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Pol'!$A$1:$U$68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17" i="1" s="1"/>
  <c r="I54" i="1"/>
  <c r="I53" i="1"/>
  <c r="I52" i="1"/>
  <c r="I51" i="1"/>
  <c r="I50" i="1"/>
  <c r="I49" i="1"/>
  <c r="I48" i="1"/>
  <c r="I47" i="1"/>
  <c r="G39" i="1"/>
  <c r="G40" i="1" s="1"/>
  <c r="G25" i="1" s="1"/>
  <c r="G26" i="1" s="1"/>
  <c r="F39" i="1"/>
  <c r="H39" i="1" s="1"/>
  <c r="H40" i="1" s="1"/>
  <c r="G58" i="12"/>
  <c r="AC58" i="12"/>
  <c r="AD58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3" i="12"/>
  <c r="G13" i="12" s="1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8" i="12"/>
  <c r="G18" i="12"/>
  <c r="M18" i="12" s="1"/>
  <c r="M17" i="12" s="1"/>
  <c r="I18" i="12"/>
  <c r="I17" i="12" s="1"/>
  <c r="K18" i="12"/>
  <c r="K17" i="12" s="1"/>
  <c r="O18" i="12"/>
  <c r="O17" i="12" s="1"/>
  <c r="Q18" i="12"/>
  <c r="Q17" i="12" s="1"/>
  <c r="U18" i="12"/>
  <c r="U17" i="12" s="1"/>
  <c r="F20" i="12"/>
  <c r="G20" i="12" s="1"/>
  <c r="I20" i="12"/>
  <c r="I19" i="12" s="1"/>
  <c r="K20" i="12"/>
  <c r="K19" i="12" s="1"/>
  <c r="O20" i="12"/>
  <c r="O19" i="12" s="1"/>
  <c r="Q20" i="12"/>
  <c r="Q19" i="12" s="1"/>
  <c r="U20" i="12"/>
  <c r="U19" i="12" s="1"/>
  <c r="F21" i="12"/>
  <c r="G21" i="12" s="1"/>
  <c r="M21" i="12" s="1"/>
  <c r="I21" i="12"/>
  <c r="K21" i="12"/>
  <c r="O21" i="12"/>
  <c r="Q21" i="12"/>
  <c r="U21" i="12"/>
  <c r="F23" i="12"/>
  <c r="G23" i="12"/>
  <c r="M23" i="12" s="1"/>
  <c r="M22" i="12" s="1"/>
  <c r="I23" i="12"/>
  <c r="I22" i="12" s="1"/>
  <c r="K23" i="12"/>
  <c r="K22" i="12" s="1"/>
  <c r="O23" i="12"/>
  <c r="O22" i="12" s="1"/>
  <c r="Q23" i="12"/>
  <c r="Q22" i="12" s="1"/>
  <c r="U23" i="12"/>
  <c r="U22" i="12" s="1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7" i="12"/>
  <c r="G27" i="12" s="1"/>
  <c r="I27" i="12"/>
  <c r="I26" i="12" s="1"/>
  <c r="K27" i="12"/>
  <c r="K26" i="12" s="1"/>
  <c r="O27" i="12"/>
  <c r="O26" i="12" s="1"/>
  <c r="Q27" i="12"/>
  <c r="Q26" i="12" s="1"/>
  <c r="U27" i="12"/>
  <c r="U26" i="12" s="1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6" i="12"/>
  <c r="G36" i="12"/>
  <c r="M36" i="12" s="1"/>
  <c r="M35" i="12" s="1"/>
  <c r="I36" i="12"/>
  <c r="I35" i="12" s="1"/>
  <c r="K36" i="12"/>
  <c r="K35" i="12" s="1"/>
  <c r="O36" i="12"/>
  <c r="O35" i="12" s="1"/>
  <c r="Q36" i="12"/>
  <c r="Q35" i="12" s="1"/>
  <c r="U36" i="12"/>
  <c r="U35" i="12" s="1"/>
  <c r="F37" i="12"/>
  <c r="G37" i="12"/>
  <c r="M37" i="12" s="1"/>
  <c r="I37" i="12"/>
  <c r="K37" i="12"/>
  <c r="O37" i="12"/>
  <c r="Q37" i="12"/>
  <c r="U37" i="12"/>
  <c r="F39" i="12"/>
  <c r="G39" i="12" s="1"/>
  <c r="I39" i="12"/>
  <c r="I38" i="12" s="1"/>
  <c r="K39" i="12"/>
  <c r="K38" i="12" s="1"/>
  <c r="O39" i="12"/>
  <c r="O38" i="12" s="1"/>
  <c r="Q39" i="12"/>
  <c r="Q38" i="12" s="1"/>
  <c r="U39" i="12"/>
  <c r="U38" i="12" s="1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G43" i="12"/>
  <c r="F44" i="12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U44" i="12"/>
  <c r="U43" i="12" s="1"/>
  <c r="F45" i="12"/>
  <c r="G45" i="12"/>
  <c r="M45" i="12" s="1"/>
  <c r="I45" i="12"/>
  <c r="K45" i="12"/>
  <c r="O45" i="12"/>
  <c r="Q45" i="12"/>
  <c r="U45" i="12"/>
  <c r="F47" i="12"/>
  <c r="G47" i="12" s="1"/>
  <c r="I47" i="12"/>
  <c r="I46" i="12" s="1"/>
  <c r="K47" i="12"/>
  <c r="K46" i="12" s="1"/>
  <c r="O47" i="12"/>
  <c r="O46" i="12" s="1"/>
  <c r="Q47" i="12"/>
  <c r="Q46" i="12" s="1"/>
  <c r="U47" i="12"/>
  <c r="U46" i="12" s="1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3" i="12"/>
  <c r="G53" i="12"/>
  <c r="M53" i="12" s="1"/>
  <c r="I53" i="12"/>
  <c r="I52" i="12" s="1"/>
  <c r="K53" i="12"/>
  <c r="K52" i="12" s="1"/>
  <c r="O53" i="12"/>
  <c r="O52" i="12" s="1"/>
  <c r="Q53" i="12"/>
  <c r="Q52" i="12" s="1"/>
  <c r="U53" i="12"/>
  <c r="U52" i="12" s="1"/>
  <c r="F54" i="12"/>
  <c r="G54" i="12"/>
  <c r="M54" i="12" s="1"/>
  <c r="I54" i="12"/>
  <c r="K54" i="12"/>
  <c r="O54" i="12"/>
  <c r="Q54" i="12"/>
  <c r="U54" i="12"/>
  <c r="F55" i="12"/>
  <c r="G55" i="12"/>
  <c r="M55" i="12" s="1"/>
  <c r="I55" i="12"/>
  <c r="K55" i="12"/>
  <c r="O55" i="12"/>
  <c r="Q55" i="12"/>
  <c r="U55" i="12"/>
  <c r="F56" i="12"/>
  <c r="G56" i="12"/>
  <c r="M56" i="12" s="1"/>
  <c r="I56" i="12"/>
  <c r="K56" i="12"/>
  <c r="O56" i="12"/>
  <c r="Q56" i="12"/>
  <c r="U56" i="12"/>
  <c r="I20" i="1"/>
  <c r="I19" i="1"/>
  <c r="I18" i="1"/>
  <c r="I16" i="1"/>
  <c r="I57" i="1"/>
  <c r="G27" i="1"/>
  <c r="F40" i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G46" i="12"/>
  <c r="M47" i="12"/>
  <c r="M46" i="12" s="1"/>
  <c r="M52" i="12"/>
  <c r="G26" i="12"/>
  <c r="M27" i="12"/>
  <c r="M26" i="12" s="1"/>
  <c r="M20" i="12"/>
  <c r="M19" i="12" s="1"/>
  <c r="G19" i="12"/>
  <c r="G38" i="12"/>
  <c r="M39" i="12"/>
  <c r="M38" i="12" s="1"/>
  <c r="G8" i="12"/>
  <c r="M9" i="12"/>
  <c r="M8" i="12" s="1"/>
  <c r="G52" i="12"/>
  <c r="G35" i="12"/>
  <c r="G17" i="12"/>
  <c r="G22" i="12"/>
  <c r="I21" i="1"/>
  <c r="I39" i="1"/>
  <c r="I40" i="1" s="1"/>
  <c r="J39" i="1" s="1"/>
  <c r="J40" i="1" s="1"/>
  <c r="G24" i="1" l="1"/>
  <c r="G29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<sst xmlns="http://schemas.openxmlformats.org/spreadsheetml/2006/main" count="340" uniqueCount="197">
  <si>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</si>
  <si>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</si>
  <si>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</si>
  <si>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</si>
  <si>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</si>
  <si>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</si>
  <si>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</si>
  <si>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</si>
  <si>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</si>
  <si>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</si>
  <si>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</si>
  <si>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</si>
  <si>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</si>
  <si>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</si>
  <si>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</si>
  <si>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</si>
  <si>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</si>
  <si>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</si>
  <si>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</si>
  <si>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</si>
  <si>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</si>
  <si>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</si>
  <si>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</si>
  <si>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</si>
  <si>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</si>
  <si>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</si>
  <si>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</si>
  <si>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</si>
  <si>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</si>
  <si>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</si>
  <si>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</si>
  <si>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</si>
  <si>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</si>
  <si>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</si>
  <si>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</si>
  <si>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</si>
  <si>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</si>
  <si>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</si>
  <si>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</si>
  <si>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</si>
  <si>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</si>
  <si>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</si>
  <si>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</si>
  <si>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</si>
  <si>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</si>
  <si>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III. Etapa chodník hřbitov Otaslavice SO - 01</t>
  </si>
  <si>
    <t>Obec Otaslavice</t>
  </si>
  <si>
    <t>343</t>
  </si>
  <si>
    <t>Otaslavice</t>
  </si>
  <si>
    <t>79806</t>
  </si>
  <si>
    <t>00288586</t>
  </si>
  <si>
    <t>CZ00288586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</si>
  <si>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</si>
  <si>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</si>
  <si>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</si>
  <si>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</si>
  <si>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</si>
  <si>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</si>
  <si>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</si>
  <si>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</si>
  <si>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</si>
  <si>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</si>
  <si>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</si>
  <si>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</si>
  <si>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</si>
  <si>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</si>
  <si>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</si>
  <si>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91</t>
  </si>
  <si>
    <t>Doplňující práce na komunikaci</t>
  </si>
  <si>
    <t>96</t>
  </si>
  <si>
    <t>Bourání konstrukcí</t>
  </si>
  <si>
    <t>764</t>
  </si>
  <si>
    <t>Konstrukce klempířské</t>
  </si>
  <si>
    <t>767</t>
  </si>
  <si>
    <t>Konstrukce zámečnické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</si>
  <si>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</si>
  <si>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</si>
  <si>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</si>
  <si>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</si>
  <si>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</si>
  <si>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</si>
  <si>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</si>
  <si>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</si>
  <si>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</si>
  <si>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</si>
  <si>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</si>
  <si>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</si>
  <si>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</si>
  <si>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</si>
  <si>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</si>
  <si>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</si>
  <si>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</si>
  <si>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</si>
  <si>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</si>
  <si>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</si>
  <si>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</si>
  <si>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</si>
  <si>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</si>
  <si>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</si>
  <si>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</si>
  <si>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</si>
  <si>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</si>
  <si>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</si>
  <si>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</si>
  <si>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</si>
  <si>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</si>
  <si>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122101101R00</t>
  </si>
  <si>
    <t>Odkopávky nezapažené v hor. 2 do 100 m3</t>
  </si>
  <si>
    <t>m3</t>
  </si>
  <si>
    <t>POL1_0</t>
  </si>
  <si>
    <t>162701104R00</t>
  </si>
  <si>
    <t>Vodorovné přemístění výkopku z hor.1-4 do 9000 m</t>
  </si>
  <si>
    <t>162701109R00</t>
  </si>
  <si>
    <t>Příplatek k vod. přemístění hor.1-4 za další 1 km</t>
  </si>
  <si>
    <t>10 km:10*5,91</t>
  </si>
  <si>
    <t>VV</t>
  </si>
  <si>
    <t>162201102R00</t>
  </si>
  <si>
    <t>Vodorovné přemístění výkopku z hor.1-4 do 50 m</t>
  </si>
  <si>
    <t>167101101R00</t>
  </si>
  <si>
    <t>Nakládání výkopku z hor. 1 ÷ 4 v množství do 100 m3</t>
  </si>
  <si>
    <t>199000002R00</t>
  </si>
  <si>
    <t>Poplatek za skládku horniny 1- 4, č. dle katal. odpadů 17 05 04</t>
  </si>
  <si>
    <t>215901101RT5</t>
  </si>
  <si>
    <t>Zhutnění podloží z hornin nesoudržných do 92% PS, vibrační deskou</t>
  </si>
  <si>
    <t>m2</t>
  </si>
  <si>
    <t>275 32-0050.RA0</t>
  </si>
  <si>
    <t>Základová patka ŽB z betonu C 25/30, včetně bednění</t>
  </si>
  <si>
    <t>POL2_0</t>
  </si>
  <si>
    <t>310901113R00</t>
  </si>
  <si>
    <t>Úprava líce při zdění režného zdiva volně bez lišt</t>
  </si>
  <si>
    <t>311231114R00</t>
  </si>
  <si>
    <t>Zdivo nosné cihelné z cihel pálených 290 mm P15 na maltu vápenocementovou 2,5 MPa</t>
  </si>
  <si>
    <t>451971112R00</t>
  </si>
  <si>
    <t>Položení vrstvy z geotextilie, uchycení sponami</t>
  </si>
  <si>
    <t>69366201R</t>
  </si>
  <si>
    <t>Geotextilie netkaná GUTTATEX 200 g/m2</t>
  </si>
  <si>
    <t>POL3_0</t>
  </si>
  <si>
    <t>434312141R00</t>
  </si>
  <si>
    <t>Schody v dlažbách z betonu prostého C 16/20</t>
  </si>
  <si>
    <t>m</t>
  </si>
  <si>
    <t>564751111R00</t>
  </si>
  <si>
    <t>Podklad z kameniva drceného vel.32-63 mm,tl. 15 cm</t>
  </si>
  <si>
    <t>564861111RT2</t>
  </si>
  <si>
    <t>Podklad ze štěrkodrti po zhutnění tloušťky 20 cm, štěrkodrť frakce 0-32 mm</t>
  </si>
  <si>
    <t>568119111R00</t>
  </si>
  <si>
    <t>Příplatek-upevnění geotex.,do 1:5, 4 skoby/10 m2</t>
  </si>
  <si>
    <t>596921111R00</t>
  </si>
  <si>
    <t>Kladení betonových vegetačních tvárnic, lože z kameniva fr.4-8 tl. 30 mm, plocha do 50 m2</t>
  </si>
  <si>
    <t>59228231R</t>
  </si>
  <si>
    <t>Dlažba betonová vegetační 800 x 600 mm, přírodní</t>
  </si>
  <si>
    <t>kus</t>
  </si>
  <si>
    <t>596215041R00</t>
  </si>
  <si>
    <t>Kladení zámkové dlažby tl. 8 cm do drtě tl. 4 cm</t>
  </si>
  <si>
    <t>592451170R</t>
  </si>
  <si>
    <t>Dlažba betonová I skladebná 200 x 100 x 80 mm, přírodní</t>
  </si>
  <si>
    <t>596291113R00</t>
  </si>
  <si>
    <t xml:space="preserve">Řezání zámkové dlažby tl. 80 mm </t>
  </si>
  <si>
    <t>917862111RV3</t>
  </si>
  <si>
    <t>Osazení stojatého obrubníku betonového, s boční opěrou, do lože z betonu C 12/15, včetně obrubníku nájezdového 1000/150/150</t>
  </si>
  <si>
    <t>916661111RT5</t>
  </si>
  <si>
    <t>Osazení park. obrubníků do lože z C 12/15 s opěrou, včetně obrubníku 80x250x1000 mm</t>
  </si>
  <si>
    <t>961044111R00</t>
  </si>
  <si>
    <t>Bourání základů z betonu prostého</t>
  </si>
  <si>
    <t>962032241R00</t>
  </si>
  <si>
    <t>Bourání zdiva z cihel pálených na MC</t>
  </si>
  <si>
    <t>979022011R00</t>
  </si>
  <si>
    <t>Očištění cihel plných od MVC</t>
  </si>
  <si>
    <t>968072558R00</t>
  </si>
  <si>
    <t>Vybourání kovových vrat plochy do 5 m2</t>
  </si>
  <si>
    <t>764321820R00</t>
  </si>
  <si>
    <t>Demontáž oplechování říms, rš 500 mm, do 30°</t>
  </si>
  <si>
    <t>764321220R00</t>
  </si>
  <si>
    <t>Oplechování Pz říms pod nadříms. žlabem, rš 500 mm</t>
  </si>
  <si>
    <t>767995102R00</t>
  </si>
  <si>
    <t xml:space="preserve">Výroba a montáž kov. konstr. </t>
  </si>
  <si>
    <t>kg</t>
  </si>
  <si>
    <t>Nová brána a branka, včetně sloupků a povrchové úpravy:370</t>
  </si>
  <si>
    <t>54914594R</t>
  </si>
  <si>
    <t>Kliky se štítem, kování dveřní + FAB</t>
  </si>
  <si>
    <t>767 90-0090.RA0</t>
  </si>
  <si>
    <t>Demontáž ocelových konstrukcí</t>
  </si>
  <si>
    <t>Demontáž stávající brány:250</t>
  </si>
  <si>
    <t>979 08-1111.R00</t>
  </si>
  <si>
    <t>Odvoz suti a vybour. hmot na skládku do 1 km</t>
  </si>
  <si>
    <t>t</t>
  </si>
  <si>
    <t>POL8_0</t>
  </si>
  <si>
    <t>979 08-1121.R00</t>
  </si>
  <si>
    <t>Příplatek k odvozu za každý další 1 km</t>
  </si>
  <si>
    <t>979 08-2111.R00</t>
  </si>
  <si>
    <t>Vnitrostaveništní doprava suti do 10 m</t>
  </si>
  <si>
    <t>979 99-0107.R00</t>
  </si>
  <si>
    <t>Poplatek za uložení suti - směs betonu, cihel, dřeva, skupina odpadu 170904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</si>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</sst>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46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47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">
      <c r="A7" s="4"/>
      <c r="B7" s="40"/>
      <c r="C7" s="122" t="s">
        <v>49</v>
      </c>
      <c r="D7" s="104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SUMIF(F47:F56,A16,I47:I56)+SUMIF(F47:F56,"PSU",I47:I56)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SUMIF(F47:F56,A17,I47:I56)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SUMIF(F47:F56,A18,I47:I56)</f>
        <v>0</v>
      </c>
      <c r="J18" s="82"/>
    </row>
    <row r="19" spans="1:10" ht="23.25" customHeight="1" x14ac:dyDescent="0.2">
      <c r="A19" s="192" t="s">
        <v>77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SUMIF(F47:F56,A19,I47:I56)</f>
        <v>0</v>
      </c>
      <c r="J19" s="82"/>
    </row>
    <row r="20" spans="1:10" ht="23.25" customHeight="1" x14ac:dyDescent="0.2">
      <c r="A20" s="192" t="s">
        <v>78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SUMIF(F47:F56,A20,I47:I56)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46053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52</v>
      </c>
      <c r="C39" s="137" t="s">
        <v>45</v>
      </c>
      <c r="D39" s="138"/>
      <c r="E39" s="138"/>
      <c r="F39" s="146">
        <f>'Rozpočet Pol'!AC58</f>
        <v>0</v>
      </c>
      <c r="G39" s="147">
        <f>'Rozpočet Pol'!AD58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53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55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56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57</v>
      </c>
      <c r="C47" s="174" t="s">
        <v>58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59</v>
      </c>
      <c r="C48" s="164" t="s">
        <v>60</v>
      </c>
      <c r="D48" s="166"/>
      <c r="E48" s="166"/>
      <c r="F48" s="182" t="s">
        <v>23</v>
      </c>
      <c r="G48" s="183"/>
      <c r="H48" s="183"/>
      <c r="I48" s="184">
        <f>'Rozpočet Pol'!G17</f>
        <v>0</v>
      </c>
      <c r="J48" s="184"/>
    </row>
    <row r="49" spans="1:10" ht="25.5" customHeight="1" x14ac:dyDescent="0.2">
      <c r="A49" s="162"/>
      <c r="B49" s="165" t="s">
        <v>61</v>
      </c>
      <c r="C49" s="164" t="s">
        <v>62</v>
      </c>
      <c r="D49" s="166"/>
      <c r="E49" s="166"/>
      <c r="F49" s="182" t="s">
        <v>23</v>
      </c>
      <c r="G49" s="183"/>
      <c r="H49" s="183"/>
      <c r="I49" s="184">
        <f>'Rozpočet Pol'!G19</f>
        <v>0</v>
      </c>
      <c r="J49" s="184"/>
    </row>
    <row r="50" spans="1:10" ht="25.5" customHeight="1" x14ac:dyDescent="0.2">
      <c r="A50" s="162"/>
      <c r="B50" s="165" t="s">
        <v>63</v>
      </c>
      <c r="C50" s="164" t="s">
        <v>64</v>
      </c>
      <c r="D50" s="166"/>
      <c r="E50" s="166"/>
      <c r="F50" s="182" t="s">
        <v>23</v>
      </c>
      <c r="G50" s="183"/>
      <c r="H50" s="183"/>
      <c r="I50" s="184">
        <f>'Rozpočet Pol'!G22</f>
        <v>0</v>
      </c>
      <c r="J50" s="184"/>
    </row>
    <row r="51" spans="1:10" ht="25.5" customHeight="1" x14ac:dyDescent="0.2">
      <c r="A51" s="162"/>
      <c r="B51" s="165" t="s">
        <v>65</v>
      </c>
      <c r="C51" s="164" t="s">
        <v>66</v>
      </c>
      <c r="D51" s="166"/>
      <c r="E51" s="166"/>
      <c r="F51" s="182" t="s">
        <v>23</v>
      </c>
      <c r="G51" s="183"/>
      <c r="H51" s="183"/>
      <c r="I51" s="184">
        <f>'Rozpočet Pol'!G26</f>
        <v>0</v>
      </c>
      <c r="J51" s="184"/>
    </row>
    <row r="52" spans="1:10" ht="25.5" customHeight="1" x14ac:dyDescent="0.2">
      <c r="A52" s="162"/>
      <c r="B52" s="165" t="s">
        <v>67</v>
      </c>
      <c r="C52" s="164" t="s">
        <v>68</v>
      </c>
      <c r="D52" s="166"/>
      <c r="E52" s="166"/>
      <c r="F52" s="182" t="s">
        <v>23</v>
      </c>
      <c r="G52" s="183"/>
      <c r="H52" s="183"/>
      <c r="I52" s="184">
        <f>'Rozpočet Pol'!G35</f>
        <v>0</v>
      </c>
      <c r="J52" s="184"/>
    </row>
    <row r="53" spans="1:10" ht="25.5" customHeight="1" x14ac:dyDescent="0.2">
      <c r="A53" s="162"/>
      <c r="B53" s="165" t="s">
        <v>69</v>
      </c>
      <c r="C53" s="164" t="s">
        <v>70</v>
      </c>
      <c r="D53" s="166"/>
      <c r="E53" s="166"/>
      <c r="F53" s="182" t="s">
        <v>23</v>
      </c>
      <c r="G53" s="183"/>
      <c r="H53" s="183"/>
      <c r="I53" s="184">
        <f>'Rozpočet Pol'!G38</f>
        <v>0</v>
      </c>
      <c r="J53" s="184"/>
    </row>
    <row r="54" spans="1:10" ht="25.5" customHeight="1" x14ac:dyDescent="0.2">
      <c r="A54" s="162"/>
      <c r="B54" s="165" t="s">
        <v>71</v>
      </c>
      <c r="C54" s="164" t="s">
        <v>72</v>
      </c>
      <c r="D54" s="166"/>
      <c r="E54" s="166"/>
      <c r="F54" s="182" t="s">
        <v>24</v>
      </c>
      <c r="G54" s="183"/>
      <c r="H54" s="183"/>
      <c r="I54" s="184">
        <f>'Rozpočet Pol'!G43</f>
        <v>0</v>
      </c>
      <c r="J54" s="184"/>
    </row>
    <row r="55" spans="1:10" ht="25.5" customHeight="1" x14ac:dyDescent="0.2">
      <c r="A55" s="162"/>
      <c r="B55" s="165" t="s">
        <v>73</v>
      </c>
      <c r="C55" s="164" t="s">
        <v>74</v>
      </c>
      <c r="D55" s="166"/>
      <c r="E55" s="166"/>
      <c r="F55" s="182" t="s">
        <v>24</v>
      </c>
      <c r="G55" s="183"/>
      <c r="H55" s="183"/>
      <c r="I55" s="184">
        <f>'Rozpočet Pol'!G46</f>
        <v>0</v>
      </c>
      <c r="J55" s="184"/>
    </row>
    <row r="56" spans="1:10" ht="25.5" customHeight="1" x14ac:dyDescent="0.2">
      <c r="A56" s="162"/>
      <c r="B56" s="176" t="s">
        <v>75</v>
      </c>
      <c r="C56" s="177" t="s">
        <v>76</v>
      </c>
      <c r="D56" s="178"/>
      <c r="E56" s="178"/>
      <c r="F56" s="185" t="s">
        <v>23</v>
      </c>
      <c r="G56" s="186"/>
      <c r="H56" s="186"/>
      <c r="I56" s="187">
        <f>'Rozpočet Pol'!G52</f>
        <v>0</v>
      </c>
      <c r="J56" s="187"/>
    </row>
    <row r="57" spans="1:10" ht="25.5" customHeight="1" x14ac:dyDescent="0.2">
      <c r="A57" s="163"/>
      <c r="B57" s="169" t="s">
        <v>1</v>
      </c>
      <c r="C57" s="169"/>
      <c r="D57" s="170"/>
      <c r="E57" s="170"/>
      <c r="F57" s="188"/>
      <c r="G57" s="189"/>
      <c r="H57" s="189"/>
      <c r="I57" s="190">
        <f>SUM(I47:I56)</f>
        <v>0</v>
      </c>
      <c r="J57" s="190"/>
    </row>
    <row r="58" spans="1:10" x14ac:dyDescent="0.2">
      <c r="F58" s="191"/>
      <c r="G58" s="129"/>
      <c r="H58" s="191"/>
      <c r="I58" s="129"/>
      <c r="J58" s="129"/>
    </row>
    <row r="59" spans="1:10" x14ac:dyDescent="0.2">
      <c r="F59" s="191"/>
      <c r="G59" s="129"/>
      <c r="H59" s="191"/>
      <c r="I59" s="129"/>
      <c r="J59" s="129"/>
    </row>
    <row r="60" spans="1:10" x14ac:dyDescent="0.2">
      <c r="F60" s="191"/>
      <c r="G60" s="129"/>
      <c r="H60" s="191"/>
      <c r="I60" s="129"/>
      <c r="J60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I57:J57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8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80</v>
      </c>
    </row>
    <row r="2" spans="1:60" ht="24.95" customHeight="1" x14ac:dyDescent="0.2">
      <c r="A2" s="201" t="s">
        <v>79</v>
      </c>
      <c r="B2" s="195"/>
      <c r="C2" s="196" t="s">
        <v>45</v>
      </c>
      <c r="D2" s="197"/>
      <c r="E2" s="197"/>
      <c r="F2" s="197"/>
      <c r="G2" s="203"/>
      <c r="AE2" t="s">
        <v>81</v>
      </c>
    </row>
    <row r="3" spans="1:60" ht="24.95" hidden="1" customHeight="1" x14ac:dyDescent="0.2">
      <c r="A3" s="202" t="s">
        <v>7</v>
      </c>
      <c r="B3" s="200"/>
      <c r="C3" s="198"/>
      <c r="D3" s="199"/>
      <c r="E3" s="199"/>
      <c r="F3" s="199"/>
      <c r="G3" s="204"/>
      <c r="AE3" t="s">
        <v>82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83</v>
      </c>
    </row>
    <row r="5" spans="1:60" hidden="1" x14ac:dyDescent="0.2">
      <c r="A5" s="205" t="s">
        <v>84</v>
      </c>
      <c r="B5" s="206"/>
      <c r="C5" s="207"/>
      <c r="D5" s="208"/>
      <c r="E5" s="208"/>
      <c r="F5" s="208"/>
      <c r="G5" s="209"/>
      <c r="AE5" t="s">
        <v>85</v>
      </c>
    </row>
    <row r="7" spans="1:60" ht="38.25" x14ac:dyDescent="0.2">
      <c r="A7" s="214" t="s">
        <v>86</v>
      </c>
      <c r="B7" s="215" t="s">
        <v>87</v>
      </c>
      <c r="C7" s="215" t="s">
        <v>88</v>
      </c>
      <c r="D7" s="214" t="s">
        <v>89</v>
      </c>
      <c r="E7" s="214" t="s">
        <v>90</v>
      </c>
      <c r="F7" s="210" t="s">
        <v>91</v>
      </c>
      <c r="G7" s="233" t="s">
        <v>28</v>
      </c>
      <c r="H7" s="234" t="s">
        <v>29</v>
      </c>
      <c r="I7" s="234" t="s">
        <v>92</v>
      </c>
      <c r="J7" s="234" t="s">
        <v>30</v>
      </c>
      <c r="K7" s="234" t="s">
        <v>93</v>
      </c>
      <c r="L7" s="234" t="s">
        <v>94</v>
      </c>
      <c r="M7" s="234" t="s">
        <v>95</v>
      </c>
      <c r="N7" s="234" t="s">
        <v>96</v>
      </c>
      <c r="O7" s="234" t="s">
        <v>97</v>
      </c>
      <c r="P7" s="234" t="s">
        <v>98</v>
      </c>
      <c r="Q7" s="234" t="s">
        <v>99</v>
      </c>
      <c r="R7" s="234" t="s">
        <v>100</v>
      </c>
      <c r="S7" s="234" t="s">
        <v>101</v>
      </c>
      <c r="T7" s="234" t="s">
        <v>102</v>
      </c>
      <c r="U7" s="217" t="s">
        <v>103</v>
      </c>
    </row>
    <row r="8" spans="1:60" x14ac:dyDescent="0.2">
      <c r="A8" s="235" t="s">
        <v>104</v>
      </c>
      <c r="B8" s="236" t="s">
        <v>57</v>
      </c>
      <c r="C8" s="237" t="s">
        <v>58</v>
      </c>
      <c r="D8" s="238"/>
      <c r="E8" s="239"/>
      <c r="F8" s="240"/>
      <c r="G8" s="240">
        <f>SUMIF(AE9:AE16,"&lt;&gt;NOR",G9:G16)</f>
        <v>0</v>
      </c>
      <c r="H8" s="240"/>
      <c r="I8" s="240">
        <f>SUM(I9:I16)</f>
        <v>0</v>
      </c>
      <c r="J8" s="240"/>
      <c r="K8" s="240">
        <f>SUM(K9:K16)</f>
        <v>0</v>
      </c>
      <c r="L8" s="240"/>
      <c r="M8" s="240">
        <f>SUM(M9:M16)</f>
        <v>0</v>
      </c>
      <c r="N8" s="216"/>
      <c r="O8" s="216">
        <f>SUM(O9:O16)</f>
        <v>0</v>
      </c>
      <c r="P8" s="216"/>
      <c r="Q8" s="216">
        <f>SUM(Q9:Q16)</f>
        <v>0</v>
      </c>
      <c r="R8" s="216"/>
      <c r="S8" s="216"/>
      <c r="T8" s="235"/>
      <c r="U8" s="216">
        <f>SUM(U9:U16)</f>
        <v>8.3800000000000008</v>
      </c>
      <c r="AE8" t="s">
        <v>105</v>
      </c>
    </row>
    <row r="9" spans="1:60" outlineLevel="1" x14ac:dyDescent="0.2">
      <c r="A9" s="212">
        <v>1</v>
      </c>
      <c r="B9" s="218" t="s">
        <v>106</v>
      </c>
      <c r="C9" s="263" t="s">
        <v>107</v>
      </c>
      <c r="D9" s="220" t="s">
        <v>108</v>
      </c>
      <c r="E9" s="227">
        <v>5.91</v>
      </c>
      <c r="F9" s="230">
        <f>H9+J9</f>
        <v>0</v>
      </c>
      <c r="G9" s="231">
        <f>ROUND(E9*F9,2)</f>
        <v>0</v>
      </c>
      <c r="H9" s="231"/>
      <c r="I9" s="231">
        <f>ROUND(E9*H9,2)</f>
        <v>0</v>
      </c>
      <c r="J9" s="231"/>
      <c r="K9" s="231">
        <f>ROUND(E9*J9,2)</f>
        <v>0</v>
      </c>
      <c r="L9" s="231">
        <v>21</v>
      </c>
      <c r="M9" s="231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0.20399999999999999</v>
      </c>
      <c r="U9" s="221">
        <f>ROUND(E9*T9,2)</f>
        <v>1.21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109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>
        <v>2</v>
      </c>
      <c r="B10" s="218" t="s">
        <v>110</v>
      </c>
      <c r="C10" s="263" t="s">
        <v>111</v>
      </c>
      <c r="D10" s="220" t="s">
        <v>108</v>
      </c>
      <c r="E10" s="227">
        <v>5.91</v>
      </c>
      <c r="F10" s="230">
        <f>H10+J10</f>
        <v>0</v>
      </c>
      <c r="G10" s="231">
        <f>ROUND(E10*F10,2)</f>
        <v>0</v>
      </c>
      <c r="H10" s="231"/>
      <c r="I10" s="231">
        <f>ROUND(E10*H10,2)</f>
        <v>0</v>
      </c>
      <c r="J10" s="231"/>
      <c r="K10" s="231">
        <f>ROUND(E10*J10,2)</f>
        <v>0</v>
      </c>
      <c r="L10" s="231">
        <v>21</v>
      </c>
      <c r="M10" s="231">
        <f>G10*(1+L10/100)</f>
        <v>0</v>
      </c>
      <c r="N10" s="221">
        <v>0</v>
      </c>
      <c r="O10" s="221">
        <f>ROUND(E10*N10,5)</f>
        <v>0</v>
      </c>
      <c r="P10" s="221">
        <v>0</v>
      </c>
      <c r="Q10" s="221">
        <f>ROUND(E10*P10,5)</f>
        <v>0</v>
      </c>
      <c r="R10" s="221"/>
      <c r="S10" s="221"/>
      <c r="T10" s="222">
        <v>1.0999999999999999E-2</v>
      </c>
      <c r="U10" s="221">
        <f>ROUND(E10*T10,2)</f>
        <v>7.0000000000000007E-2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109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>
        <v>3</v>
      </c>
      <c r="B11" s="218" t="s">
        <v>112</v>
      </c>
      <c r="C11" s="263" t="s">
        <v>113</v>
      </c>
      <c r="D11" s="220" t="s">
        <v>108</v>
      </c>
      <c r="E11" s="227">
        <v>59.1</v>
      </c>
      <c r="F11" s="230">
        <f>H11+J11</f>
        <v>0</v>
      </c>
      <c r="G11" s="231">
        <f>ROUND(E11*F11,2)</f>
        <v>0</v>
      </c>
      <c r="H11" s="231"/>
      <c r="I11" s="231">
        <f>ROUND(E11*H11,2)</f>
        <v>0</v>
      </c>
      <c r="J11" s="231"/>
      <c r="K11" s="231">
        <f>ROUND(E11*J11,2)</f>
        <v>0</v>
      </c>
      <c r="L11" s="231">
        <v>21</v>
      </c>
      <c r="M11" s="231">
        <f>G11*(1+L11/100)</f>
        <v>0</v>
      </c>
      <c r="N11" s="221">
        <v>0</v>
      </c>
      <c r="O11" s="221">
        <f>ROUND(E11*N11,5)</f>
        <v>0</v>
      </c>
      <c r="P11" s="221">
        <v>0</v>
      </c>
      <c r="Q11" s="221">
        <f>ROUND(E11*P11,5)</f>
        <v>0</v>
      </c>
      <c r="R11" s="221"/>
      <c r="S11" s="221"/>
      <c r="T11" s="222">
        <v>0</v>
      </c>
      <c r="U11" s="221">
        <f>ROUND(E11*T11,2)</f>
        <v>0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109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">
      <c r="A12" s="212"/>
      <c r="B12" s="218"/>
      <c r="C12" s="264" t="s">
        <v>114</v>
      </c>
      <c r="D12" s="223"/>
      <c r="E12" s="228">
        <v>59.1</v>
      </c>
      <c r="F12" s="231"/>
      <c r="G12" s="231"/>
      <c r="H12" s="231"/>
      <c r="I12" s="231"/>
      <c r="J12" s="231"/>
      <c r="K12" s="231"/>
      <c r="L12" s="231"/>
      <c r="M12" s="231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115</v>
      </c>
      <c r="AF12" s="211">
        <v>0</v>
      </c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">
      <c r="A13" s="212">
        <v>4</v>
      </c>
      <c r="B13" s="218" t="s">
        <v>116</v>
      </c>
      <c r="C13" s="263" t="s">
        <v>117</v>
      </c>
      <c r="D13" s="220" t="s">
        <v>108</v>
      </c>
      <c r="E13" s="227">
        <v>5.91</v>
      </c>
      <c r="F13" s="230">
        <f>H13+J13</f>
        <v>0</v>
      </c>
      <c r="G13" s="231">
        <f>ROUND(E13*F13,2)</f>
        <v>0</v>
      </c>
      <c r="H13" s="231"/>
      <c r="I13" s="231">
        <f>ROUND(E13*H13,2)</f>
        <v>0</v>
      </c>
      <c r="J13" s="231"/>
      <c r="K13" s="231">
        <f>ROUND(E13*J13,2)</f>
        <v>0</v>
      </c>
      <c r="L13" s="231">
        <v>21</v>
      </c>
      <c r="M13" s="231">
        <f>G13*(1+L13/100)</f>
        <v>0</v>
      </c>
      <c r="N13" s="221">
        <v>0</v>
      </c>
      <c r="O13" s="221">
        <f>ROUND(E13*N13,5)</f>
        <v>0</v>
      </c>
      <c r="P13" s="221">
        <v>0</v>
      </c>
      <c r="Q13" s="221">
        <f>ROUND(E13*P13,5)</f>
        <v>0</v>
      </c>
      <c r="R13" s="221"/>
      <c r="S13" s="221"/>
      <c r="T13" s="222">
        <v>7.3999999999999996E-2</v>
      </c>
      <c r="U13" s="221">
        <f>ROUND(E13*T13,2)</f>
        <v>0.44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109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ht="22.5" outlineLevel="1" x14ac:dyDescent="0.2">
      <c r="A14" s="212">
        <v>5</v>
      </c>
      <c r="B14" s="218" t="s">
        <v>118</v>
      </c>
      <c r="C14" s="263" t="s">
        <v>119</v>
      </c>
      <c r="D14" s="220" t="s">
        <v>108</v>
      </c>
      <c r="E14" s="227">
        <v>5.91</v>
      </c>
      <c r="F14" s="230">
        <f>H14+J14</f>
        <v>0</v>
      </c>
      <c r="G14" s="231">
        <f>ROUND(E14*F14,2)</f>
        <v>0</v>
      </c>
      <c r="H14" s="231"/>
      <c r="I14" s="231">
        <f>ROUND(E14*H14,2)</f>
        <v>0</v>
      </c>
      <c r="J14" s="231"/>
      <c r="K14" s="231">
        <f>ROUND(E14*J14,2)</f>
        <v>0</v>
      </c>
      <c r="L14" s="231">
        <v>21</v>
      </c>
      <c r="M14" s="231">
        <f>G14*(1+L14/100)</f>
        <v>0</v>
      </c>
      <c r="N14" s="221">
        <v>0</v>
      </c>
      <c r="O14" s="221">
        <f>ROUND(E14*N14,5)</f>
        <v>0</v>
      </c>
      <c r="P14" s="221">
        <v>0</v>
      </c>
      <c r="Q14" s="221">
        <f>ROUND(E14*P14,5)</f>
        <v>0</v>
      </c>
      <c r="R14" s="221"/>
      <c r="S14" s="221"/>
      <c r="T14" s="222">
        <v>0.65200000000000002</v>
      </c>
      <c r="U14" s="221">
        <f>ROUND(E14*T14,2)</f>
        <v>3.85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109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ht="22.5" outlineLevel="1" x14ac:dyDescent="0.2">
      <c r="A15" s="212">
        <v>6</v>
      </c>
      <c r="B15" s="218" t="s">
        <v>120</v>
      </c>
      <c r="C15" s="263" t="s">
        <v>121</v>
      </c>
      <c r="D15" s="220" t="s">
        <v>108</v>
      </c>
      <c r="E15" s="227">
        <v>5.91</v>
      </c>
      <c r="F15" s="230">
        <f>H15+J15</f>
        <v>0</v>
      </c>
      <c r="G15" s="231">
        <f>ROUND(E15*F15,2)</f>
        <v>0</v>
      </c>
      <c r="H15" s="231"/>
      <c r="I15" s="231">
        <f>ROUND(E15*H15,2)</f>
        <v>0</v>
      </c>
      <c r="J15" s="231"/>
      <c r="K15" s="231">
        <f>ROUND(E15*J15,2)</f>
        <v>0</v>
      </c>
      <c r="L15" s="231">
        <v>21</v>
      </c>
      <c r="M15" s="231">
        <f>G15*(1+L15/100)</f>
        <v>0</v>
      </c>
      <c r="N15" s="221">
        <v>0</v>
      </c>
      <c r="O15" s="221">
        <f>ROUND(E15*N15,5)</f>
        <v>0</v>
      </c>
      <c r="P15" s="221">
        <v>0</v>
      </c>
      <c r="Q15" s="221">
        <f>ROUND(E15*P15,5)</f>
        <v>0</v>
      </c>
      <c r="R15" s="221"/>
      <c r="S15" s="221"/>
      <c r="T15" s="222">
        <v>0</v>
      </c>
      <c r="U15" s="221">
        <f>ROUND(E15*T15,2)</f>
        <v>0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109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ht="22.5" outlineLevel="1" x14ac:dyDescent="0.2">
      <c r="A16" s="212">
        <v>7</v>
      </c>
      <c r="B16" s="218" t="s">
        <v>122</v>
      </c>
      <c r="C16" s="263" t="s">
        <v>123</v>
      </c>
      <c r="D16" s="220" t="s">
        <v>124</v>
      </c>
      <c r="E16" s="227">
        <v>18.7</v>
      </c>
      <c r="F16" s="230">
        <f>H16+J16</f>
        <v>0</v>
      </c>
      <c r="G16" s="231">
        <f>ROUND(E16*F16,2)</f>
        <v>0</v>
      </c>
      <c r="H16" s="231"/>
      <c r="I16" s="231">
        <f>ROUND(E16*H16,2)</f>
        <v>0</v>
      </c>
      <c r="J16" s="231"/>
      <c r="K16" s="231">
        <f>ROUND(E16*J16,2)</f>
        <v>0</v>
      </c>
      <c r="L16" s="231">
        <v>21</v>
      </c>
      <c r="M16" s="231">
        <f>G16*(1+L16/100)</f>
        <v>0</v>
      </c>
      <c r="N16" s="221">
        <v>0</v>
      </c>
      <c r="O16" s="221">
        <f>ROUND(E16*N16,5)</f>
        <v>0</v>
      </c>
      <c r="P16" s="221">
        <v>0</v>
      </c>
      <c r="Q16" s="221">
        <f>ROUND(E16*P16,5)</f>
        <v>0</v>
      </c>
      <c r="R16" s="221"/>
      <c r="S16" s="221"/>
      <c r="T16" s="222">
        <v>0.15</v>
      </c>
      <c r="U16" s="221">
        <f>ROUND(E16*T16,2)</f>
        <v>2.81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109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x14ac:dyDescent="0.2">
      <c r="A17" s="213" t="s">
        <v>104</v>
      </c>
      <c r="B17" s="219" t="s">
        <v>59</v>
      </c>
      <c r="C17" s="265" t="s">
        <v>60</v>
      </c>
      <c r="D17" s="224"/>
      <c r="E17" s="229"/>
      <c r="F17" s="232"/>
      <c r="G17" s="232">
        <f>SUMIF(AE18:AE18,"&lt;&gt;NOR",G18:G18)</f>
        <v>0</v>
      </c>
      <c r="H17" s="232"/>
      <c r="I17" s="232">
        <f>SUM(I18:I18)</f>
        <v>0</v>
      </c>
      <c r="J17" s="232"/>
      <c r="K17" s="232">
        <f>SUM(K18:K18)</f>
        <v>0</v>
      </c>
      <c r="L17" s="232"/>
      <c r="M17" s="232">
        <f>SUM(M18:M18)</f>
        <v>0</v>
      </c>
      <c r="N17" s="225"/>
      <c r="O17" s="225">
        <f>SUM(O18:O18)</f>
        <v>6.9237799999999998</v>
      </c>
      <c r="P17" s="225"/>
      <c r="Q17" s="225">
        <f>SUM(Q18:Q18)</f>
        <v>0</v>
      </c>
      <c r="R17" s="225"/>
      <c r="S17" s="225"/>
      <c r="T17" s="226"/>
      <c r="U17" s="225">
        <f>SUM(U18:U18)</f>
        <v>25.52</v>
      </c>
      <c r="AE17" t="s">
        <v>105</v>
      </c>
    </row>
    <row r="18" spans="1:60" ht="22.5" outlineLevel="1" x14ac:dyDescent="0.2">
      <c r="A18" s="212">
        <v>8</v>
      </c>
      <c r="B18" s="218" t="s">
        <v>125</v>
      </c>
      <c r="C18" s="263" t="s">
        <v>126</v>
      </c>
      <c r="D18" s="220" t="s">
        <v>108</v>
      </c>
      <c r="E18" s="227">
        <v>2.1</v>
      </c>
      <c r="F18" s="230">
        <f>H18+J18</f>
        <v>0</v>
      </c>
      <c r="G18" s="231">
        <f>ROUND(E18*F18,2)</f>
        <v>0</v>
      </c>
      <c r="H18" s="231"/>
      <c r="I18" s="231">
        <f>ROUND(E18*H18,2)</f>
        <v>0</v>
      </c>
      <c r="J18" s="231"/>
      <c r="K18" s="231">
        <f>ROUND(E18*J18,2)</f>
        <v>0</v>
      </c>
      <c r="L18" s="231">
        <v>21</v>
      </c>
      <c r="M18" s="231">
        <f>G18*(1+L18/100)</f>
        <v>0</v>
      </c>
      <c r="N18" s="221">
        <v>3.29704</v>
      </c>
      <c r="O18" s="221">
        <f>ROUND(E18*N18,5)</f>
        <v>6.9237799999999998</v>
      </c>
      <c r="P18" s="221">
        <v>0</v>
      </c>
      <c r="Q18" s="221">
        <f>ROUND(E18*P18,5)</f>
        <v>0</v>
      </c>
      <c r="R18" s="221"/>
      <c r="S18" s="221"/>
      <c r="T18" s="222">
        <v>12.152469999999999</v>
      </c>
      <c r="U18" s="221">
        <f>ROUND(E18*T18,2)</f>
        <v>25.52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127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x14ac:dyDescent="0.2">
      <c r="A19" s="213" t="s">
        <v>104</v>
      </c>
      <c r="B19" s="219" t="s">
        <v>61</v>
      </c>
      <c r="C19" s="265" t="s">
        <v>62</v>
      </c>
      <c r="D19" s="224"/>
      <c r="E19" s="229"/>
      <c r="F19" s="232"/>
      <c r="G19" s="232">
        <f>SUMIF(AE20:AE21,"&lt;&gt;NOR",G20:G21)</f>
        <v>0</v>
      </c>
      <c r="H19" s="232"/>
      <c r="I19" s="232">
        <f>SUM(I20:I21)</f>
        <v>0</v>
      </c>
      <c r="J19" s="232"/>
      <c r="K19" s="232">
        <f>SUM(K20:K21)</f>
        <v>0</v>
      </c>
      <c r="L19" s="232"/>
      <c r="M19" s="232">
        <f>SUM(M20:M21)</f>
        <v>0</v>
      </c>
      <c r="N19" s="225"/>
      <c r="O19" s="225">
        <f>SUM(O20:O21)</f>
        <v>2.3957199999999998</v>
      </c>
      <c r="P19" s="225"/>
      <c r="Q19" s="225">
        <f>SUM(Q20:Q21)</f>
        <v>0</v>
      </c>
      <c r="R19" s="225"/>
      <c r="S19" s="225"/>
      <c r="T19" s="226"/>
      <c r="U19" s="225">
        <f>SUM(U20:U21)</f>
        <v>6.4</v>
      </c>
      <c r="AE19" t="s">
        <v>105</v>
      </c>
    </row>
    <row r="20" spans="1:60" outlineLevel="1" x14ac:dyDescent="0.2">
      <c r="A20" s="212">
        <v>9</v>
      </c>
      <c r="B20" s="218" t="s">
        <v>128</v>
      </c>
      <c r="C20" s="263" t="s">
        <v>129</v>
      </c>
      <c r="D20" s="220" t="s">
        <v>124</v>
      </c>
      <c r="E20" s="227">
        <v>6.22</v>
      </c>
      <c r="F20" s="230">
        <f>H20+J20</f>
        <v>0</v>
      </c>
      <c r="G20" s="231">
        <f>ROUND(E20*F20,2)</f>
        <v>0</v>
      </c>
      <c r="H20" s="231"/>
      <c r="I20" s="231">
        <f>ROUND(E20*H20,2)</f>
        <v>0</v>
      </c>
      <c r="J20" s="231"/>
      <c r="K20" s="231">
        <f>ROUND(E20*J20,2)</f>
        <v>0</v>
      </c>
      <c r="L20" s="231">
        <v>21</v>
      </c>
      <c r="M20" s="231">
        <f>G20*(1+L20/100)</f>
        <v>0</v>
      </c>
      <c r="N20" s="221">
        <v>0</v>
      </c>
      <c r="O20" s="221">
        <f>ROUND(E20*N20,5)</f>
        <v>0</v>
      </c>
      <c r="P20" s="221">
        <v>0</v>
      </c>
      <c r="Q20" s="221">
        <f>ROUND(E20*P20,5)</f>
        <v>0</v>
      </c>
      <c r="R20" s="221"/>
      <c r="S20" s="221"/>
      <c r="T20" s="222">
        <v>0.29099999999999998</v>
      </c>
      <c r="U20" s="221">
        <f>ROUND(E20*T20,2)</f>
        <v>1.81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109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2.5" outlineLevel="1" x14ac:dyDescent="0.2">
      <c r="A21" s="212">
        <v>10</v>
      </c>
      <c r="B21" s="218" t="s">
        <v>130</v>
      </c>
      <c r="C21" s="263" t="s">
        <v>131</v>
      </c>
      <c r="D21" s="220" t="s">
        <v>108</v>
      </c>
      <c r="E21" s="227">
        <v>1.244</v>
      </c>
      <c r="F21" s="230">
        <f>H21+J21</f>
        <v>0</v>
      </c>
      <c r="G21" s="231">
        <f>ROUND(E21*F21,2)</f>
        <v>0</v>
      </c>
      <c r="H21" s="231"/>
      <c r="I21" s="231">
        <f>ROUND(E21*H21,2)</f>
        <v>0</v>
      </c>
      <c r="J21" s="231"/>
      <c r="K21" s="231">
        <f>ROUND(E21*J21,2)</f>
        <v>0</v>
      </c>
      <c r="L21" s="231">
        <v>21</v>
      </c>
      <c r="M21" s="231">
        <f>G21*(1+L21/100)</f>
        <v>0</v>
      </c>
      <c r="N21" s="221">
        <v>1.9258200000000001</v>
      </c>
      <c r="O21" s="221">
        <f>ROUND(E21*N21,5)</f>
        <v>2.3957199999999998</v>
      </c>
      <c r="P21" s="221">
        <v>0</v>
      </c>
      <c r="Q21" s="221">
        <f>ROUND(E21*P21,5)</f>
        <v>0</v>
      </c>
      <c r="R21" s="221"/>
      <c r="S21" s="221"/>
      <c r="T21" s="222">
        <v>3.69</v>
      </c>
      <c r="U21" s="221">
        <f>ROUND(E21*T21,2)</f>
        <v>4.59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109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x14ac:dyDescent="0.2">
      <c r="A22" s="213" t="s">
        <v>104</v>
      </c>
      <c r="B22" s="219" t="s">
        <v>63</v>
      </c>
      <c r="C22" s="265" t="s">
        <v>64</v>
      </c>
      <c r="D22" s="224"/>
      <c r="E22" s="229"/>
      <c r="F22" s="232"/>
      <c r="G22" s="232">
        <f>SUMIF(AE23:AE25,"&lt;&gt;NOR",G23:G25)</f>
        <v>0</v>
      </c>
      <c r="H22" s="232"/>
      <c r="I22" s="232">
        <f>SUM(I23:I25)</f>
        <v>0</v>
      </c>
      <c r="J22" s="232"/>
      <c r="K22" s="232">
        <f>SUM(K23:K25)</f>
        <v>0</v>
      </c>
      <c r="L22" s="232"/>
      <c r="M22" s="232">
        <f>SUM(M23:M25)</f>
        <v>0</v>
      </c>
      <c r="N22" s="225"/>
      <c r="O22" s="225">
        <f>SUM(O23:O25)</f>
        <v>2.3915299999999999</v>
      </c>
      <c r="P22" s="225"/>
      <c r="Q22" s="225">
        <f>SUM(Q23:Q25)</f>
        <v>0</v>
      </c>
      <c r="R22" s="225"/>
      <c r="S22" s="225"/>
      <c r="T22" s="226"/>
      <c r="U22" s="225">
        <f>SUM(U23:U25)</f>
        <v>14.219999999999999</v>
      </c>
      <c r="AE22" t="s">
        <v>105</v>
      </c>
    </row>
    <row r="23" spans="1:60" outlineLevel="1" x14ac:dyDescent="0.2">
      <c r="A23" s="212">
        <v>11</v>
      </c>
      <c r="B23" s="218" t="s">
        <v>132</v>
      </c>
      <c r="C23" s="263" t="s">
        <v>133</v>
      </c>
      <c r="D23" s="220" t="s">
        <v>124</v>
      </c>
      <c r="E23" s="227">
        <v>18.7</v>
      </c>
      <c r="F23" s="230">
        <f>H23+J23</f>
        <v>0</v>
      </c>
      <c r="G23" s="231">
        <f>ROUND(E23*F23,2)</f>
        <v>0</v>
      </c>
      <c r="H23" s="231"/>
      <c r="I23" s="231">
        <f>ROUND(E23*H23,2)</f>
        <v>0</v>
      </c>
      <c r="J23" s="231"/>
      <c r="K23" s="231">
        <f>ROUND(E23*J23,2)</f>
        <v>0</v>
      </c>
      <c r="L23" s="231">
        <v>21</v>
      </c>
      <c r="M23" s="231">
        <f>G23*(1+L23/100)</f>
        <v>0</v>
      </c>
      <c r="N23" s="221">
        <v>2.2499999999999998E-3</v>
      </c>
      <c r="O23" s="221">
        <f>ROUND(E23*N23,5)</f>
        <v>4.2079999999999999E-2</v>
      </c>
      <c r="P23" s="221">
        <v>0</v>
      </c>
      <c r="Q23" s="221">
        <f>ROUND(E23*P23,5)</f>
        <v>0</v>
      </c>
      <c r="R23" s="221"/>
      <c r="S23" s="221"/>
      <c r="T23" s="222">
        <v>0.123</v>
      </c>
      <c r="U23" s="221">
        <f>ROUND(E23*T23,2)</f>
        <v>2.2999999999999998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109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">
      <c r="A24" s="212">
        <v>12</v>
      </c>
      <c r="B24" s="218" t="s">
        <v>134</v>
      </c>
      <c r="C24" s="263" t="s">
        <v>135</v>
      </c>
      <c r="D24" s="220" t="s">
        <v>124</v>
      </c>
      <c r="E24" s="227">
        <v>20</v>
      </c>
      <c r="F24" s="230">
        <f>H24+J24</f>
        <v>0</v>
      </c>
      <c r="G24" s="231">
        <f>ROUND(E24*F24,2)</f>
        <v>0</v>
      </c>
      <c r="H24" s="231"/>
      <c r="I24" s="231">
        <f>ROUND(E24*H24,2)</f>
        <v>0</v>
      </c>
      <c r="J24" s="231"/>
      <c r="K24" s="231">
        <f>ROUND(E24*J24,2)</f>
        <v>0</v>
      </c>
      <c r="L24" s="231">
        <v>21</v>
      </c>
      <c r="M24" s="231">
        <f>G24*(1+L24/100)</f>
        <v>0</v>
      </c>
      <c r="N24" s="221">
        <v>2.0000000000000001E-4</v>
      </c>
      <c r="O24" s="221">
        <f>ROUND(E24*N24,5)</f>
        <v>4.0000000000000001E-3</v>
      </c>
      <c r="P24" s="221">
        <v>0</v>
      </c>
      <c r="Q24" s="221">
        <f>ROUND(E24*P24,5)</f>
        <v>0</v>
      </c>
      <c r="R24" s="221"/>
      <c r="S24" s="221"/>
      <c r="T24" s="222">
        <v>0</v>
      </c>
      <c r="U24" s="221">
        <f>ROUND(E24*T24,2)</f>
        <v>0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136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>
        <v>13</v>
      </c>
      <c r="B25" s="218" t="s">
        <v>137</v>
      </c>
      <c r="C25" s="263" t="s">
        <v>138</v>
      </c>
      <c r="D25" s="220" t="s">
        <v>139</v>
      </c>
      <c r="E25" s="227">
        <v>8.4</v>
      </c>
      <c r="F25" s="230">
        <f>H25+J25</f>
        <v>0</v>
      </c>
      <c r="G25" s="231">
        <f>ROUND(E25*F25,2)</f>
        <v>0</v>
      </c>
      <c r="H25" s="231"/>
      <c r="I25" s="231">
        <f>ROUND(E25*H25,2)</f>
        <v>0</v>
      </c>
      <c r="J25" s="231"/>
      <c r="K25" s="231">
        <f>ROUND(E25*J25,2)</f>
        <v>0</v>
      </c>
      <c r="L25" s="231">
        <v>21</v>
      </c>
      <c r="M25" s="231">
        <f>G25*(1+L25/100)</f>
        <v>0</v>
      </c>
      <c r="N25" s="221">
        <v>0.27922000000000002</v>
      </c>
      <c r="O25" s="221">
        <f>ROUND(E25*N25,5)</f>
        <v>2.34545</v>
      </c>
      <c r="P25" s="221">
        <v>0</v>
      </c>
      <c r="Q25" s="221">
        <f>ROUND(E25*P25,5)</f>
        <v>0</v>
      </c>
      <c r="R25" s="221"/>
      <c r="S25" s="221"/>
      <c r="T25" s="222">
        <v>1.419</v>
      </c>
      <c r="U25" s="221">
        <f>ROUND(E25*T25,2)</f>
        <v>11.92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109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x14ac:dyDescent="0.2">
      <c r="A26" s="213" t="s">
        <v>104</v>
      </c>
      <c r="B26" s="219" t="s">
        <v>65</v>
      </c>
      <c r="C26" s="265" t="s">
        <v>66</v>
      </c>
      <c r="D26" s="224"/>
      <c r="E26" s="229"/>
      <c r="F26" s="232"/>
      <c r="G26" s="232">
        <f>SUMIF(AE27:AE34,"&lt;&gt;NOR",G27:G34)</f>
        <v>0</v>
      </c>
      <c r="H26" s="232"/>
      <c r="I26" s="232">
        <f>SUM(I27:I34)</f>
        <v>0</v>
      </c>
      <c r="J26" s="232"/>
      <c r="K26" s="232">
        <f>SUM(K27:K34)</f>
        <v>0</v>
      </c>
      <c r="L26" s="232"/>
      <c r="M26" s="232">
        <f>SUM(M27:M34)</f>
        <v>0</v>
      </c>
      <c r="N26" s="225"/>
      <c r="O26" s="225">
        <f>SUM(O27:O34)</f>
        <v>21.092829999999999</v>
      </c>
      <c r="P26" s="225"/>
      <c r="Q26" s="225">
        <f>SUM(Q27:Q34)</f>
        <v>0</v>
      </c>
      <c r="R26" s="225"/>
      <c r="S26" s="225"/>
      <c r="T26" s="226"/>
      <c r="U26" s="225">
        <f>SUM(U27:U34)</f>
        <v>16.509999999999998</v>
      </c>
      <c r="AE26" t="s">
        <v>105</v>
      </c>
    </row>
    <row r="27" spans="1:60" outlineLevel="1" x14ac:dyDescent="0.2">
      <c r="A27" s="212">
        <v>14</v>
      </c>
      <c r="B27" s="218" t="s">
        <v>140</v>
      </c>
      <c r="C27" s="263" t="s">
        <v>141</v>
      </c>
      <c r="D27" s="220" t="s">
        <v>124</v>
      </c>
      <c r="E27" s="227">
        <v>18.7</v>
      </c>
      <c r="F27" s="230">
        <f>H27+J27</f>
        <v>0</v>
      </c>
      <c r="G27" s="231">
        <f>ROUND(E27*F27,2)</f>
        <v>0</v>
      </c>
      <c r="H27" s="231"/>
      <c r="I27" s="231">
        <f>ROUND(E27*H27,2)</f>
        <v>0</v>
      </c>
      <c r="J27" s="231"/>
      <c r="K27" s="231">
        <f>ROUND(E27*J27,2)</f>
        <v>0</v>
      </c>
      <c r="L27" s="231">
        <v>21</v>
      </c>
      <c r="M27" s="231">
        <f>G27*(1+L27/100)</f>
        <v>0</v>
      </c>
      <c r="N27" s="221">
        <v>0.32250000000000001</v>
      </c>
      <c r="O27" s="221">
        <f>ROUND(E27*N27,5)</f>
        <v>6.0307500000000003</v>
      </c>
      <c r="P27" s="221">
        <v>0</v>
      </c>
      <c r="Q27" s="221">
        <f>ROUND(E27*P27,5)</f>
        <v>0</v>
      </c>
      <c r="R27" s="221"/>
      <c r="S27" s="221"/>
      <c r="T27" s="222">
        <v>2.5999999999999999E-2</v>
      </c>
      <c r="U27" s="221">
        <f>ROUND(E27*T27,2)</f>
        <v>0.49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109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ht="22.5" outlineLevel="1" x14ac:dyDescent="0.2">
      <c r="A28" s="212">
        <v>15</v>
      </c>
      <c r="B28" s="218" t="s">
        <v>142</v>
      </c>
      <c r="C28" s="263" t="s">
        <v>143</v>
      </c>
      <c r="D28" s="220" t="s">
        <v>124</v>
      </c>
      <c r="E28" s="227">
        <v>18.7</v>
      </c>
      <c r="F28" s="230">
        <f>H28+J28</f>
        <v>0</v>
      </c>
      <c r="G28" s="231">
        <f>ROUND(E28*F28,2)</f>
        <v>0</v>
      </c>
      <c r="H28" s="231"/>
      <c r="I28" s="231">
        <f>ROUND(E28*H28,2)</f>
        <v>0</v>
      </c>
      <c r="J28" s="231"/>
      <c r="K28" s="231">
        <f>ROUND(E28*J28,2)</f>
        <v>0</v>
      </c>
      <c r="L28" s="231">
        <v>21</v>
      </c>
      <c r="M28" s="231">
        <f>G28*(1+L28/100)</f>
        <v>0</v>
      </c>
      <c r="N28" s="221">
        <v>0.46</v>
      </c>
      <c r="O28" s="221">
        <f>ROUND(E28*N28,5)</f>
        <v>8.6020000000000003</v>
      </c>
      <c r="P28" s="221">
        <v>0</v>
      </c>
      <c r="Q28" s="221">
        <f>ROUND(E28*P28,5)</f>
        <v>0</v>
      </c>
      <c r="R28" s="221"/>
      <c r="S28" s="221"/>
      <c r="T28" s="222">
        <v>2.9000000000000001E-2</v>
      </c>
      <c r="U28" s="221">
        <f>ROUND(E28*T28,2)</f>
        <v>0.54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109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>
        <v>16</v>
      </c>
      <c r="B29" s="218" t="s">
        <v>144</v>
      </c>
      <c r="C29" s="263" t="s">
        <v>145</v>
      </c>
      <c r="D29" s="220" t="s">
        <v>124</v>
      </c>
      <c r="E29" s="227">
        <v>18.7</v>
      </c>
      <c r="F29" s="230">
        <f>H29+J29</f>
        <v>0</v>
      </c>
      <c r="G29" s="231">
        <f>ROUND(E29*F29,2)</f>
        <v>0</v>
      </c>
      <c r="H29" s="231"/>
      <c r="I29" s="231">
        <f>ROUND(E29*H29,2)</f>
        <v>0</v>
      </c>
      <c r="J29" s="231"/>
      <c r="K29" s="231">
        <f>ROUND(E29*J29,2)</f>
        <v>0</v>
      </c>
      <c r="L29" s="231">
        <v>21</v>
      </c>
      <c r="M29" s="231">
        <f>G29*(1+L29/100)</f>
        <v>0</v>
      </c>
      <c r="N29" s="221">
        <v>1.1E-4</v>
      </c>
      <c r="O29" s="221">
        <f>ROUND(E29*N29,5)</f>
        <v>2.0600000000000002E-3</v>
      </c>
      <c r="P29" s="221">
        <v>0</v>
      </c>
      <c r="Q29" s="221">
        <f>ROUND(E29*P29,5)</f>
        <v>0</v>
      </c>
      <c r="R29" s="221"/>
      <c r="S29" s="221"/>
      <c r="T29" s="222">
        <v>8.0000000000000002E-3</v>
      </c>
      <c r="U29" s="221">
        <f>ROUND(E29*T29,2)</f>
        <v>0.15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109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ht="22.5" outlineLevel="1" x14ac:dyDescent="0.2">
      <c r="A30" s="212">
        <v>17</v>
      </c>
      <c r="B30" s="218" t="s">
        <v>146</v>
      </c>
      <c r="C30" s="263" t="s">
        <v>147</v>
      </c>
      <c r="D30" s="220" t="s">
        <v>124</v>
      </c>
      <c r="E30" s="227">
        <v>15.2</v>
      </c>
      <c r="F30" s="230">
        <f>H30+J30</f>
        <v>0</v>
      </c>
      <c r="G30" s="231">
        <f>ROUND(E30*F30,2)</f>
        <v>0</v>
      </c>
      <c r="H30" s="231"/>
      <c r="I30" s="231">
        <f>ROUND(E30*H30,2)</f>
        <v>0</v>
      </c>
      <c r="J30" s="231"/>
      <c r="K30" s="231">
        <f>ROUND(E30*J30,2)</f>
        <v>0</v>
      </c>
      <c r="L30" s="231">
        <v>21</v>
      </c>
      <c r="M30" s="231">
        <f>G30*(1+L30/100)</f>
        <v>0</v>
      </c>
      <c r="N30" s="221">
        <v>3.15E-2</v>
      </c>
      <c r="O30" s="221">
        <f>ROUND(E30*N30,5)</f>
        <v>0.4788</v>
      </c>
      <c r="P30" s="221">
        <v>0</v>
      </c>
      <c r="Q30" s="221">
        <f>ROUND(E30*P30,5)</f>
        <v>0</v>
      </c>
      <c r="R30" s="221"/>
      <c r="S30" s="221"/>
      <c r="T30" s="222">
        <v>0.61499999999999999</v>
      </c>
      <c r="U30" s="221">
        <f>ROUND(E30*T30,2)</f>
        <v>9.35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109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">
      <c r="A31" s="212">
        <v>18</v>
      </c>
      <c r="B31" s="218" t="s">
        <v>148</v>
      </c>
      <c r="C31" s="263" t="s">
        <v>149</v>
      </c>
      <c r="D31" s="220" t="s">
        <v>150</v>
      </c>
      <c r="E31" s="227">
        <v>32</v>
      </c>
      <c r="F31" s="230">
        <f>H31+J31</f>
        <v>0</v>
      </c>
      <c r="G31" s="231">
        <f>ROUND(E31*F31,2)</f>
        <v>0</v>
      </c>
      <c r="H31" s="231"/>
      <c r="I31" s="231">
        <f>ROUND(E31*H31,2)</f>
        <v>0</v>
      </c>
      <c r="J31" s="231"/>
      <c r="K31" s="231">
        <f>ROUND(E31*J31,2)</f>
        <v>0</v>
      </c>
      <c r="L31" s="231">
        <v>21</v>
      </c>
      <c r="M31" s="231">
        <f>G31*(1+L31/100)</f>
        <v>0</v>
      </c>
      <c r="N31" s="221">
        <v>0.155</v>
      </c>
      <c r="O31" s="221">
        <f>ROUND(E31*N31,5)</f>
        <v>4.96</v>
      </c>
      <c r="P31" s="221">
        <v>0</v>
      </c>
      <c r="Q31" s="221">
        <f>ROUND(E31*P31,5)</f>
        <v>0</v>
      </c>
      <c r="R31" s="221"/>
      <c r="S31" s="221"/>
      <c r="T31" s="222">
        <v>0</v>
      </c>
      <c r="U31" s="221">
        <f>ROUND(E31*T31,2)</f>
        <v>0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136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12">
        <v>19</v>
      </c>
      <c r="B32" s="218" t="s">
        <v>151</v>
      </c>
      <c r="C32" s="263" t="s">
        <v>152</v>
      </c>
      <c r="D32" s="220" t="s">
        <v>124</v>
      </c>
      <c r="E32" s="227">
        <v>3.5110000000000001</v>
      </c>
      <c r="F32" s="230">
        <f>H32+J32</f>
        <v>0</v>
      </c>
      <c r="G32" s="231">
        <f>ROUND(E32*F32,2)</f>
        <v>0</v>
      </c>
      <c r="H32" s="231"/>
      <c r="I32" s="231">
        <f>ROUND(E32*H32,2)</f>
        <v>0</v>
      </c>
      <c r="J32" s="231"/>
      <c r="K32" s="231">
        <f>ROUND(E32*J32,2)</f>
        <v>0</v>
      </c>
      <c r="L32" s="231">
        <v>21</v>
      </c>
      <c r="M32" s="231">
        <f>G32*(1+L32/100)</f>
        <v>0</v>
      </c>
      <c r="N32" s="221">
        <v>9.2799999999999994E-2</v>
      </c>
      <c r="O32" s="221">
        <f>ROUND(E32*N32,5)</f>
        <v>0.32582</v>
      </c>
      <c r="P32" s="221">
        <v>0</v>
      </c>
      <c r="Q32" s="221">
        <f>ROUND(E32*P32,5)</f>
        <v>0</v>
      </c>
      <c r="R32" s="221"/>
      <c r="S32" s="221"/>
      <c r="T32" s="222">
        <v>0.47799999999999998</v>
      </c>
      <c r="U32" s="221">
        <f>ROUND(E32*T32,2)</f>
        <v>1.68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109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22.5" outlineLevel="1" x14ac:dyDescent="0.2">
      <c r="A33" s="212">
        <v>20</v>
      </c>
      <c r="B33" s="218" t="s">
        <v>153</v>
      </c>
      <c r="C33" s="263" t="s">
        <v>154</v>
      </c>
      <c r="D33" s="220" t="s">
        <v>124</v>
      </c>
      <c r="E33" s="227">
        <v>4</v>
      </c>
      <c r="F33" s="230">
        <f>H33+J33</f>
        <v>0</v>
      </c>
      <c r="G33" s="231">
        <f>ROUND(E33*F33,2)</f>
        <v>0</v>
      </c>
      <c r="H33" s="231"/>
      <c r="I33" s="231">
        <f>ROUND(E33*H33,2)</f>
        <v>0</v>
      </c>
      <c r="J33" s="231"/>
      <c r="K33" s="231">
        <f>ROUND(E33*J33,2)</f>
        <v>0</v>
      </c>
      <c r="L33" s="231">
        <v>21</v>
      </c>
      <c r="M33" s="231">
        <f>G33*(1+L33/100)</f>
        <v>0</v>
      </c>
      <c r="N33" s="221">
        <v>0.17244999999999999</v>
      </c>
      <c r="O33" s="221">
        <f>ROUND(E33*N33,5)</f>
        <v>0.68979999999999997</v>
      </c>
      <c r="P33" s="221">
        <v>0</v>
      </c>
      <c r="Q33" s="221">
        <f>ROUND(E33*P33,5)</f>
        <v>0</v>
      </c>
      <c r="R33" s="221"/>
      <c r="S33" s="221"/>
      <c r="T33" s="222">
        <v>0</v>
      </c>
      <c r="U33" s="221">
        <f>ROUND(E33*T33,2)</f>
        <v>0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136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12">
        <v>21</v>
      </c>
      <c r="B34" s="218" t="s">
        <v>155</v>
      </c>
      <c r="C34" s="263" t="s">
        <v>156</v>
      </c>
      <c r="D34" s="220" t="s">
        <v>139</v>
      </c>
      <c r="E34" s="227">
        <v>10</v>
      </c>
      <c r="F34" s="230">
        <f>H34+J34</f>
        <v>0</v>
      </c>
      <c r="G34" s="231">
        <f>ROUND(E34*F34,2)</f>
        <v>0</v>
      </c>
      <c r="H34" s="231"/>
      <c r="I34" s="231">
        <f>ROUND(E34*H34,2)</f>
        <v>0</v>
      </c>
      <c r="J34" s="231"/>
      <c r="K34" s="231">
        <f>ROUND(E34*J34,2)</f>
        <v>0</v>
      </c>
      <c r="L34" s="231">
        <v>21</v>
      </c>
      <c r="M34" s="231">
        <f>G34*(1+L34/100)</f>
        <v>0</v>
      </c>
      <c r="N34" s="221">
        <v>3.6000000000000002E-4</v>
      </c>
      <c r="O34" s="221">
        <f>ROUND(E34*N34,5)</f>
        <v>3.5999999999999999E-3</v>
      </c>
      <c r="P34" s="221">
        <v>0</v>
      </c>
      <c r="Q34" s="221">
        <f>ROUND(E34*P34,5)</f>
        <v>0</v>
      </c>
      <c r="R34" s="221"/>
      <c r="S34" s="221"/>
      <c r="T34" s="222">
        <v>0.43</v>
      </c>
      <c r="U34" s="221">
        <f>ROUND(E34*T34,2)</f>
        <v>4.3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109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x14ac:dyDescent="0.2">
      <c r="A35" s="213" t="s">
        <v>104</v>
      </c>
      <c r="B35" s="219" t="s">
        <v>67</v>
      </c>
      <c r="C35" s="265" t="s">
        <v>68</v>
      </c>
      <c r="D35" s="224"/>
      <c r="E35" s="229"/>
      <c r="F35" s="232"/>
      <c r="G35" s="232">
        <f>SUMIF(AE36:AE37,"&lt;&gt;NOR",G36:G37)</f>
        <v>0</v>
      </c>
      <c r="H35" s="232"/>
      <c r="I35" s="232">
        <f>SUM(I36:I37)</f>
        <v>0</v>
      </c>
      <c r="J35" s="232"/>
      <c r="K35" s="232">
        <f>SUM(K36:K37)</f>
        <v>0</v>
      </c>
      <c r="L35" s="232"/>
      <c r="M35" s="232">
        <f>SUM(M36:M37)</f>
        <v>0</v>
      </c>
      <c r="N35" s="225"/>
      <c r="O35" s="225">
        <f>SUM(O36:O37)</f>
        <v>5.3735900000000001</v>
      </c>
      <c r="P35" s="225"/>
      <c r="Q35" s="225">
        <f>SUM(Q36:Q37)</f>
        <v>0</v>
      </c>
      <c r="R35" s="225"/>
      <c r="S35" s="225"/>
      <c r="T35" s="226"/>
      <c r="U35" s="225">
        <f>SUM(U36:U37)</f>
        <v>5.18</v>
      </c>
      <c r="AE35" t="s">
        <v>105</v>
      </c>
    </row>
    <row r="36" spans="1:60" ht="33.75" outlineLevel="1" x14ac:dyDescent="0.2">
      <c r="A36" s="212">
        <v>22</v>
      </c>
      <c r="B36" s="218" t="s">
        <v>157</v>
      </c>
      <c r="C36" s="263" t="s">
        <v>158</v>
      </c>
      <c r="D36" s="220" t="s">
        <v>139</v>
      </c>
      <c r="E36" s="227">
        <v>6</v>
      </c>
      <c r="F36" s="230">
        <f>H36+J36</f>
        <v>0</v>
      </c>
      <c r="G36" s="231">
        <f>ROUND(E36*F36,2)</f>
        <v>0</v>
      </c>
      <c r="H36" s="231"/>
      <c r="I36" s="231">
        <f>ROUND(E36*H36,2)</f>
        <v>0</v>
      </c>
      <c r="J36" s="231"/>
      <c r="K36" s="231">
        <f>ROUND(E36*J36,2)</f>
        <v>0</v>
      </c>
      <c r="L36" s="231">
        <v>21</v>
      </c>
      <c r="M36" s="231">
        <f>G36*(1+L36/100)</f>
        <v>0</v>
      </c>
      <c r="N36" s="221">
        <v>0.19520000000000001</v>
      </c>
      <c r="O36" s="221">
        <f>ROUND(E36*N36,5)</f>
        <v>1.1712</v>
      </c>
      <c r="P36" s="221">
        <v>0</v>
      </c>
      <c r="Q36" s="221">
        <f>ROUND(E36*P36,5)</f>
        <v>0</v>
      </c>
      <c r="R36" s="221"/>
      <c r="S36" s="221"/>
      <c r="T36" s="222">
        <v>0.27200000000000002</v>
      </c>
      <c r="U36" s="221">
        <f>ROUND(E36*T36,2)</f>
        <v>1.63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109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ht="22.5" outlineLevel="1" x14ac:dyDescent="0.2">
      <c r="A37" s="212">
        <v>23</v>
      </c>
      <c r="B37" s="218" t="s">
        <v>159</v>
      </c>
      <c r="C37" s="263" t="s">
        <v>160</v>
      </c>
      <c r="D37" s="220" t="s">
        <v>139</v>
      </c>
      <c r="E37" s="227">
        <v>21.9</v>
      </c>
      <c r="F37" s="230">
        <f>H37+J37</f>
        <v>0</v>
      </c>
      <c r="G37" s="231">
        <f>ROUND(E37*F37,2)</f>
        <v>0</v>
      </c>
      <c r="H37" s="231"/>
      <c r="I37" s="231">
        <f>ROUND(E37*H37,2)</f>
        <v>0</v>
      </c>
      <c r="J37" s="231"/>
      <c r="K37" s="231">
        <f>ROUND(E37*J37,2)</f>
        <v>0</v>
      </c>
      <c r="L37" s="231">
        <v>21</v>
      </c>
      <c r="M37" s="231">
        <f>G37*(1+L37/100)</f>
        <v>0</v>
      </c>
      <c r="N37" s="221">
        <v>0.19189000000000001</v>
      </c>
      <c r="O37" s="221">
        <f>ROUND(E37*N37,5)</f>
        <v>4.2023900000000003</v>
      </c>
      <c r="P37" s="221">
        <v>0</v>
      </c>
      <c r="Q37" s="221">
        <f>ROUND(E37*P37,5)</f>
        <v>0</v>
      </c>
      <c r="R37" s="221"/>
      <c r="S37" s="221"/>
      <c r="T37" s="222">
        <v>0.16200000000000001</v>
      </c>
      <c r="U37" s="221">
        <f>ROUND(E37*T37,2)</f>
        <v>3.55</v>
      </c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109</v>
      </c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x14ac:dyDescent="0.2">
      <c r="A38" s="213" t="s">
        <v>104</v>
      </c>
      <c r="B38" s="219" t="s">
        <v>69</v>
      </c>
      <c r="C38" s="265" t="s">
        <v>70</v>
      </c>
      <c r="D38" s="224"/>
      <c r="E38" s="229"/>
      <c r="F38" s="232"/>
      <c r="G38" s="232">
        <f>SUMIF(AE39:AE42,"&lt;&gt;NOR",G39:G42)</f>
        <v>0</v>
      </c>
      <c r="H38" s="232"/>
      <c r="I38" s="232">
        <f>SUM(I39:I42)</f>
        <v>0</v>
      </c>
      <c r="J38" s="232"/>
      <c r="K38" s="232">
        <f>SUM(K39:K42)</f>
        <v>0</v>
      </c>
      <c r="L38" s="232"/>
      <c r="M38" s="232">
        <f>SUM(M39:M42)</f>
        <v>0</v>
      </c>
      <c r="N38" s="225"/>
      <c r="O38" s="225">
        <f>SUM(O39:O42)</f>
        <v>5.2100000000000002E-3</v>
      </c>
      <c r="P38" s="225"/>
      <c r="Q38" s="225">
        <f>SUM(Q39:Q42)</f>
        <v>6.9252000000000002</v>
      </c>
      <c r="R38" s="225"/>
      <c r="S38" s="225"/>
      <c r="T38" s="226"/>
      <c r="U38" s="225">
        <f>SUM(U39:U42)</f>
        <v>23.86</v>
      </c>
      <c r="AE38" t="s">
        <v>105</v>
      </c>
    </row>
    <row r="39" spans="1:60" outlineLevel="1" x14ac:dyDescent="0.2">
      <c r="A39" s="212">
        <v>24</v>
      </c>
      <c r="B39" s="218" t="s">
        <v>161</v>
      </c>
      <c r="C39" s="263" t="s">
        <v>162</v>
      </c>
      <c r="D39" s="220" t="s">
        <v>108</v>
      </c>
      <c r="E39" s="227">
        <v>1.845</v>
      </c>
      <c r="F39" s="230">
        <f>H39+J39</f>
        <v>0</v>
      </c>
      <c r="G39" s="231">
        <f>ROUND(E39*F39,2)</f>
        <v>0</v>
      </c>
      <c r="H39" s="231"/>
      <c r="I39" s="231">
        <f>ROUND(E39*H39,2)</f>
        <v>0</v>
      </c>
      <c r="J39" s="231"/>
      <c r="K39" s="231">
        <f>ROUND(E39*J39,2)</f>
        <v>0</v>
      </c>
      <c r="L39" s="231">
        <v>21</v>
      </c>
      <c r="M39" s="231">
        <f>G39*(1+L39/100)</f>
        <v>0</v>
      </c>
      <c r="N39" s="221">
        <v>0</v>
      </c>
      <c r="O39" s="221">
        <f>ROUND(E39*N39,5)</f>
        <v>0</v>
      </c>
      <c r="P39" s="221">
        <v>2</v>
      </c>
      <c r="Q39" s="221">
        <f>ROUND(E39*P39,5)</f>
        <v>3.69</v>
      </c>
      <c r="R39" s="221"/>
      <c r="S39" s="221"/>
      <c r="T39" s="222">
        <v>6.4359999999999999</v>
      </c>
      <c r="U39" s="221">
        <f>ROUND(E39*T39,2)</f>
        <v>11.87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109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12">
        <v>25</v>
      </c>
      <c r="B40" s="218" t="s">
        <v>163</v>
      </c>
      <c r="C40" s="263" t="s">
        <v>164</v>
      </c>
      <c r="D40" s="220" t="s">
        <v>108</v>
      </c>
      <c r="E40" s="227">
        <v>1.4730000000000001</v>
      </c>
      <c r="F40" s="230">
        <f>H40+J40</f>
        <v>0</v>
      </c>
      <c r="G40" s="231">
        <f>ROUND(E40*F40,2)</f>
        <v>0</v>
      </c>
      <c r="H40" s="231"/>
      <c r="I40" s="231">
        <f>ROUND(E40*H40,2)</f>
        <v>0</v>
      </c>
      <c r="J40" s="231"/>
      <c r="K40" s="231">
        <f>ROUND(E40*J40,2)</f>
        <v>0</v>
      </c>
      <c r="L40" s="231">
        <v>21</v>
      </c>
      <c r="M40" s="231">
        <f>G40*(1+L40/100)</f>
        <v>0</v>
      </c>
      <c r="N40" s="221">
        <v>1.2800000000000001E-3</v>
      </c>
      <c r="O40" s="221">
        <f>ROUND(E40*N40,5)</f>
        <v>1.89E-3</v>
      </c>
      <c r="P40" s="221">
        <v>1.95</v>
      </c>
      <c r="Q40" s="221">
        <f>ROUND(E40*P40,5)</f>
        <v>2.87235</v>
      </c>
      <c r="R40" s="221"/>
      <c r="S40" s="221"/>
      <c r="T40" s="222">
        <v>1.7010000000000001</v>
      </c>
      <c r="U40" s="221">
        <f>ROUND(E40*T40,2)</f>
        <v>2.5099999999999998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109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>
        <v>26</v>
      </c>
      <c r="B41" s="218" t="s">
        <v>165</v>
      </c>
      <c r="C41" s="263" t="s">
        <v>166</v>
      </c>
      <c r="D41" s="220" t="s">
        <v>108</v>
      </c>
      <c r="E41" s="227">
        <v>1.4730000000000001</v>
      </c>
      <c r="F41" s="230">
        <f>H41+J41</f>
        <v>0</v>
      </c>
      <c r="G41" s="231">
        <f>ROUND(E41*F41,2)</f>
        <v>0</v>
      </c>
      <c r="H41" s="231"/>
      <c r="I41" s="231">
        <f>ROUND(E41*H41,2)</f>
        <v>0</v>
      </c>
      <c r="J41" s="231"/>
      <c r="K41" s="231">
        <f>ROUND(E41*J41,2)</f>
        <v>0</v>
      </c>
      <c r="L41" s="231">
        <v>21</v>
      </c>
      <c r="M41" s="231">
        <f>G41*(1+L41/100)</f>
        <v>0</v>
      </c>
      <c r="N41" s="221">
        <v>0</v>
      </c>
      <c r="O41" s="221">
        <f>ROUND(E41*N41,5)</f>
        <v>0</v>
      </c>
      <c r="P41" s="221">
        <v>8.3400000000000002E-2</v>
      </c>
      <c r="Q41" s="221">
        <f>ROUND(E41*P41,5)</f>
        <v>0.12285</v>
      </c>
      <c r="R41" s="221"/>
      <c r="S41" s="221"/>
      <c r="T41" s="222">
        <v>4.93</v>
      </c>
      <c r="U41" s="221">
        <f>ROUND(E41*T41,2)</f>
        <v>7.26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109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>
        <v>27</v>
      </c>
      <c r="B42" s="218" t="s">
        <v>167</v>
      </c>
      <c r="C42" s="263" t="s">
        <v>168</v>
      </c>
      <c r="D42" s="220" t="s">
        <v>124</v>
      </c>
      <c r="E42" s="227">
        <v>4</v>
      </c>
      <c r="F42" s="230">
        <f>H42+J42</f>
        <v>0</v>
      </c>
      <c r="G42" s="231">
        <f>ROUND(E42*F42,2)</f>
        <v>0</v>
      </c>
      <c r="H42" s="231"/>
      <c r="I42" s="231">
        <f>ROUND(E42*H42,2)</f>
        <v>0</v>
      </c>
      <c r="J42" s="231"/>
      <c r="K42" s="231">
        <f>ROUND(E42*J42,2)</f>
        <v>0</v>
      </c>
      <c r="L42" s="231">
        <v>21</v>
      </c>
      <c r="M42" s="231">
        <f>G42*(1+L42/100)</f>
        <v>0</v>
      </c>
      <c r="N42" s="221">
        <v>8.3000000000000001E-4</v>
      </c>
      <c r="O42" s="221">
        <f>ROUND(E42*N42,5)</f>
        <v>3.32E-3</v>
      </c>
      <c r="P42" s="221">
        <v>0.06</v>
      </c>
      <c r="Q42" s="221">
        <f>ROUND(E42*P42,5)</f>
        <v>0.24</v>
      </c>
      <c r="R42" s="221"/>
      <c r="S42" s="221"/>
      <c r="T42" s="222">
        <v>0.55600000000000005</v>
      </c>
      <c r="U42" s="221">
        <f>ROUND(E42*T42,2)</f>
        <v>2.2200000000000002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109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x14ac:dyDescent="0.2">
      <c r="A43" s="213" t="s">
        <v>104</v>
      </c>
      <c r="B43" s="219" t="s">
        <v>71</v>
      </c>
      <c r="C43" s="265" t="s">
        <v>72</v>
      </c>
      <c r="D43" s="224"/>
      <c r="E43" s="229"/>
      <c r="F43" s="232"/>
      <c r="G43" s="232">
        <f>SUMIF(AE44:AE45,"&lt;&gt;NOR",G44:G45)</f>
        <v>0</v>
      </c>
      <c r="H43" s="232"/>
      <c r="I43" s="232">
        <f>SUM(I44:I45)</f>
        <v>0</v>
      </c>
      <c r="J43" s="232"/>
      <c r="K43" s="232">
        <f>SUM(K44:K45)</f>
        <v>0</v>
      </c>
      <c r="L43" s="232"/>
      <c r="M43" s="232">
        <f>SUM(M44:M45)</f>
        <v>0</v>
      </c>
      <c r="N43" s="225"/>
      <c r="O43" s="225">
        <f>SUM(O44:O45)</f>
        <v>3.058E-2</v>
      </c>
      <c r="P43" s="225"/>
      <c r="Q43" s="225">
        <f>SUM(Q44:Q45)</f>
        <v>2.8199999999999999E-2</v>
      </c>
      <c r="R43" s="225"/>
      <c r="S43" s="225"/>
      <c r="T43" s="226"/>
      <c r="U43" s="225">
        <f>SUM(U44:U45)</f>
        <v>4.76</v>
      </c>
      <c r="AE43" t="s">
        <v>105</v>
      </c>
    </row>
    <row r="44" spans="1:60" outlineLevel="1" x14ac:dyDescent="0.2">
      <c r="A44" s="212">
        <v>28</v>
      </c>
      <c r="B44" s="218" t="s">
        <v>169</v>
      </c>
      <c r="C44" s="263" t="s">
        <v>170</v>
      </c>
      <c r="D44" s="220" t="s">
        <v>139</v>
      </c>
      <c r="E44" s="227">
        <v>6.62</v>
      </c>
      <c r="F44" s="230">
        <f>H44+J44</f>
        <v>0</v>
      </c>
      <c r="G44" s="231">
        <f>ROUND(E44*F44,2)</f>
        <v>0</v>
      </c>
      <c r="H44" s="231"/>
      <c r="I44" s="231">
        <f>ROUND(E44*H44,2)</f>
        <v>0</v>
      </c>
      <c r="J44" s="231"/>
      <c r="K44" s="231">
        <f>ROUND(E44*J44,2)</f>
        <v>0</v>
      </c>
      <c r="L44" s="231">
        <v>21</v>
      </c>
      <c r="M44" s="231">
        <f>G44*(1+L44/100)</f>
        <v>0</v>
      </c>
      <c r="N44" s="221">
        <v>0</v>
      </c>
      <c r="O44" s="221">
        <f>ROUND(E44*N44,5)</f>
        <v>0</v>
      </c>
      <c r="P44" s="221">
        <v>4.2599999999999999E-3</v>
      </c>
      <c r="Q44" s="221">
        <f>ROUND(E44*P44,5)</f>
        <v>2.8199999999999999E-2</v>
      </c>
      <c r="R44" s="221"/>
      <c r="S44" s="221"/>
      <c r="T44" s="222">
        <v>6.9000000000000006E-2</v>
      </c>
      <c r="U44" s="221">
        <f>ROUND(E44*T44,2)</f>
        <v>0.46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109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ht="22.5" outlineLevel="1" x14ac:dyDescent="0.2">
      <c r="A45" s="212">
        <v>29</v>
      </c>
      <c r="B45" s="218" t="s">
        <v>171</v>
      </c>
      <c r="C45" s="263" t="s">
        <v>172</v>
      </c>
      <c r="D45" s="220" t="s">
        <v>139</v>
      </c>
      <c r="E45" s="227">
        <v>6.62</v>
      </c>
      <c r="F45" s="230">
        <f>H45+J45</f>
        <v>0</v>
      </c>
      <c r="G45" s="231">
        <f>ROUND(E45*F45,2)</f>
        <v>0</v>
      </c>
      <c r="H45" s="231"/>
      <c r="I45" s="231">
        <f>ROUND(E45*H45,2)</f>
        <v>0</v>
      </c>
      <c r="J45" s="231"/>
      <c r="K45" s="231">
        <f>ROUND(E45*J45,2)</f>
        <v>0</v>
      </c>
      <c r="L45" s="231">
        <v>21</v>
      </c>
      <c r="M45" s="231">
        <f>G45*(1+L45/100)</f>
        <v>0</v>
      </c>
      <c r="N45" s="221">
        <v>4.62E-3</v>
      </c>
      <c r="O45" s="221">
        <f>ROUND(E45*N45,5)</f>
        <v>3.058E-2</v>
      </c>
      <c r="P45" s="221">
        <v>0</v>
      </c>
      <c r="Q45" s="221">
        <f>ROUND(E45*P45,5)</f>
        <v>0</v>
      </c>
      <c r="R45" s="221"/>
      <c r="S45" s="221"/>
      <c r="T45" s="222">
        <v>0.64895000000000003</v>
      </c>
      <c r="U45" s="221">
        <f>ROUND(E45*T45,2)</f>
        <v>4.3</v>
      </c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109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x14ac:dyDescent="0.2">
      <c r="A46" s="213" t="s">
        <v>104</v>
      </c>
      <c r="B46" s="219" t="s">
        <v>73</v>
      </c>
      <c r="C46" s="265" t="s">
        <v>74</v>
      </c>
      <c r="D46" s="224"/>
      <c r="E46" s="229"/>
      <c r="F46" s="232"/>
      <c r="G46" s="232">
        <f>SUMIF(AE47:AE51,"&lt;&gt;NOR",G47:G51)</f>
        <v>0</v>
      </c>
      <c r="H46" s="232"/>
      <c r="I46" s="232">
        <f>SUM(I47:I51)</f>
        <v>0</v>
      </c>
      <c r="J46" s="232"/>
      <c r="K46" s="232">
        <f>SUM(K47:K51)</f>
        <v>0</v>
      </c>
      <c r="L46" s="232"/>
      <c r="M46" s="232">
        <f>SUM(M47:M51)</f>
        <v>0</v>
      </c>
      <c r="N46" s="225"/>
      <c r="O46" s="225">
        <f>SUM(O47:O51)</f>
        <v>3.7949999999999998E-2</v>
      </c>
      <c r="P46" s="225"/>
      <c r="Q46" s="225">
        <f>SUM(Q47:Q51)</f>
        <v>0.25</v>
      </c>
      <c r="R46" s="225"/>
      <c r="S46" s="225"/>
      <c r="T46" s="226"/>
      <c r="U46" s="225">
        <f>SUM(U47:U51)</f>
        <v>137.43</v>
      </c>
      <c r="AE46" t="s">
        <v>105</v>
      </c>
    </row>
    <row r="47" spans="1:60" outlineLevel="1" x14ac:dyDescent="0.2">
      <c r="A47" s="212">
        <v>30</v>
      </c>
      <c r="B47" s="218" t="s">
        <v>173</v>
      </c>
      <c r="C47" s="263" t="s">
        <v>174</v>
      </c>
      <c r="D47" s="220" t="s">
        <v>175</v>
      </c>
      <c r="E47" s="227">
        <v>370</v>
      </c>
      <c r="F47" s="230">
        <f>H47+J47</f>
        <v>0</v>
      </c>
      <c r="G47" s="231">
        <f>ROUND(E47*F47,2)</f>
        <v>0</v>
      </c>
      <c r="H47" s="231"/>
      <c r="I47" s="231">
        <f>ROUND(E47*H47,2)</f>
        <v>0</v>
      </c>
      <c r="J47" s="231"/>
      <c r="K47" s="231">
        <f>ROUND(E47*J47,2)</f>
        <v>0</v>
      </c>
      <c r="L47" s="231">
        <v>21</v>
      </c>
      <c r="M47" s="231">
        <f>G47*(1+L47/100)</f>
        <v>0</v>
      </c>
      <c r="N47" s="221">
        <v>6.0000000000000002E-5</v>
      </c>
      <c r="O47" s="221">
        <f>ROUND(E47*N47,5)</f>
        <v>2.2200000000000001E-2</v>
      </c>
      <c r="P47" s="221">
        <v>0</v>
      </c>
      <c r="Q47" s="221">
        <f>ROUND(E47*P47,5)</f>
        <v>0</v>
      </c>
      <c r="R47" s="221"/>
      <c r="S47" s="221"/>
      <c r="T47" s="222">
        <v>0.30399999999999999</v>
      </c>
      <c r="U47" s="221">
        <f>ROUND(E47*T47,2)</f>
        <v>112.48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109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ht="22.5" outlineLevel="1" x14ac:dyDescent="0.2">
      <c r="A48" s="212"/>
      <c r="B48" s="218"/>
      <c r="C48" s="264" t="s">
        <v>176</v>
      </c>
      <c r="D48" s="223"/>
      <c r="E48" s="228">
        <v>370</v>
      </c>
      <c r="F48" s="231"/>
      <c r="G48" s="231"/>
      <c r="H48" s="231"/>
      <c r="I48" s="231"/>
      <c r="J48" s="231"/>
      <c r="K48" s="231"/>
      <c r="L48" s="231"/>
      <c r="M48" s="231"/>
      <c r="N48" s="221"/>
      <c r="O48" s="221"/>
      <c r="P48" s="221"/>
      <c r="Q48" s="221"/>
      <c r="R48" s="221"/>
      <c r="S48" s="221"/>
      <c r="T48" s="222"/>
      <c r="U48" s="221"/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115</v>
      </c>
      <c r="AF48" s="211">
        <v>0</v>
      </c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>
        <v>31</v>
      </c>
      <c r="B49" s="218" t="s">
        <v>177</v>
      </c>
      <c r="C49" s="263" t="s">
        <v>178</v>
      </c>
      <c r="D49" s="220" t="s">
        <v>150</v>
      </c>
      <c r="E49" s="227">
        <v>1</v>
      </c>
      <c r="F49" s="230">
        <f>H49+J49</f>
        <v>0</v>
      </c>
      <c r="G49" s="231">
        <f>ROUND(E49*F49,2)</f>
        <v>0</v>
      </c>
      <c r="H49" s="231"/>
      <c r="I49" s="231">
        <f>ROUND(E49*H49,2)</f>
        <v>0</v>
      </c>
      <c r="J49" s="231"/>
      <c r="K49" s="231">
        <f>ROUND(E49*J49,2)</f>
        <v>0</v>
      </c>
      <c r="L49" s="231">
        <v>21</v>
      </c>
      <c r="M49" s="231">
        <f>G49*(1+L49/100)</f>
        <v>0</v>
      </c>
      <c r="N49" s="221">
        <v>7.5000000000000002E-4</v>
      </c>
      <c r="O49" s="221">
        <f>ROUND(E49*N49,5)</f>
        <v>7.5000000000000002E-4</v>
      </c>
      <c r="P49" s="221">
        <v>0</v>
      </c>
      <c r="Q49" s="221">
        <f>ROUND(E49*P49,5)</f>
        <v>0</v>
      </c>
      <c r="R49" s="221"/>
      <c r="S49" s="221"/>
      <c r="T49" s="222">
        <v>0</v>
      </c>
      <c r="U49" s="221">
        <f>ROUND(E49*T49,2)</f>
        <v>0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136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">
      <c r="A50" s="212">
        <v>32</v>
      </c>
      <c r="B50" s="218" t="s">
        <v>179</v>
      </c>
      <c r="C50" s="263" t="s">
        <v>180</v>
      </c>
      <c r="D50" s="220" t="s">
        <v>175</v>
      </c>
      <c r="E50" s="227">
        <v>250</v>
      </c>
      <c r="F50" s="230">
        <f>H50+J50</f>
        <v>0</v>
      </c>
      <c r="G50" s="231">
        <f>ROUND(E50*F50,2)</f>
        <v>0</v>
      </c>
      <c r="H50" s="231"/>
      <c r="I50" s="231">
        <f>ROUND(E50*H50,2)</f>
        <v>0</v>
      </c>
      <c r="J50" s="231"/>
      <c r="K50" s="231">
        <f>ROUND(E50*J50,2)</f>
        <v>0</v>
      </c>
      <c r="L50" s="231">
        <v>21</v>
      </c>
      <c r="M50" s="231">
        <f>G50*(1+L50/100)</f>
        <v>0</v>
      </c>
      <c r="N50" s="221">
        <v>6.0000000000000002E-5</v>
      </c>
      <c r="O50" s="221">
        <f>ROUND(E50*N50,5)</f>
        <v>1.4999999999999999E-2</v>
      </c>
      <c r="P50" s="221">
        <v>1E-3</v>
      </c>
      <c r="Q50" s="221">
        <f>ROUND(E50*P50,5)</f>
        <v>0.25</v>
      </c>
      <c r="R50" s="221"/>
      <c r="S50" s="221"/>
      <c r="T50" s="222">
        <v>9.9779999999999994E-2</v>
      </c>
      <c r="U50" s="221">
        <f>ROUND(E50*T50,2)</f>
        <v>24.95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127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">
      <c r="A51" s="212"/>
      <c r="B51" s="218"/>
      <c r="C51" s="264" t="s">
        <v>181</v>
      </c>
      <c r="D51" s="223"/>
      <c r="E51" s="228">
        <v>250</v>
      </c>
      <c r="F51" s="231"/>
      <c r="G51" s="231"/>
      <c r="H51" s="231"/>
      <c r="I51" s="231"/>
      <c r="J51" s="231"/>
      <c r="K51" s="231"/>
      <c r="L51" s="231"/>
      <c r="M51" s="231"/>
      <c r="N51" s="221"/>
      <c r="O51" s="221"/>
      <c r="P51" s="221"/>
      <c r="Q51" s="221"/>
      <c r="R51" s="221"/>
      <c r="S51" s="221"/>
      <c r="T51" s="222"/>
      <c r="U51" s="221"/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115</v>
      </c>
      <c r="AF51" s="211">
        <v>0</v>
      </c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x14ac:dyDescent="0.2">
      <c r="A52" s="213" t="s">
        <v>104</v>
      </c>
      <c r="B52" s="219" t="s">
        <v>75</v>
      </c>
      <c r="C52" s="265" t="s">
        <v>76</v>
      </c>
      <c r="D52" s="224"/>
      <c r="E52" s="229"/>
      <c r="F52" s="232"/>
      <c r="G52" s="232">
        <f>SUMIF(AE53:AE56,"&lt;&gt;NOR",G53:G56)</f>
        <v>0</v>
      </c>
      <c r="H52" s="232"/>
      <c r="I52" s="232">
        <f>SUM(I53:I56)</f>
        <v>0</v>
      </c>
      <c r="J52" s="232"/>
      <c r="K52" s="232">
        <f>SUM(K53:K56)</f>
        <v>0</v>
      </c>
      <c r="L52" s="232"/>
      <c r="M52" s="232">
        <f>SUM(M53:M56)</f>
        <v>0</v>
      </c>
      <c r="N52" s="225"/>
      <c r="O52" s="225">
        <f>SUM(O53:O56)</f>
        <v>0</v>
      </c>
      <c r="P52" s="225"/>
      <c r="Q52" s="225">
        <f>SUM(Q53:Q56)</f>
        <v>0</v>
      </c>
      <c r="R52" s="225"/>
      <c r="S52" s="225"/>
      <c r="T52" s="226"/>
      <c r="U52" s="225">
        <f>SUM(U53:U56)</f>
        <v>9.9600000000000009</v>
      </c>
      <c r="AE52" t="s">
        <v>105</v>
      </c>
    </row>
    <row r="53" spans="1:60" outlineLevel="1" x14ac:dyDescent="0.2">
      <c r="A53" s="212">
        <v>33</v>
      </c>
      <c r="B53" s="218" t="s">
        <v>182</v>
      </c>
      <c r="C53" s="263" t="s">
        <v>183</v>
      </c>
      <c r="D53" s="220" t="s">
        <v>184</v>
      </c>
      <c r="E53" s="227">
        <v>6.9534000000000002</v>
      </c>
      <c r="F53" s="230">
        <f>H53+J53</f>
        <v>0</v>
      </c>
      <c r="G53" s="231">
        <f>ROUND(E53*F53,2)</f>
        <v>0</v>
      </c>
      <c r="H53" s="231"/>
      <c r="I53" s="231">
        <f>ROUND(E53*H53,2)</f>
        <v>0</v>
      </c>
      <c r="J53" s="231"/>
      <c r="K53" s="231">
        <f>ROUND(E53*J53,2)</f>
        <v>0</v>
      </c>
      <c r="L53" s="231">
        <v>21</v>
      </c>
      <c r="M53" s="231">
        <f>G53*(1+L53/100)</f>
        <v>0</v>
      </c>
      <c r="N53" s="221">
        <v>0</v>
      </c>
      <c r="O53" s="221">
        <f>ROUND(E53*N53,5)</f>
        <v>0</v>
      </c>
      <c r="P53" s="221">
        <v>0</v>
      </c>
      <c r="Q53" s="221">
        <f>ROUND(E53*P53,5)</f>
        <v>0</v>
      </c>
      <c r="R53" s="221"/>
      <c r="S53" s="221"/>
      <c r="T53" s="222">
        <v>0.49</v>
      </c>
      <c r="U53" s="221">
        <f>ROUND(E53*T53,2)</f>
        <v>3.41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185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">
      <c r="A54" s="212">
        <v>34</v>
      </c>
      <c r="B54" s="218" t="s">
        <v>186</v>
      </c>
      <c r="C54" s="263" t="s">
        <v>187</v>
      </c>
      <c r="D54" s="220" t="s">
        <v>184</v>
      </c>
      <c r="E54" s="227">
        <v>6.9534000000000002</v>
      </c>
      <c r="F54" s="230">
        <f>H54+J54</f>
        <v>0</v>
      </c>
      <c r="G54" s="231">
        <f>ROUND(E54*F54,2)</f>
        <v>0</v>
      </c>
      <c r="H54" s="231"/>
      <c r="I54" s="231">
        <f>ROUND(E54*H54,2)</f>
        <v>0</v>
      </c>
      <c r="J54" s="231"/>
      <c r="K54" s="231">
        <f>ROUND(E54*J54,2)</f>
        <v>0</v>
      </c>
      <c r="L54" s="231">
        <v>21</v>
      </c>
      <c r="M54" s="231">
        <f>G54*(1+L54/100)</f>
        <v>0</v>
      </c>
      <c r="N54" s="221">
        <v>0</v>
      </c>
      <c r="O54" s="221">
        <f>ROUND(E54*N54,5)</f>
        <v>0</v>
      </c>
      <c r="P54" s="221">
        <v>0</v>
      </c>
      <c r="Q54" s="221">
        <f>ROUND(E54*P54,5)</f>
        <v>0</v>
      </c>
      <c r="R54" s="221"/>
      <c r="S54" s="221"/>
      <c r="T54" s="222">
        <v>0</v>
      </c>
      <c r="U54" s="221">
        <f>ROUND(E54*T54,2)</f>
        <v>0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185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">
      <c r="A55" s="212">
        <v>35</v>
      </c>
      <c r="B55" s="218" t="s">
        <v>188</v>
      </c>
      <c r="C55" s="263" t="s">
        <v>189</v>
      </c>
      <c r="D55" s="220" t="s">
        <v>184</v>
      </c>
      <c r="E55" s="227">
        <v>6.9534000000000002</v>
      </c>
      <c r="F55" s="230">
        <f>H55+J55</f>
        <v>0</v>
      </c>
      <c r="G55" s="231">
        <f>ROUND(E55*F55,2)</f>
        <v>0</v>
      </c>
      <c r="H55" s="231"/>
      <c r="I55" s="231">
        <f>ROUND(E55*H55,2)</f>
        <v>0</v>
      </c>
      <c r="J55" s="231"/>
      <c r="K55" s="231">
        <f>ROUND(E55*J55,2)</f>
        <v>0</v>
      </c>
      <c r="L55" s="231">
        <v>21</v>
      </c>
      <c r="M55" s="231">
        <f>G55*(1+L55/100)</f>
        <v>0</v>
      </c>
      <c r="N55" s="221">
        <v>0</v>
      </c>
      <c r="O55" s="221">
        <f>ROUND(E55*N55,5)</f>
        <v>0</v>
      </c>
      <c r="P55" s="221">
        <v>0</v>
      </c>
      <c r="Q55" s="221">
        <f>ROUND(E55*P55,5)</f>
        <v>0</v>
      </c>
      <c r="R55" s="221"/>
      <c r="S55" s="221"/>
      <c r="T55" s="222">
        <v>0.94199999999999995</v>
      </c>
      <c r="U55" s="221">
        <f>ROUND(E55*T55,2)</f>
        <v>6.55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185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ht="22.5" outlineLevel="1" x14ac:dyDescent="0.2">
      <c r="A56" s="241">
        <v>36</v>
      </c>
      <c r="B56" s="242" t="s">
        <v>190</v>
      </c>
      <c r="C56" s="266" t="s">
        <v>191</v>
      </c>
      <c r="D56" s="243" t="s">
        <v>184</v>
      </c>
      <c r="E56" s="244">
        <v>6.9534000000000002</v>
      </c>
      <c r="F56" s="245">
        <f>H56+J56</f>
        <v>0</v>
      </c>
      <c r="G56" s="246">
        <f>ROUND(E56*F56,2)</f>
        <v>0</v>
      </c>
      <c r="H56" s="246"/>
      <c r="I56" s="246">
        <f>ROUND(E56*H56,2)</f>
        <v>0</v>
      </c>
      <c r="J56" s="246"/>
      <c r="K56" s="246">
        <f>ROUND(E56*J56,2)</f>
        <v>0</v>
      </c>
      <c r="L56" s="246">
        <v>21</v>
      </c>
      <c r="M56" s="246">
        <f>G56*(1+L56/100)</f>
        <v>0</v>
      </c>
      <c r="N56" s="247">
        <v>0</v>
      </c>
      <c r="O56" s="247">
        <f>ROUND(E56*N56,5)</f>
        <v>0</v>
      </c>
      <c r="P56" s="247">
        <v>0</v>
      </c>
      <c r="Q56" s="247">
        <f>ROUND(E56*P56,5)</f>
        <v>0</v>
      </c>
      <c r="R56" s="247"/>
      <c r="S56" s="247"/>
      <c r="T56" s="248">
        <v>0</v>
      </c>
      <c r="U56" s="247">
        <f>ROUND(E56*T56,2)</f>
        <v>0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185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x14ac:dyDescent="0.2">
      <c r="A57" s="6"/>
      <c r="B57" s="7" t="s">
        <v>192</v>
      </c>
      <c r="C57" s="267" t="s">
        <v>192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AC57">
        <v>12</v>
      </c>
      <c r="AD57">
        <v>21</v>
      </c>
    </row>
    <row r="58" spans="1:60" x14ac:dyDescent="0.2">
      <c r="A58" s="249"/>
      <c r="B58" s="250" t="s">
        <v>28</v>
      </c>
      <c r="C58" s="268" t="s">
        <v>192</v>
      </c>
      <c r="D58" s="251"/>
      <c r="E58" s="251"/>
      <c r="F58" s="251"/>
      <c r="G58" s="262">
        <f>G8+G17+G19+G22+G26+G35+G38+G43+G46+G52</f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AC58">
        <f>SUMIF(L7:L56,AC57,G7:G56)</f>
        <v>0</v>
      </c>
      <c r="AD58">
        <f>SUMIF(L7:L56,AD57,G7:G56)</f>
        <v>0</v>
      </c>
      <c r="AE58" t="s">
        <v>193</v>
      </c>
    </row>
    <row r="59" spans="1:60" x14ac:dyDescent="0.2">
      <c r="A59" s="6"/>
      <c r="B59" s="7" t="s">
        <v>192</v>
      </c>
      <c r="C59" s="267" t="s">
        <v>192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60" x14ac:dyDescent="0.2">
      <c r="A60" s="6"/>
      <c r="B60" s="7" t="s">
        <v>192</v>
      </c>
      <c r="C60" s="267" t="s">
        <v>192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60" x14ac:dyDescent="0.2">
      <c r="A61" s="252" t="s">
        <v>194</v>
      </c>
      <c r="B61" s="252"/>
      <c r="C61" s="269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60" x14ac:dyDescent="0.2">
      <c r="A62" s="253"/>
      <c r="B62" s="254"/>
      <c r="C62" s="270"/>
      <c r="D62" s="254"/>
      <c r="E62" s="254"/>
      <c r="F62" s="254"/>
      <c r="G62" s="25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AE62" t="s">
        <v>195</v>
      </c>
    </row>
    <row r="63" spans="1:60" x14ac:dyDescent="0.2">
      <c r="A63" s="256"/>
      <c r="B63" s="257"/>
      <c r="C63" s="271"/>
      <c r="D63" s="257"/>
      <c r="E63" s="257"/>
      <c r="F63" s="257"/>
      <c r="G63" s="25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60" x14ac:dyDescent="0.2">
      <c r="A64" s="256"/>
      <c r="B64" s="257"/>
      <c r="C64" s="271"/>
      <c r="D64" s="257"/>
      <c r="E64" s="257"/>
      <c r="F64" s="257"/>
      <c r="G64" s="25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31" x14ac:dyDescent="0.2">
      <c r="A65" s="256"/>
      <c r="B65" s="257"/>
      <c r="C65" s="271"/>
      <c r="D65" s="257"/>
      <c r="E65" s="257"/>
      <c r="F65" s="257"/>
      <c r="G65" s="25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31" x14ac:dyDescent="0.2">
      <c r="A66" s="259"/>
      <c r="B66" s="260"/>
      <c r="C66" s="272"/>
      <c r="D66" s="260"/>
      <c r="E66" s="260"/>
      <c r="F66" s="260"/>
      <c r="G66" s="261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31" x14ac:dyDescent="0.2">
      <c r="A67" s="6"/>
      <c r="B67" s="7" t="s">
        <v>192</v>
      </c>
      <c r="C67" s="267" t="s">
        <v>192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31" x14ac:dyDescent="0.2">
      <c r="C68" s="273"/>
      <c r="AE68" t="s">
        <v>196</v>
      </c>
    </row>
  </sheetData>
  <mergeCells count="6">
    <mergeCell ref="A1:G1"/>
    <mergeCell ref="C2:G2"/>
    <mergeCell ref="C3:G3"/>
    <mergeCell ref="C4:G4"/>
    <mergeCell ref="A61:C61"/>
    <mergeCell ref="A62:G66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2026-01-31T19:45:18Z</dcterms:modified>
</cp:coreProperties>
</file>