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O 101 Oprava komunik..." sheetId="2" r:id="rId2"/>
    <sheet name="2 - SO 301 Odvodnění komu..." sheetId="3" r:id="rId3"/>
    <sheet name="3 - Vedlejší a ostatní ná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'1 - SO 101 Oprava komunik...'!$C$126:$K$887</definedName>
    <definedName name="_xlnm.Print_Area" localSheetId="1">'1 - SO 101 Oprava komunik...'!$C$4:$J$76,'1 - SO 101 Oprava komunik...'!$C$82:$J$108,'1 - SO 101 Oprava komunik...'!$C$114:$K$887</definedName>
    <definedName name="_xlnm.Print_Titles" localSheetId="1">'1 - SO 101 Oprava komunik...'!$126:$126</definedName>
    <definedName name="_xlnm._FilterDatabase" localSheetId="2" hidden="1">'2 - SO 301 Odvodnění komu...'!$C$120:$K$242</definedName>
    <definedName name="_xlnm.Print_Area" localSheetId="2">'2 - SO 301 Odvodnění komu...'!$C$4:$J$76,'2 - SO 301 Odvodnění komu...'!$C$82:$J$102,'2 - SO 301 Odvodnění komu...'!$C$108:$K$242</definedName>
    <definedName name="_xlnm.Print_Titles" localSheetId="2">'2 - SO 301 Odvodnění komu...'!$120:$120</definedName>
    <definedName name="_xlnm._FilterDatabase" localSheetId="3" hidden="1">'3 - Vedlejší a ostatní ná...'!$C$121:$K$153</definedName>
    <definedName name="_xlnm.Print_Area" localSheetId="3">'3 - Vedlejší a ostatní ná...'!$C$4:$J$76,'3 - Vedlejší a ostatní ná...'!$C$82:$J$103,'3 - Vedlejší a ostatní ná...'!$C$109:$K$153</definedName>
    <definedName name="_xlnm.Print_Titles" localSheetId="3">'3 - Vedlejší a ostatní ná...'!$121:$121</definedName>
    <definedName name="_xlnm.Print_Area" localSheetId="4">'Seznam figur'!$C$4:$G$148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1" r="AY97"/>
  <c i="4" r="J37"/>
  <c r="J36"/>
  <c r="J35"/>
  <c i="1" r="AX97"/>
  <c i="4"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T143"/>
  <c r="R144"/>
  <c r="R143"/>
  <c r="P144"/>
  <c r="P143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T124"/>
  <c r="T123"/>
  <c r="R125"/>
  <c r="R124"/>
  <c r="R123"/>
  <c r="P125"/>
  <c r="P124"/>
  <c r="P123"/>
  <c r="J119"/>
  <c r="J118"/>
  <c r="F118"/>
  <c r="F116"/>
  <c r="E114"/>
  <c r="J92"/>
  <c r="J91"/>
  <c r="F91"/>
  <c r="F89"/>
  <c r="E87"/>
  <c r="J18"/>
  <c r="E18"/>
  <c r="F92"/>
  <c r="J17"/>
  <c r="J12"/>
  <c r="J116"/>
  <c r="E7"/>
  <c r="E85"/>
  <c i="3" r="J37"/>
  <c r="J36"/>
  <c i="1" r="AY96"/>
  <c i="3" r="J35"/>
  <c i="1" r="AX96"/>
  <c i="3" r="BI240"/>
  <c r="BH240"/>
  <c r="BG240"/>
  <c r="BF240"/>
  <c r="T240"/>
  <c r="T239"/>
  <c r="R240"/>
  <c r="R239"/>
  <c r="P240"/>
  <c r="P239"/>
  <c r="BI234"/>
  <c r="BH234"/>
  <c r="BG234"/>
  <c r="BF234"/>
  <c r="T234"/>
  <c r="R234"/>
  <c r="P234"/>
  <c r="BI228"/>
  <c r="BH228"/>
  <c r="BG228"/>
  <c r="BF228"/>
  <c r="T228"/>
  <c r="R228"/>
  <c r="P228"/>
  <c r="BI225"/>
  <c r="BH225"/>
  <c r="BG225"/>
  <c r="BF225"/>
  <c r="T225"/>
  <c r="R225"/>
  <c r="P225"/>
  <c r="BI219"/>
  <c r="BH219"/>
  <c r="BG219"/>
  <c r="BF219"/>
  <c r="T219"/>
  <c r="R219"/>
  <c r="P219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199"/>
  <c r="BH199"/>
  <c r="BG199"/>
  <c r="BF199"/>
  <c r="T199"/>
  <c r="R199"/>
  <c r="P199"/>
  <c r="BI189"/>
  <c r="BH189"/>
  <c r="BG189"/>
  <c r="BF189"/>
  <c r="T189"/>
  <c r="T188"/>
  <c r="R189"/>
  <c r="R188"/>
  <c r="P189"/>
  <c r="P188"/>
  <c r="BI185"/>
  <c r="BH185"/>
  <c r="BG185"/>
  <c r="BF185"/>
  <c r="T185"/>
  <c r="R185"/>
  <c r="P185"/>
  <c r="BI177"/>
  <c r="BH177"/>
  <c r="BG177"/>
  <c r="BF177"/>
  <c r="T177"/>
  <c r="R177"/>
  <c r="P177"/>
  <c r="BI174"/>
  <c r="BH174"/>
  <c r="BG174"/>
  <c r="BF174"/>
  <c r="T174"/>
  <c r="R174"/>
  <c r="P174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39"/>
  <c r="BH139"/>
  <c r="BG139"/>
  <c r="BF139"/>
  <c r="T139"/>
  <c r="R139"/>
  <c r="P139"/>
  <c r="BI131"/>
  <c r="BH131"/>
  <c r="BG131"/>
  <c r="BF131"/>
  <c r="T131"/>
  <c r="R131"/>
  <c r="P131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85"/>
  <c i="2" r="J37"/>
  <c r="J36"/>
  <c i="1" r="AY95"/>
  <c i="2" r="J35"/>
  <c i="1" r="AX95"/>
  <c i="2" r="BI884"/>
  <c r="BH884"/>
  <c r="BG884"/>
  <c r="BF884"/>
  <c r="T884"/>
  <c r="R884"/>
  <c r="P884"/>
  <c r="BI881"/>
  <c r="BH881"/>
  <c r="BG881"/>
  <c r="BF881"/>
  <c r="T881"/>
  <c r="R881"/>
  <c r="P881"/>
  <c r="BI876"/>
  <c r="BH876"/>
  <c r="BG876"/>
  <c r="BF876"/>
  <c r="T876"/>
  <c r="R876"/>
  <c r="P876"/>
  <c r="BI872"/>
  <c r="BH872"/>
  <c r="BG872"/>
  <c r="BF872"/>
  <c r="T872"/>
  <c r="R872"/>
  <c r="P872"/>
  <c r="BI866"/>
  <c r="BH866"/>
  <c r="BG866"/>
  <c r="BF866"/>
  <c r="T866"/>
  <c r="R866"/>
  <c r="P866"/>
  <c r="BI856"/>
  <c r="BH856"/>
  <c r="BG856"/>
  <c r="BF856"/>
  <c r="T856"/>
  <c r="R856"/>
  <c r="P856"/>
  <c r="BI851"/>
  <c r="BH851"/>
  <c r="BG851"/>
  <c r="BF851"/>
  <c r="T851"/>
  <c r="R851"/>
  <c r="P851"/>
  <c r="BI845"/>
  <c r="BH845"/>
  <c r="BG845"/>
  <c r="BF845"/>
  <c r="T845"/>
  <c r="R845"/>
  <c r="P845"/>
  <c r="BI839"/>
  <c r="BH839"/>
  <c r="BG839"/>
  <c r="BF839"/>
  <c r="T839"/>
  <c r="R839"/>
  <c r="P839"/>
  <c r="BI833"/>
  <c r="BH833"/>
  <c r="BG833"/>
  <c r="BF833"/>
  <c r="T833"/>
  <c r="R833"/>
  <c r="P833"/>
  <c r="BI829"/>
  <c r="BH829"/>
  <c r="BG829"/>
  <c r="BF829"/>
  <c r="T829"/>
  <c r="R829"/>
  <c r="P829"/>
  <c r="BI825"/>
  <c r="BH825"/>
  <c r="BG825"/>
  <c r="BF825"/>
  <c r="T825"/>
  <c r="R825"/>
  <c r="P825"/>
  <c r="BI820"/>
  <c r="BH820"/>
  <c r="BG820"/>
  <c r="BF820"/>
  <c r="T820"/>
  <c r="R820"/>
  <c r="P820"/>
  <c r="BI813"/>
  <c r="BH813"/>
  <c r="BG813"/>
  <c r="BF813"/>
  <c r="T813"/>
  <c r="R813"/>
  <c r="P813"/>
  <c r="BI807"/>
  <c r="BH807"/>
  <c r="BG807"/>
  <c r="BF807"/>
  <c r="T807"/>
  <c r="R807"/>
  <c r="P807"/>
  <c r="BI801"/>
  <c r="BH801"/>
  <c r="BG801"/>
  <c r="BF801"/>
  <c r="T801"/>
  <c r="R801"/>
  <c r="P801"/>
  <c r="BI796"/>
  <c r="BH796"/>
  <c r="BG796"/>
  <c r="BF796"/>
  <c r="T796"/>
  <c r="T795"/>
  <c r="R796"/>
  <c r="R795"/>
  <c r="P796"/>
  <c r="P795"/>
  <c r="BI789"/>
  <c r="BH789"/>
  <c r="BG789"/>
  <c r="BF789"/>
  <c r="T789"/>
  <c r="R789"/>
  <c r="P789"/>
  <c r="BI785"/>
  <c r="BH785"/>
  <c r="BG785"/>
  <c r="BF785"/>
  <c r="T785"/>
  <c r="R785"/>
  <c r="P785"/>
  <c r="BI776"/>
  <c r="BH776"/>
  <c r="BG776"/>
  <c r="BF776"/>
  <c r="T776"/>
  <c r="R776"/>
  <c r="P776"/>
  <c r="BI768"/>
  <c r="BH768"/>
  <c r="BG768"/>
  <c r="BF768"/>
  <c r="T768"/>
  <c r="R768"/>
  <c r="P768"/>
  <c r="BI763"/>
  <c r="BH763"/>
  <c r="BG763"/>
  <c r="BF763"/>
  <c r="T763"/>
  <c r="R763"/>
  <c r="P763"/>
  <c r="BI747"/>
  <c r="BH747"/>
  <c r="BG747"/>
  <c r="BF747"/>
  <c r="T747"/>
  <c r="R747"/>
  <c r="P747"/>
  <c r="BI744"/>
  <c r="BH744"/>
  <c r="BG744"/>
  <c r="BF744"/>
  <c r="T744"/>
  <c r="R744"/>
  <c r="P744"/>
  <c r="BI739"/>
  <c r="BH739"/>
  <c r="BG739"/>
  <c r="BF739"/>
  <c r="T739"/>
  <c r="R739"/>
  <c r="P739"/>
  <c r="BI734"/>
  <c r="BH734"/>
  <c r="BG734"/>
  <c r="BF734"/>
  <c r="T734"/>
  <c r="R734"/>
  <c r="P734"/>
  <c r="BI730"/>
  <c r="BH730"/>
  <c r="BG730"/>
  <c r="BF730"/>
  <c r="T730"/>
  <c r="R730"/>
  <c r="P730"/>
  <c r="BI726"/>
  <c r="BH726"/>
  <c r="BG726"/>
  <c r="BF726"/>
  <c r="T726"/>
  <c r="R726"/>
  <c r="P726"/>
  <c r="BI716"/>
  <c r="BH716"/>
  <c r="BG716"/>
  <c r="BF716"/>
  <c r="T716"/>
  <c r="R716"/>
  <c r="P716"/>
  <c r="BI706"/>
  <c r="BH706"/>
  <c r="BG706"/>
  <c r="BF706"/>
  <c r="T706"/>
  <c r="R706"/>
  <c r="P706"/>
  <c r="BI700"/>
  <c r="BH700"/>
  <c r="BG700"/>
  <c r="BF700"/>
  <c r="T700"/>
  <c r="R700"/>
  <c r="P700"/>
  <c r="BI694"/>
  <c r="BH694"/>
  <c r="BG694"/>
  <c r="BF694"/>
  <c r="T694"/>
  <c r="R694"/>
  <c r="P694"/>
  <c r="BI677"/>
  <c r="BH677"/>
  <c r="BG677"/>
  <c r="BF677"/>
  <c r="T677"/>
  <c r="R677"/>
  <c r="P677"/>
  <c r="BI673"/>
  <c r="BH673"/>
  <c r="BG673"/>
  <c r="BF673"/>
  <c r="T673"/>
  <c r="R673"/>
  <c r="P673"/>
  <c r="BI667"/>
  <c r="BH667"/>
  <c r="BG667"/>
  <c r="BF667"/>
  <c r="T667"/>
  <c r="R667"/>
  <c r="P667"/>
  <c r="BI663"/>
  <c r="BH663"/>
  <c r="BG663"/>
  <c r="BF663"/>
  <c r="T663"/>
  <c r="R663"/>
  <c r="P663"/>
  <c r="BI660"/>
  <c r="BH660"/>
  <c r="BG660"/>
  <c r="BF660"/>
  <c r="T660"/>
  <c r="R660"/>
  <c r="P660"/>
  <c r="BI657"/>
  <c r="BH657"/>
  <c r="BG657"/>
  <c r="BF657"/>
  <c r="T657"/>
  <c r="R657"/>
  <c r="P657"/>
  <c r="BI644"/>
  <c r="BH644"/>
  <c r="BG644"/>
  <c r="BF644"/>
  <c r="T644"/>
  <c r="R644"/>
  <c r="P644"/>
  <c r="BI640"/>
  <c r="BH640"/>
  <c r="BG640"/>
  <c r="BF640"/>
  <c r="T640"/>
  <c r="R640"/>
  <c r="P640"/>
  <c r="BI634"/>
  <c r="BH634"/>
  <c r="BG634"/>
  <c r="BF634"/>
  <c r="T634"/>
  <c r="R634"/>
  <c r="P634"/>
  <c r="BI628"/>
  <c r="BH628"/>
  <c r="BG628"/>
  <c r="BF628"/>
  <c r="T628"/>
  <c r="R628"/>
  <c r="P628"/>
  <c r="BI624"/>
  <c r="BH624"/>
  <c r="BG624"/>
  <c r="BF624"/>
  <c r="T624"/>
  <c r="R624"/>
  <c r="P624"/>
  <c r="BI617"/>
  <c r="BH617"/>
  <c r="BG617"/>
  <c r="BF617"/>
  <c r="T617"/>
  <c r="R617"/>
  <c r="P617"/>
  <c r="BI611"/>
  <c r="BH611"/>
  <c r="BG611"/>
  <c r="BF611"/>
  <c r="T611"/>
  <c r="R611"/>
  <c r="P611"/>
  <c r="BI606"/>
  <c r="BH606"/>
  <c r="BG606"/>
  <c r="BF606"/>
  <c r="T606"/>
  <c r="R606"/>
  <c r="P606"/>
  <c r="BI603"/>
  <c r="BH603"/>
  <c r="BG603"/>
  <c r="BF603"/>
  <c r="T603"/>
  <c r="R603"/>
  <c r="P603"/>
  <c r="BI599"/>
  <c r="BH599"/>
  <c r="BG599"/>
  <c r="BF599"/>
  <c r="T599"/>
  <c r="R599"/>
  <c r="P599"/>
  <c r="BI592"/>
  <c r="BH592"/>
  <c r="BG592"/>
  <c r="BF592"/>
  <c r="T592"/>
  <c r="R592"/>
  <c r="P592"/>
  <c r="BI589"/>
  <c r="BH589"/>
  <c r="BG589"/>
  <c r="BF589"/>
  <c r="T589"/>
  <c r="R589"/>
  <c r="P589"/>
  <c r="BI583"/>
  <c r="BH583"/>
  <c r="BG583"/>
  <c r="BF583"/>
  <c r="T583"/>
  <c r="R583"/>
  <c r="P583"/>
  <c r="BI579"/>
  <c r="BH579"/>
  <c r="BG579"/>
  <c r="BF579"/>
  <c r="T579"/>
  <c r="R579"/>
  <c r="P579"/>
  <c r="BI574"/>
  <c r="BH574"/>
  <c r="BG574"/>
  <c r="BF574"/>
  <c r="T574"/>
  <c r="R574"/>
  <c r="P574"/>
  <c r="BI570"/>
  <c r="BH570"/>
  <c r="BG570"/>
  <c r="BF570"/>
  <c r="T570"/>
  <c r="R570"/>
  <c r="P570"/>
  <c r="BI566"/>
  <c r="BH566"/>
  <c r="BG566"/>
  <c r="BF566"/>
  <c r="T566"/>
  <c r="R566"/>
  <c r="P566"/>
  <c r="BI557"/>
  <c r="BH557"/>
  <c r="BG557"/>
  <c r="BF557"/>
  <c r="T557"/>
  <c r="R557"/>
  <c r="P557"/>
  <c r="BI551"/>
  <c r="BH551"/>
  <c r="BG551"/>
  <c r="BF551"/>
  <c r="T551"/>
  <c r="R551"/>
  <c r="P551"/>
  <c r="BI547"/>
  <c r="BH547"/>
  <c r="BG547"/>
  <c r="BF547"/>
  <c r="T547"/>
  <c r="R547"/>
  <c r="P547"/>
  <c r="BI543"/>
  <c r="BH543"/>
  <c r="BG543"/>
  <c r="BF543"/>
  <c r="T543"/>
  <c r="R543"/>
  <c r="P543"/>
  <c r="BI539"/>
  <c r="BH539"/>
  <c r="BG539"/>
  <c r="BF539"/>
  <c r="T539"/>
  <c r="R539"/>
  <c r="P539"/>
  <c r="BI526"/>
  <c r="BH526"/>
  <c r="BG526"/>
  <c r="BF526"/>
  <c r="T526"/>
  <c r="R526"/>
  <c r="P526"/>
  <c r="BI522"/>
  <c r="BH522"/>
  <c r="BG522"/>
  <c r="BF522"/>
  <c r="T522"/>
  <c r="R522"/>
  <c r="P522"/>
  <c r="BI518"/>
  <c r="BH518"/>
  <c r="BG518"/>
  <c r="BF518"/>
  <c r="T518"/>
  <c r="R518"/>
  <c r="P518"/>
  <c r="BI508"/>
  <c r="BH508"/>
  <c r="BG508"/>
  <c r="BF508"/>
  <c r="T508"/>
  <c r="R508"/>
  <c r="P508"/>
  <c r="BI504"/>
  <c r="BH504"/>
  <c r="BG504"/>
  <c r="BF504"/>
  <c r="T504"/>
  <c r="R504"/>
  <c r="P504"/>
  <c r="BI492"/>
  <c r="BH492"/>
  <c r="BG492"/>
  <c r="BF492"/>
  <c r="T492"/>
  <c r="R492"/>
  <c r="P492"/>
  <c r="BI486"/>
  <c r="BH486"/>
  <c r="BG486"/>
  <c r="BF486"/>
  <c r="T486"/>
  <c r="R486"/>
  <c r="P486"/>
  <c r="BI481"/>
  <c r="BH481"/>
  <c r="BG481"/>
  <c r="BF481"/>
  <c r="T481"/>
  <c r="R481"/>
  <c r="P481"/>
  <c r="BI470"/>
  <c r="BH470"/>
  <c r="BG470"/>
  <c r="BF470"/>
  <c r="T470"/>
  <c r="R470"/>
  <c r="P470"/>
  <c r="BI458"/>
  <c r="BH458"/>
  <c r="BG458"/>
  <c r="BF458"/>
  <c r="T458"/>
  <c r="R458"/>
  <c r="P458"/>
  <c r="BI447"/>
  <c r="BH447"/>
  <c r="BG447"/>
  <c r="BF447"/>
  <c r="T447"/>
  <c r="R447"/>
  <c r="P447"/>
  <c r="BI439"/>
  <c r="BH439"/>
  <c r="BG439"/>
  <c r="BF439"/>
  <c r="T439"/>
  <c r="R439"/>
  <c r="P439"/>
  <c r="BI428"/>
  <c r="BH428"/>
  <c r="BG428"/>
  <c r="BF428"/>
  <c r="T428"/>
  <c r="R428"/>
  <c r="P428"/>
  <c r="BI418"/>
  <c r="BH418"/>
  <c r="BG418"/>
  <c r="BF418"/>
  <c r="T418"/>
  <c r="R418"/>
  <c r="P418"/>
  <c r="BI408"/>
  <c r="BH408"/>
  <c r="BG408"/>
  <c r="BF408"/>
  <c r="T408"/>
  <c r="R408"/>
  <c r="P408"/>
  <c r="BI400"/>
  <c r="BH400"/>
  <c r="BG400"/>
  <c r="BF400"/>
  <c r="T400"/>
  <c r="R400"/>
  <c r="P400"/>
  <c r="BI392"/>
  <c r="BH392"/>
  <c r="BG392"/>
  <c r="BF392"/>
  <c r="T392"/>
  <c r="R392"/>
  <c r="P392"/>
  <c r="BI384"/>
  <c r="BH384"/>
  <c r="BG384"/>
  <c r="BF384"/>
  <c r="T384"/>
  <c r="R384"/>
  <c r="P384"/>
  <c r="BI372"/>
  <c r="BH372"/>
  <c r="BG372"/>
  <c r="BF372"/>
  <c r="T372"/>
  <c r="R372"/>
  <c r="P372"/>
  <c r="BI367"/>
  <c r="BH367"/>
  <c r="BG367"/>
  <c r="BF367"/>
  <c r="T367"/>
  <c r="R367"/>
  <c r="P367"/>
  <c r="BI359"/>
  <c r="BH359"/>
  <c r="BG359"/>
  <c r="BF359"/>
  <c r="T359"/>
  <c r="R359"/>
  <c r="P359"/>
  <c r="BI351"/>
  <c r="BH351"/>
  <c r="BG351"/>
  <c r="BF351"/>
  <c r="T351"/>
  <c r="R351"/>
  <c r="P351"/>
  <c r="BI344"/>
  <c r="BH344"/>
  <c r="BG344"/>
  <c r="BF344"/>
  <c r="T344"/>
  <c r="R344"/>
  <c r="P344"/>
  <c r="BI338"/>
  <c r="BH338"/>
  <c r="BG338"/>
  <c r="BF338"/>
  <c r="T338"/>
  <c r="R338"/>
  <c r="P338"/>
  <c r="BI333"/>
  <c r="BH333"/>
  <c r="BG333"/>
  <c r="BF333"/>
  <c r="T333"/>
  <c r="R333"/>
  <c r="P333"/>
  <c r="BI327"/>
  <c r="BH327"/>
  <c r="BG327"/>
  <c r="BF327"/>
  <c r="T327"/>
  <c r="R327"/>
  <c r="P327"/>
  <c r="BI321"/>
  <c r="BH321"/>
  <c r="BG321"/>
  <c r="BF321"/>
  <c r="T321"/>
  <c r="R321"/>
  <c r="P321"/>
  <c r="BI314"/>
  <c r="BH314"/>
  <c r="BG314"/>
  <c r="BF314"/>
  <c r="T314"/>
  <c r="T313"/>
  <c r="R314"/>
  <c r="R313"/>
  <c r="P314"/>
  <c r="P313"/>
  <c r="BI310"/>
  <c r="BH310"/>
  <c r="BG310"/>
  <c r="BF310"/>
  <c r="T310"/>
  <c r="R310"/>
  <c r="P310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89"/>
  <c r="BH289"/>
  <c r="BG289"/>
  <c r="BF289"/>
  <c r="T289"/>
  <c r="R289"/>
  <c r="P289"/>
  <c r="BI272"/>
  <c r="BH272"/>
  <c r="BG272"/>
  <c r="BF272"/>
  <c r="T272"/>
  <c r="R272"/>
  <c r="P272"/>
  <c r="BI269"/>
  <c r="BH269"/>
  <c r="BG269"/>
  <c r="BF269"/>
  <c r="T269"/>
  <c r="R269"/>
  <c r="P269"/>
  <c r="BI261"/>
  <c r="BH261"/>
  <c r="BG261"/>
  <c r="BF261"/>
  <c r="T261"/>
  <c r="R261"/>
  <c r="P261"/>
  <c r="BI258"/>
  <c r="BH258"/>
  <c r="BG258"/>
  <c r="BF258"/>
  <c r="T258"/>
  <c r="R258"/>
  <c r="P258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24"/>
  <c r="BH224"/>
  <c r="BG224"/>
  <c r="BF224"/>
  <c r="T224"/>
  <c r="R224"/>
  <c r="P224"/>
  <c r="BI213"/>
  <c r="BH213"/>
  <c r="BG213"/>
  <c r="BF213"/>
  <c r="T213"/>
  <c r="R213"/>
  <c r="P213"/>
  <c r="BI194"/>
  <c r="BH194"/>
  <c r="BG194"/>
  <c r="BF194"/>
  <c r="T194"/>
  <c r="R194"/>
  <c r="P194"/>
  <c r="BI188"/>
  <c r="BH188"/>
  <c r="BG188"/>
  <c r="BF188"/>
  <c r="T188"/>
  <c r="R188"/>
  <c r="P188"/>
  <c r="BI182"/>
  <c r="BH182"/>
  <c r="BG182"/>
  <c r="BF182"/>
  <c r="T182"/>
  <c r="R182"/>
  <c r="P182"/>
  <c r="BI176"/>
  <c r="BH176"/>
  <c r="BG176"/>
  <c r="BF176"/>
  <c r="T176"/>
  <c r="R176"/>
  <c r="P176"/>
  <c r="BI170"/>
  <c r="BH170"/>
  <c r="BG170"/>
  <c r="BF170"/>
  <c r="T170"/>
  <c r="R170"/>
  <c r="P170"/>
  <c r="BI165"/>
  <c r="BH165"/>
  <c r="BG165"/>
  <c r="BF165"/>
  <c r="T165"/>
  <c r="R165"/>
  <c r="P165"/>
  <c r="BI159"/>
  <c r="BH159"/>
  <c r="BG159"/>
  <c r="BF159"/>
  <c r="T159"/>
  <c r="R159"/>
  <c r="P159"/>
  <c r="BI148"/>
  <c r="BH148"/>
  <c r="BG148"/>
  <c r="BF148"/>
  <c r="T148"/>
  <c r="R148"/>
  <c r="P148"/>
  <c r="BI142"/>
  <c r="BH142"/>
  <c r="BG142"/>
  <c r="BF142"/>
  <c r="T142"/>
  <c r="R142"/>
  <c r="P142"/>
  <c r="BI138"/>
  <c r="BH138"/>
  <c r="BG138"/>
  <c r="BF138"/>
  <c r="T138"/>
  <c r="R138"/>
  <c r="P138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89"/>
  <c r="E7"/>
  <c r="E117"/>
  <c i="1" r="L90"/>
  <c r="AM90"/>
  <c r="AM89"/>
  <c r="L89"/>
  <c r="AM87"/>
  <c r="L87"/>
  <c r="L85"/>
  <c r="L84"/>
  <c i="2" r="J657"/>
  <c r="J428"/>
  <c r="J599"/>
  <c r="BK796"/>
  <c r="J486"/>
  <c r="J272"/>
  <c r="BK372"/>
  <c r="J807"/>
  <c r="BK634"/>
  <c r="BK470"/>
  <c r="J247"/>
  <c r="J716"/>
  <c r="BK518"/>
  <c r="BK845"/>
  <c r="BK829"/>
  <c r="BK726"/>
  <c r="J522"/>
  <c r="J138"/>
  <c r="J570"/>
  <c r="J789"/>
  <c r="BK148"/>
  <c r="BK747"/>
  <c r="BK557"/>
  <c r="J314"/>
  <c r="BK142"/>
  <c i="3" r="BK185"/>
  <c r="J219"/>
  <c r="BK124"/>
  <c r="J139"/>
  <c i="4" r="BK144"/>
  <c r="J125"/>
  <c i="2" r="BK807"/>
  <c r="J304"/>
  <c r="J213"/>
  <c r="BK583"/>
  <c r="BK624"/>
  <c r="J447"/>
  <c r="BK243"/>
  <c r="BK644"/>
  <c r="BK856"/>
  <c r="J768"/>
  <c r="J583"/>
  <c r="BK194"/>
  <c r="BK359"/>
  <c r="J700"/>
  <c r="BK296"/>
  <c r="BK825"/>
  <c r="BK327"/>
  <c r="BK730"/>
  <c r="BK159"/>
  <c r="J884"/>
  <c r="BK660"/>
  <c r="BK872"/>
  <c r="BK820"/>
  <c r="J673"/>
  <c r="BK606"/>
  <c r="J400"/>
  <c r="J296"/>
  <c r="J182"/>
  <c i="3" r="BK189"/>
  <c r="BK199"/>
  <c r="J228"/>
  <c r="J199"/>
  <c r="J174"/>
  <c r="BK177"/>
  <c r="BK174"/>
  <c i="4" r="BK133"/>
  <c r="BK137"/>
  <c r="BK125"/>
  <c i="2" r="BK574"/>
  <c i="1" r="AS94"/>
  <c i="2" r="J269"/>
  <c r="BK333"/>
  <c r="J744"/>
  <c r="J547"/>
  <c r="BK551"/>
  <c r="J603"/>
  <c r="BK876"/>
  <c r="BK801"/>
  <c r="J557"/>
  <c r="BK884"/>
  <c r="J606"/>
  <c r="J694"/>
  <c r="J856"/>
  <c r="J730"/>
  <c r="BK522"/>
  <c r="J250"/>
  <c i="3" r="BK131"/>
  <c r="J234"/>
  <c r="J124"/>
  <c r="BK205"/>
  <c r="J177"/>
  <c i="4" r="BK148"/>
  <c r="J148"/>
  <c r="BK151"/>
  <c i="2" r="BK592"/>
  <c r="BK304"/>
  <c r="BK785"/>
  <c r="BK321"/>
  <c r="J566"/>
  <c r="BK165"/>
  <c r="J628"/>
  <c r="BK458"/>
  <c r="J881"/>
  <c r="J706"/>
  <c r="BK344"/>
  <c r="BK400"/>
  <c r="BK866"/>
  <c r="BK694"/>
  <c r="BK504"/>
  <c r="BK250"/>
  <c r="BK768"/>
  <c r="J258"/>
  <c r="J176"/>
  <c r="J667"/>
  <c r="J551"/>
  <c r="BK261"/>
  <c r="J165"/>
  <c i="3" r="BK228"/>
  <c r="J240"/>
  <c r="J151"/>
  <c r="J209"/>
  <c r="J213"/>
  <c r="J131"/>
  <c i="4" r="J144"/>
  <c r="BK129"/>
  <c i="2" r="BK310"/>
  <c r="BK706"/>
  <c r="BK813"/>
  <c r="BK579"/>
  <c r="J408"/>
  <c r="BK247"/>
  <c r="J677"/>
  <c r="J640"/>
  <c r="J439"/>
  <c r="BK238"/>
  <c r="BK547"/>
  <c r="BK130"/>
  <c r="J224"/>
  <c r="J825"/>
  <c r="BK486"/>
  <c r="J243"/>
  <c r="BK492"/>
  <c r="BK392"/>
  <c r="J796"/>
  <c r="J660"/>
  <c r="BK539"/>
  <c r="J359"/>
  <c r="J148"/>
  <c i="3" r="BK209"/>
  <c i="2" r="J644"/>
  <c r="J188"/>
  <c r="BK269"/>
  <c r="J747"/>
  <c r="BK543"/>
  <c r="BK170"/>
  <c r="J338"/>
  <c r="BK566"/>
  <c r="J392"/>
  <c r="J159"/>
  <c r="BK851"/>
  <c r="J574"/>
  <c r="BK384"/>
  <c r="BK176"/>
  <c i="3" r="BK213"/>
  <c r="BK225"/>
  <c r="BK219"/>
  <c r="J156"/>
  <c i="4" r="J133"/>
  <c i="2" r="BK734"/>
  <c r="BK617"/>
  <c r="J539"/>
  <c r="J384"/>
  <c r="J776"/>
  <c r="BK526"/>
  <c r="J829"/>
  <c r="J763"/>
  <c r="J508"/>
  <c r="J458"/>
  <c r="J289"/>
  <c r="BK258"/>
  <c r="BK589"/>
  <c r="BK338"/>
  <c r="J579"/>
  <c r="BK763"/>
  <c r="J526"/>
  <c r="BK418"/>
  <c r="J333"/>
  <c r="BK213"/>
  <c r="J866"/>
  <c r="J543"/>
  <c r="J481"/>
  <c r="BK300"/>
  <c r="BK508"/>
  <c r="J321"/>
  <c r="J872"/>
  <c r="J813"/>
  <c r="J739"/>
  <c r="BK667"/>
  <c r="BK570"/>
  <c r="BK408"/>
  <c r="J310"/>
  <c r="J845"/>
  <c r="J634"/>
  <c r="BK182"/>
  <c r="J130"/>
  <c r="BK663"/>
  <c r="BK881"/>
  <c r="BK776"/>
  <c r="J663"/>
  <c r="J624"/>
  <c r="BK428"/>
  <c r="J327"/>
  <c r="BK224"/>
  <c r="BK138"/>
  <c i="3" r="J165"/>
  <c r="J161"/>
  <c r="J225"/>
  <c r="J185"/>
  <c r="BK156"/>
  <c r="J189"/>
  <c r="BK147"/>
  <c r="BK139"/>
  <c i="4" r="BK140"/>
  <c r="J129"/>
  <c r="J137"/>
  <c i="2" r="BK673"/>
  <c r="J492"/>
  <c r="BK744"/>
  <c r="J726"/>
  <c r="BK439"/>
  <c r="BK188"/>
  <c r="BK314"/>
  <c r="J734"/>
  <c r="J504"/>
  <c r="J233"/>
  <c r="BK833"/>
  <c r="J372"/>
  <c r="J518"/>
  <c r="BK839"/>
  <c r="BK603"/>
  <c r="J351"/>
  <c r="BK233"/>
  <c r="J170"/>
  <c r="BK367"/>
  <c r="J833"/>
  <c r="BK628"/>
  <c r="BK272"/>
  <c i="3" r="BK240"/>
  <c r="J147"/>
  <c r="J205"/>
  <c r="BK151"/>
  <c i="4" r="J140"/>
  <c i="2" r="BK640"/>
  <c r="J261"/>
  <c r="J801"/>
  <c r="BK481"/>
  <c r="BK716"/>
  <c r="J300"/>
  <c r="J592"/>
  <c r="J344"/>
  <c r="J589"/>
  <c r="BK611"/>
  <c r="J194"/>
  <c r="J820"/>
  <c r="BK599"/>
  <c r="BK289"/>
  <c r="BK700"/>
  <c r="BK657"/>
  <c r="BK789"/>
  <c r="BK447"/>
  <c r="J238"/>
  <c i="3" r="BK161"/>
  <c r="BK234"/>
  <c r="BK165"/>
  <c i="4" r="J151"/>
  <c i="2" r="BK739"/>
  <c r="J617"/>
  <c r="BK351"/>
  <c r="J876"/>
  <c r="J418"/>
  <c r="J470"/>
  <c r="J851"/>
  <c r="BK677"/>
  <c r="J367"/>
  <c r="J785"/>
  <c r="J142"/>
  <c r="J611"/>
  <c r="J839"/>
  <c l="1" r="BK129"/>
  <c r="J129"/>
  <c r="J98"/>
  <c r="P320"/>
  <c r="P556"/>
  <c r="R129"/>
  <c r="T320"/>
  <c r="P616"/>
  <c r="R746"/>
  <c i="3" r="P198"/>
  <c i="2" r="R320"/>
  <c r="R556"/>
  <c r="BK746"/>
  <c r="J746"/>
  <c r="J104"/>
  <c r="P129"/>
  <c r="T556"/>
  <c r="T746"/>
  <c i="3" r="R123"/>
  <c i="2" r="P350"/>
  <c r="P800"/>
  <c r="P799"/>
  <c i="3" r="T123"/>
  <c i="2" r="BK320"/>
  <c r="J320"/>
  <c r="J100"/>
  <c r="R616"/>
  <c i="3" r="P123"/>
  <c r="P122"/>
  <c r="P121"/>
  <c i="1" r="AU96"/>
  <c i="4" r="P128"/>
  <c i="2" r="BK350"/>
  <c r="J350"/>
  <c r="J101"/>
  <c r="T616"/>
  <c i="3" r="BK198"/>
  <c r="J198"/>
  <c r="J100"/>
  <c i="4" r="BK147"/>
  <c r="J147"/>
  <c r="J102"/>
  <c i="2" r="T350"/>
  <c r="R800"/>
  <c r="R799"/>
  <c r="BK616"/>
  <c r="J616"/>
  <c r="J103"/>
  <c r="P746"/>
  <c i="3" r="R198"/>
  <c i="4" r="R128"/>
  <c r="P147"/>
  <c i="2" r="R350"/>
  <c r="T800"/>
  <c r="T799"/>
  <c i="3" r="BK123"/>
  <c i="4" r="BK128"/>
  <c r="R147"/>
  <c i="2" r="T129"/>
  <c r="BK556"/>
  <c r="J556"/>
  <c r="J102"/>
  <c r="BK800"/>
  <c r="BK799"/>
  <c r="J799"/>
  <c r="J106"/>
  <c i="3" r="T198"/>
  <c i="4" r="T128"/>
  <c r="T147"/>
  <c r="BK124"/>
  <c r="J124"/>
  <c r="J98"/>
  <c i="2" r="BK313"/>
  <c r="J313"/>
  <c r="J99"/>
  <c i="3" r="BK239"/>
  <c r="J239"/>
  <c r="J101"/>
  <c r="BK188"/>
  <c r="J188"/>
  <c r="J99"/>
  <c i="2" r="BK795"/>
  <c r="J795"/>
  <c r="J105"/>
  <c i="4" r="BK143"/>
  <c r="J143"/>
  <c r="J101"/>
  <c r="E112"/>
  <c r="BE129"/>
  <c i="3" r="J123"/>
  <c r="J98"/>
  <c i="4" r="BE148"/>
  <c r="F119"/>
  <c r="BE140"/>
  <c r="BE151"/>
  <c r="BE125"/>
  <c r="BE133"/>
  <c r="BE137"/>
  <c r="BE144"/>
  <c r="J89"/>
  <c i="2" r="J800"/>
  <c r="J107"/>
  <c i="3" r="J89"/>
  <c r="E111"/>
  <c r="BE124"/>
  <c r="BE131"/>
  <c r="BE151"/>
  <c r="BE189"/>
  <c r="F92"/>
  <c r="BE199"/>
  <c r="BE139"/>
  <c r="BE161"/>
  <c r="BE213"/>
  <c r="BE219"/>
  <c r="BE225"/>
  <c r="BE234"/>
  <c r="BE174"/>
  <c i="2" r="BK128"/>
  <c r="BK127"/>
  <c r="J127"/>
  <c i="3" r="BE165"/>
  <c r="BE177"/>
  <c r="BE147"/>
  <c r="BE156"/>
  <c r="BE185"/>
  <c r="BE205"/>
  <c r="BE209"/>
  <c r="BE228"/>
  <c r="BE240"/>
  <c i="2" r="BE170"/>
  <c r="BE247"/>
  <c r="BE310"/>
  <c r="BE333"/>
  <c r="BE344"/>
  <c r="BE372"/>
  <c r="BE408"/>
  <c r="BE418"/>
  <c r="BE439"/>
  <c r="BE470"/>
  <c r="BE492"/>
  <c r="BE518"/>
  <c r="BE700"/>
  <c r="BE807"/>
  <c r="BE813"/>
  <c r="BE829"/>
  <c r="BE866"/>
  <c r="F92"/>
  <c r="BE321"/>
  <c r="BE667"/>
  <c r="BE706"/>
  <c r="BE734"/>
  <c r="BE768"/>
  <c r="BE801"/>
  <c r="BE839"/>
  <c r="BE845"/>
  <c r="BE851"/>
  <c r="BE856"/>
  <c r="BE876"/>
  <c r="J121"/>
  <c r="BE165"/>
  <c r="BE176"/>
  <c r="BE384"/>
  <c r="BE400"/>
  <c r="BE508"/>
  <c r="BE640"/>
  <c r="BE739"/>
  <c r="BE188"/>
  <c r="BE213"/>
  <c r="BE258"/>
  <c r="BE269"/>
  <c r="BE481"/>
  <c r="BE574"/>
  <c r="BE592"/>
  <c r="BE673"/>
  <c r="BE833"/>
  <c r="BE881"/>
  <c r="BE296"/>
  <c r="BE351"/>
  <c r="BE547"/>
  <c r="BE599"/>
  <c r="BE624"/>
  <c r="BE634"/>
  <c r="BE825"/>
  <c r="BE872"/>
  <c r="BE884"/>
  <c r="E85"/>
  <c r="BE304"/>
  <c r="BE458"/>
  <c r="BE486"/>
  <c r="BE566"/>
  <c r="BE579"/>
  <c r="BE657"/>
  <c r="BE660"/>
  <c r="BE694"/>
  <c r="BE785"/>
  <c r="BE796"/>
  <c r="BE820"/>
  <c r="BE159"/>
  <c r="BE261"/>
  <c r="BE314"/>
  <c r="BE338"/>
  <c r="BE367"/>
  <c r="BE543"/>
  <c r="BE663"/>
  <c r="BE677"/>
  <c r="BE726"/>
  <c r="BE747"/>
  <c r="BE130"/>
  <c r="BE138"/>
  <c r="BE238"/>
  <c r="BE250"/>
  <c r="BE289"/>
  <c r="BE603"/>
  <c r="BE617"/>
  <c r="BE730"/>
  <c r="BE194"/>
  <c r="BE224"/>
  <c r="BE243"/>
  <c r="BE428"/>
  <c r="BE447"/>
  <c r="BE522"/>
  <c r="BE526"/>
  <c r="BE539"/>
  <c r="BE557"/>
  <c r="BE589"/>
  <c r="BE644"/>
  <c r="BE744"/>
  <c r="BE776"/>
  <c r="BE789"/>
  <c r="BE233"/>
  <c r="BE272"/>
  <c r="BE300"/>
  <c r="BE327"/>
  <c r="BE359"/>
  <c r="BE551"/>
  <c r="BE570"/>
  <c r="BE716"/>
  <c r="BE763"/>
  <c r="BE142"/>
  <c r="BE148"/>
  <c r="BE182"/>
  <c r="BE392"/>
  <c r="BE504"/>
  <c r="BE583"/>
  <c r="BE606"/>
  <c r="BE611"/>
  <c r="BE628"/>
  <c i="3" r="F34"/>
  <c i="1" r="BA96"/>
  <c i="4" r="J34"/>
  <c i="1" r="AW97"/>
  <c i="4" r="F36"/>
  <c i="1" r="BC97"/>
  <c i="2" r="F36"/>
  <c i="1" r="BC95"/>
  <c i="3" r="J34"/>
  <c i="1" r="AW96"/>
  <c i="4" r="F35"/>
  <c i="1" r="BB97"/>
  <c i="2" r="F35"/>
  <c i="1" r="BB95"/>
  <c i="2" r="F37"/>
  <c i="1" r="BD95"/>
  <c i="2" r="J34"/>
  <c i="1" r="AW95"/>
  <c i="2" r="J30"/>
  <c i="3" r="F35"/>
  <c i="1" r="BB96"/>
  <c i="4" r="F37"/>
  <c i="1" r="BD97"/>
  <c i="3" r="F37"/>
  <c i="1" r="BD96"/>
  <c i="2" r="F34"/>
  <c i="1" r="BA95"/>
  <c i="3" r="F36"/>
  <c i="1" r="BC96"/>
  <c i="4" r="F34"/>
  <c i="1" r="BA97"/>
  <c i="2" l="1" r="T128"/>
  <c r="T127"/>
  <c i="4" r="BK127"/>
  <c r="J127"/>
  <c r="J99"/>
  <c r="R127"/>
  <c r="R122"/>
  <c i="3" r="T122"/>
  <c r="T121"/>
  <c i="4" r="P127"/>
  <c r="P122"/>
  <c i="1" r="AU97"/>
  <c i="3" r="R122"/>
  <c r="R121"/>
  <c i="2" r="R128"/>
  <c r="R127"/>
  <c i="4" r="T127"/>
  <c r="T122"/>
  <c i="3" r="BK122"/>
  <c r="BK121"/>
  <c r="J121"/>
  <c r="J96"/>
  <c i="2" r="P128"/>
  <c r="P127"/>
  <c i="1" r="AU95"/>
  <c i="4" r="J128"/>
  <c r="J100"/>
  <c r="BK123"/>
  <c r="J123"/>
  <c r="J97"/>
  <c i="1" r="AG95"/>
  <c i="2" r="J96"/>
  <c r="J128"/>
  <c r="J97"/>
  <c i="4" r="F33"/>
  <c i="1" r="AZ97"/>
  <c i="3" r="J33"/>
  <c i="1" r="AV96"/>
  <c r="AT96"/>
  <c i="3" r="F33"/>
  <c i="1" r="AZ96"/>
  <c i="4" r="J33"/>
  <c i="1" r="AV97"/>
  <c r="AT97"/>
  <c i="2" r="F33"/>
  <c i="1" r="AZ95"/>
  <c i="2" r="J33"/>
  <c i="1" r="AV95"/>
  <c r="AT95"/>
  <c r="AN95"/>
  <c r="BB94"/>
  <c r="AX94"/>
  <c r="BA94"/>
  <c r="AW94"/>
  <c r="AK30"/>
  <c r="BD94"/>
  <c r="W33"/>
  <c r="BC94"/>
  <c r="W32"/>
  <c i="4" l="1" r="BK122"/>
  <c r="J122"/>
  <c r="J96"/>
  <c i="3" r="J122"/>
  <c r="J97"/>
  <c i="2" r="J39"/>
  <c i="1" r="AU94"/>
  <c i="3" r="J30"/>
  <c i="1" r="AG96"/>
  <c r="AY94"/>
  <c r="W30"/>
  <c r="AZ94"/>
  <c r="W29"/>
  <c r="W31"/>
  <c i="3" l="1" r="J39"/>
  <c i="1" r="AN96"/>
  <c r="AV94"/>
  <c r="AK29"/>
  <c i="4" r="J30"/>
  <c i="1" r="AG97"/>
  <c r="AG94"/>
  <c r="AK26"/>
  <c i="4" l="1" r="J39"/>
  <c i="1" r="AN97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<sst xmlns="http://schemas.openxmlformats.org/spreadsheetml/2006/main">
  <si>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</si>
  <si>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</si>
  <si>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</si>
  <si>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</si>
  <si>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</si>
  <si>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{fbf67a2b-3776-447b-bc8a-f49c682c6cbd}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</si>
  <si>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</si>
  <si>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</si>
  <si>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</si>
  <si>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</si>
  <si>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</si>
  <si>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</si>
  <si>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</si>
  <si>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</si>
  <si>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R24-001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</si>
  <si>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</si>
  <si>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</si>
  <si>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a parkovací stání u školy a kostela v obci Otaslavice</t>
  </si>
  <si>
    <t>KSO:</t>
  </si>
  <si>
    <t>CC-CZ:</t>
  </si>
  <si>
    <t>Místo:</t>
  </si>
  <si>
    <t>Otaslavice</t>
  </si>
  <si>
    <t>Datum:</t>
  </si>
  <si>
    <t>20. 12. 2024</t>
  </si>
  <si>
    <t>Zadavatel:</t>
  </si>
  <si>
    <t>IČ:</t>
  </si>
  <si>
    <t>00288586</t>
  </si>
  <si>
    <t>Obec Otaslavice, Otaslavice č.p. 343, Otaslavice</t>
  </si>
  <si>
    <t>DIČ:</t>
  </si>
  <si>
    <t>Uchazeč:</t>
  </si>
  <si>
    <t>Vyplň údaj</t>
  </si>
  <si>
    <t>Projektant:</t>
  </si>
  <si>
    <t>73965952</t>
  </si>
  <si>
    <t>Ing. Robert Šimek, Janouškova 3, Olomouc</t>
  </si>
  <si>
    <t>True</t>
  </si>
  <si>
    <t>Zpracovatel:</t>
  </si>
  <si>
    <t>Čiklová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</si>
  <si>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</si>
  <si>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</si>
  <si>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</si>
  <si>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</si>
  <si>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</si>
  <si>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</si>
  <si>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</si>
  <si>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</si>
  <si>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</si>
  <si>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</si>
  <si>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</si>
  <si>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</si>
  <si>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</si>
  <si>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</si>
  <si>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</si>
  <si>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</si>
  <si>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</si>
  <si>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</si>
  <si>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</si>
  <si>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</si>
  <si>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</si>
  <si>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</si>
  <si>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</si>
  <si>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</si>
  <si>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</si>
  <si>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</si>
  <si>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</si>
  <si>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</si>
  <si>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</si>
  <si>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</si>
  <si>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</si>
  <si>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</si>
  <si>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</si>
  <si>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</si>
  <si>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</si>
  <si>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</si>
  <si>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</si>
  <si>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</si>
  <si>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</si>
  <si>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</si>
  <si>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</si>
  <si>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</si>
  <si>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</si>
  <si>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</si>
  <si>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</si>
  <si>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</si>
  <si>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</si>
  <si>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101 Oprava komunikace a parkovací stání</t>
  </si>
  <si>
    <t>STA</t>
  </si>
  <si>
    <t>{7291eae7-9f55-4f43-a227-e4888dda0dfd}</t>
  </si>
  <si>
    <t>2</t>
  </si>
  <si>
    <t>SO 301 Odvodnění komunikace</t>
  </si>
  <si>
    <t>{bfdb74f0-1f7c-4b4a-aaff-30f51cf29907}</t>
  </si>
  <si>
    <t>3</t>
  </si>
  <si>
    <t>Vedlejší a ostatní náklady</t>
  </si>
  <si>
    <t>VON</t>
  </si>
  <si>
    <t>{a34024a1-c6a2-4a58-b0ed-073103a9beb8}</t>
  </si>
  <si>
    <t>odk</t>
  </si>
  <si>
    <t>odkopávky</t>
  </si>
  <si>
    <t>463,644</t>
  </si>
  <si>
    <t>hr1</t>
  </si>
  <si>
    <t>hloubení rýh 800 mm</t>
  </si>
  <si>
    <t>117,178</t>
  </si>
  <si>
    <t>KRYCÍ LIST SOUPISU PRACÍ</t>
  </si>
  <si>
    <t>hš</t>
  </si>
  <si>
    <t>hloubení šachet</t>
  </si>
  <si>
    <t>4,325</t>
  </si>
  <si>
    <t>odv</t>
  </si>
  <si>
    <t>odvoz</t>
  </si>
  <si>
    <t>585,147</t>
  </si>
  <si>
    <t>hum</t>
  </si>
  <si>
    <t>humusování</t>
  </si>
  <si>
    <t>1067,78</t>
  </si>
  <si>
    <t>zšp</t>
  </si>
  <si>
    <t>zásyp štěrkopískem</t>
  </si>
  <si>
    <t>2,93</t>
  </si>
  <si>
    <t>Objekt:</t>
  </si>
  <si>
    <t>ošp</t>
  </si>
  <si>
    <t>obsyp štěrkopískem</t>
  </si>
  <si>
    <t>17,996</t>
  </si>
  <si>
    <t>1 - SO 101 Oprava komunikace a parkovací stání</t>
  </si>
  <si>
    <t>suť</t>
  </si>
  <si>
    <t>548,941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</si>
  <si>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</si>
  <si>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</si>
  <si>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</si>
  <si>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</si>
  <si>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</si>
  <si>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</si>
  <si>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</si>
  <si>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</si>
  <si>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</si>
  <si>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</si>
  <si>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</si>
  <si>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</si>
  <si>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</si>
  <si>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</si>
  <si>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</si>
  <si>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</si>
  <si>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</si>
  <si>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</si>
  <si>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</si>
  <si>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</si>
  <si>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</si>
  <si>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</si>
  <si>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</si>
  <si>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</si>
  <si>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</si>
  <si>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</si>
  <si>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</si>
  <si>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</si>
  <si>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</si>
  <si>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</si>
  <si>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</si>
  <si>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</si>
  <si>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</si>
  <si>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</si>
  <si>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113106022</t>
  </si>
  <si>
    <t>Rozebrání dlažeb při překopech komunikací pro pěší z kamenných dlaždic ručně</t>
  </si>
  <si>
    <t>m2</t>
  </si>
  <si>
    <t>CS ÚRS 2025 01</t>
  </si>
  <si>
    <t>4</t>
  </si>
  <si>
    <t>2104856300</t>
  </si>
  <si>
    <t>PP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</si>
  <si>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kamenných dlaždic nebo desek</t>
  </si>
  <si>
    <t>Online PSC</t>
  </si>
  <si>
    <t>https://podminky.urs.cz/item/CS_URS_2025_01/113106022</t>
  </si>
  <si>
    <t>VV</t>
  </si>
  <si>
    <t>"viz Situace"</t>
  </si>
  <si>
    <t>"Odstranění plocha z nepravidelné kamenné dlažby"</t>
  </si>
  <si>
    <t>2,320+5,420</t>
  </si>
  <si>
    <t xml:space="preserve">"Předlažba nepravidelné kamenné dlažby"      16,150</t>
  </si>
  <si>
    <t>Součet</t>
  </si>
  <si>
    <t>113106125</t>
  </si>
  <si>
    <t>Rozebrání dlažeb z vegetačních dlaždic betonových komunikací pro pěší ručně</t>
  </si>
  <si>
    <t>873709559</t>
  </si>
  <si>
    <t>Rozebrání dlažeb komunikací pro pěší s přemístěním hmot na skládku na vzdálenost do 3 m nebo s naložením na dopravní prostředek s ložem z kameniva nebo živice a s jakoukoliv výplní spár ručně z vegetační dlažby betonové</t>
  </si>
  <si>
    <t>https://podminky.urs.cz/item/CS_URS_2025_01/113106125</t>
  </si>
  <si>
    <t xml:space="preserve">"Předlažba plochy z betonových zatravňovacích tvárnic"      12,160</t>
  </si>
  <si>
    <t>113106142</t>
  </si>
  <si>
    <t>Rozebrání dlažeb z betonových nebo kamenných dlaždic komunikací pro pěší strojně pl přes 50 m2</t>
  </si>
  <si>
    <t>677750981</t>
  </si>
  <si>
    <t>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dlaždic, desek nebo tvarovek</t>
  </si>
  <si>
    <t>https://podminky.urs.cz/item/CS_URS_2025_01/113106142</t>
  </si>
  <si>
    <t xml:space="preserve">"Odstranění betonové dlažby 300/300mm"       </t>
  </si>
  <si>
    <t>77,880+3,740+14,580+12,620+14,170</t>
  </si>
  <si>
    <t>113106144</t>
  </si>
  <si>
    <t>Rozebrání dlažeb ze zámkových dlaždic komunikací pro pěší strojně pl přes 50 m2</t>
  </si>
  <si>
    <t>-2002389420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</si>
  <si>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</si>
  <si>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https://podminky.urs.cz/item/CS_URS_2025_01/113106144</t>
  </si>
  <si>
    <t xml:space="preserve">"Rozebrání betonové dlažby 100/200mm"      </t>
  </si>
  <si>
    <t>8,150+79,830</t>
  </si>
  <si>
    <t>"Rozebrání plochy ze zámkové dlažby"</t>
  </si>
  <si>
    <t>2,180</t>
  </si>
  <si>
    <t xml:space="preserve">"Předlažba chodníku z betonové dlažby 100/200mm"        2,550*2,0</t>
  </si>
  <si>
    <t xml:space="preserve">"Předlažba plochy ze zámkové dlažby"       5,440+4,560</t>
  </si>
  <si>
    <t>5</t>
  </si>
  <si>
    <t>113106161</t>
  </si>
  <si>
    <t>Rozebrání dlažeb vozovek z drobných kostek s ložem z kameniva ručně</t>
  </si>
  <si>
    <t>-945863728</t>
  </si>
  <si>
    <t>Rozebrání dlažeb vozovek a ploch s přemístěním hmot na skládku na vzdálenost do 3 m nebo s naložením na dopravní prostředek, s jakoukoliv výplní spár ručně z drobných kostek nebo odseků s ložem z kameniva</t>
  </si>
  <si>
    <t>https://podminky.urs.cz/item/CS_URS_2025_01/113106161</t>
  </si>
  <si>
    <t xml:space="preserve">"Předlažba plochy ze žulových kostek 100/100mm"        9,370</t>
  </si>
  <si>
    <t xml:space="preserve">"Předlažba plochy z kostky 100/100mm"        6,070</t>
  </si>
  <si>
    <t>6</t>
  </si>
  <si>
    <t>113106192</t>
  </si>
  <si>
    <t>Rozebrání vozovek ze silničních dílců se spárami zalitými cementovou maltou strojně pl do 50 m2</t>
  </si>
  <si>
    <t>1291901611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</si>
  <si>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zalitými cementovou maltou</t>
  </si>
  <si>
    <t>https://podminky.urs.cz/item/CS_URS_2025_01/113106192</t>
  </si>
  <si>
    <t xml:space="preserve">"Rozebrání plochy z betonových panelů"       9,150</t>
  </si>
  <si>
    <t>7</t>
  </si>
  <si>
    <t>113107243</t>
  </si>
  <si>
    <t>Odstranění podkladu živičného tl přes 100 do 150 mm strojně pl přes 200 m2</t>
  </si>
  <si>
    <t>-2026581646</t>
  </si>
  <si>
    <t>Odstranění podkladů nebo krytů strojně plochy jednotlivě přes 200 m2 s přemístěním hmot na skládku na vzdálenost do 20 m nebo s naložením na dopravní prostředek živičných, o tl. vrstvy přes 100 do 150 mm</t>
  </si>
  <si>
    <t>https://podminky.urs.cz/item/CS_URS_2025_01/113107243</t>
  </si>
  <si>
    <t>"Odstranění asfaltu v tl. 120mm"</t>
  </si>
  <si>
    <t>1425,120*0,25</t>
  </si>
  <si>
    <t>8</t>
  </si>
  <si>
    <t>113107337</t>
  </si>
  <si>
    <t>Odstranění podkladu z betonu vyztuženého sítěmi tl přes 150 do 300 mm strojně pl do 50 m2</t>
  </si>
  <si>
    <t>-1445720960</t>
  </si>
  <si>
    <t>Odstranění podkladů nebo krytů strojně plochy jednotlivě do 50 m2 s přemístěním hmot na skládku na vzdálenost do 3 m nebo s naložením na dopravní prostředek z betonu vyztuženého sítěmi, o tl. vrstvy přes 150 do 300 mm</t>
  </si>
  <si>
    <t>https://podminky.urs.cz/item/CS_URS_2025_01/113107337</t>
  </si>
  <si>
    <t>"Odstranění betonové plochy tl. 180mm"</t>
  </si>
  <si>
    <t>26,560+8,290+5,430</t>
  </si>
  <si>
    <t>9</t>
  </si>
  <si>
    <t>113154548</t>
  </si>
  <si>
    <t>Frézování živičného krytu tl 100 mm pruh š přes 1 m pl přes 500 do 2000 m2</t>
  </si>
  <si>
    <t>-2081783534</t>
  </si>
  <si>
    <t>Frézování živičného podkladu nebo krytu s naložením hmot na dopravní prostředek plochy přes 500 do 2 000 m2 pruhu šířky přes 1 m, tloušťky vrstvy 100 mm</t>
  </si>
  <si>
    <t>https://podminky.urs.cz/item/CS_URS_2025_01/113154548</t>
  </si>
  <si>
    <t xml:space="preserve">"Frézování asfaltu v tl. 100mm"       </t>
  </si>
  <si>
    <t>1425,120*0,75</t>
  </si>
  <si>
    <t>10</t>
  </si>
  <si>
    <t>113202111</t>
  </si>
  <si>
    <t>Vytrhání obrub krajníků obrubníků stojatých</t>
  </si>
  <si>
    <t>m</t>
  </si>
  <si>
    <t>1018153761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</si>
  <si>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</si>
  <si>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</si>
  <si>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"Vybourání betonového obrubníku včetně lože"</t>
  </si>
  <si>
    <t>77,540+159,140</t>
  </si>
  <si>
    <t>11</t>
  </si>
  <si>
    <t>122252205</t>
  </si>
  <si>
    <t>Odkopávky a prokopávky nezapažené pro silnice a dálnice v hornině třídy těžitelnosti I objem do 1000 m3 strojně</t>
  </si>
  <si>
    <t>m3</t>
  </si>
  <si>
    <t>1885935087</t>
  </si>
  <si>
    <t>Odkopávky a prokopávky nezapažené pro silnice a dálnice strojně v hornině třídy těžitelnosti I přes 500 do 1 000 m3</t>
  </si>
  <si>
    <t>https://podminky.urs.cz/item/CS_URS_2025_01/122252205</t>
  </si>
  <si>
    <t>"dle technické zprávy, výkresových příloh projektové dokumentace a dle výkazu projektanta"</t>
  </si>
  <si>
    <t>"Výkopy pro konstrukci opravy komunikace s novou konstrukcí"</t>
  </si>
  <si>
    <t>1,10*0,480*(339,290+26,960)</t>
  </si>
  <si>
    <t>"Výkopy pro konstrukci parkovacích stání"</t>
  </si>
  <si>
    <t>1,10*0,460*91,460</t>
  </si>
  <si>
    <t>"Výkopy pro konstrukci chodníků"</t>
  </si>
  <si>
    <t>1,10*0,270*(144,420+2,47)</t>
  </si>
  <si>
    <t>"Výkopy pro konstrukci vjezdů "</t>
  </si>
  <si>
    <t>1,10*0,370*(21,930+21,980+54,850)</t>
  </si>
  <si>
    <t>"Výkopy pro konstrukci plochy u kostela"</t>
  </si>
  <si>
    <t>1,10*0,480*(195,180+24,380)</t>
  </si>
  <si>
    <t>"Výkop pro manipulační plochu"</t>
  </si>
  <si>
    <t>1,10*0,460*26,570</t>
  </si>
  <si>
    <t>"Výkop pro doplnění konstrukce u uličních vpustí, liniových žlabů a přípojek"</t>
  </si>
  <si>
    <t>(6,640+13,80)*1,10*0,480</t>
  </si>
  <si>
    <t>132251104</t>
  </si>
  <si>
    <t>Hloubení rýh nezapažených š do 800 mm v hornině třídy těžitelnosti I skupiny 3 objem přes 100 m3 strojně</t>
  </si>
  <si>
    <t>372237352</t>
  </si>
  <si>
    <t>Hloubení nezapažených rýh šířky do 800 mm strojně s urovnáním dna do předepsaného profilu a spádu v hornině třídy těžitelnosti I skupiny 3 přes 100 m3</t>
  </si>
  <si>
    <t>https://podminky.urs.cz/item/CS_URS_2025_01/132251104</t>
  </si>
  <si>
    <t>"Výkop pro přípojky od uličních vpustí "</t>
  </si>
  <si>
    <t>0,80*0,650*9,650</t>
  </si>
  <si>
    <t>"Výkop pro liniové žlaby"</t>
  </si>
  <si>
    <t>(6,50+5,50+5,50+5,0+5,30)*3,450</t>
  </si>
  <si>
    <t>"Výkop pro přípojky od liniových žlabů - osa 2"</t>
  </si>
  <si>
    <t>0,80*0,650*31,250</t>
  </si>
  <si>
    <t>13</t>
  </si>
  <si>
    <t>133251101</t>
  </si>
  <si>
    <t>Hloubení šachet nezapažených v hornině třídy těžitelnosti I skupiny 3 objem do 20 m3</t>
  </si>
  <si>
    <t>-1934994534</t>
  </si>
  <si>
    <t>Hloubení nezapažených šachet strojně v hornině třídy těžitelnosti I skupiny 3 do 20 m3</t>
  </si>
  <si>
    <t>https://podminky.urs.cz/item/CS_URS_2025_01/133251101</t>
  </si>
  <si>
    <t>"Výkop pro uliční vpusti"</t>
  </si>
  <si>
    <t>4*1,15*1,15*0,695</t>
  </si>
  <si>
    <t>"výkop pro betonové patky ocelového schodiště"</t>
  </si>
  <si>
    <t>(0,30*0,30*0,60)*12</t>
  </si>
  <si>
    <t>14</t>
  </si>
  <si>
    <t>162751117</t>
  </si>
  <si>
    <t>Vodorovné přemístění přes 9 000 do 10000 m výkopku/sypaniny z horniny třídy těžitelnosti I skupiny 1 až 3</t>
  </si>
  <si>
    <t>1059156341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</si>
  <si>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</si>
  <si>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</si>
  <si>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 xml:space="preserve">"výkopy"      odk+hr1+hš</t>
  </si>
  <si>
    <t>15</t>
  </si>
  <si>
    <t>162751119</t>
  </si>
  <si>
    <t>Příplatek k vodorovnému přemístění výkopku/sypaniny z horniny třídy těžitelnosti I skupiny 1 až 3 ZKD 1000 m přes 10000 m</t>
  </si>
  <si>
    <t>699104628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</si>
  <si>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</si>
  <si>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</si>
  <si>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"vzdálenost skládky 15 km"</t>
  </si>
  <si>
    <t>odv*(15-10)</t>
  </si>
  <si>
    <t>16</t>
  </si>
  <si>
    <t>171201231</t>
  </si>
  <si>
    <t>Poplatek za uložení zeminy a kamení na recyklační skládce (skládkovné) kód odpadu 17 05 04</t>
  </si>
  <si>
    <t>t</t>
  </si>
  <si>
    <t>-819496693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</si>
  <si>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</si>
  <si>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</si>
  <si>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 xml:space="preserve">"viz pol. 162751117"      odv*1,90</t>
  </si>
  <si>
    <t>17</t>
  </si>
  <si>
    <t>171-R-001</t>
  </si>
  <si>
    <t>Nákup zeminy vhodné pro ohumusování, včetně naložení, složení a dovozu na místo stavby</t>
  </si>
  <si>
    <t>151542354</t>
  </si>
  <si>
    <t xml:space="preserve">"viz pol. 181351113"          hum*0,10</t>
  </si>
  <si>
    <t>18</t>
  </si>
  <si>
    <t>174151101</t>
  </si>
  <si>
    <t>Zásyp jam, šachet rýh nebo kolem objektů sypaninou se zhutněním</t>
  </si>
  <si>
    <t>-324378997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</si>
  <si>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</si>
  <si>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</si>
  <si>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"dle projektové dokumentace, technické zprávy a výkazu projektanta"</t>
  </si>
  <si>
    <t>"Zásyp uličních vpustí štěrkopískem 0/16mm"</t>
  </si>
  <si>
    <t>0,675*1,15*1,15*4-0,675*3,14*0,275*0,275*4</t>
  </si>
  <si>
    <t>Mezisoučet</t>
  </si>
  <si>
    <t>19</t>
  </si>
  <si>
    <t>M</t>
  </si>
  <si>
    <t>58337302</t>
  </si>
  <si>
    <t>štěrkopísek frakce 0/16</t>
  </si>
  <si>
    <t>685318238</t>
  </si>
  <si>
    <t xml:space="preserve">"viz pol. 174151101"         zšp*2,05</t>
  </si>
  <si>
    <t>20</t>
  </si>
  <si>
    <t>175151101</t>
  </si>
  <si>
    <t>Obsypání potrubí strojně sypaninou bez prohození, uloženou do 3 m</t>
  </si>
  <si>
    <t>-1687034261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</si>
  <si>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</si>
  <si>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</si>
  <si>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"obsyp přípojek hutněným štěrkopískem 0/16mm"</t>
  </si>
  <si>
    <t>0,8*0,55*9,65</t>
  </si>
  <si>
    <t>0,8*0,55*31,25</t>
  </si>
  <si>
    <t>262412877</t>
  </si>
  <si>
    <t xml:space="preserve">"viz pol. 175151101"        ošp*2,05</t>
  </si>
  <si>
    <t>22</t>
  </si>
  <si>
    <t>181152302</t>
  </si>
  <si>
    <t>Úprava pláně pro silnice a dálnice v zářezech se zhutněním</t>
  </si>
  <si>
    <t>1459182727</t>
  </si>
  <si>
    <t>Úprava pláně na stavbách silnic a dálnic strojně v zářezech mimo skalních se zhutněním</t>
  </si>
  <si>
    <t>https://podminky.urs.cz/item/CS_URS_2025_01/181152302</t>
  </si>
  <si>
    <t>"Úprava zemní pláně opravy komunikace u nové konstrukce"</t>
  </si>
  <si>
    <t>1,10*(339,290+26,960)</t>
  </si>
  <si>
    <t>"Úprava zemní pláně u parkovacích stání"</t>
  </si>
  <si>
    <t>1,10*91,460</t>
  </si>
  <si>
    <t>"Úprava zemní pláně plochy u kostela"</t>
  </si>
  <si>
    <t>1,10*(195,180+24,380)</t>
  </si>
  <si>
    <t>"Úprava zemní pláně u chodníků"</t>
  </si>
  <si>
    <t>1,10*(144,420+2,470)</t>
  </si>
  <si>
    <t>"Úprava zemní pláně u vjezdů"</t>
  </si>
  <si>
    <t>1,10*(21,930+21,980+54,850)</t>
  </si>
  <si>
    <t>"Úprava zemní pláně u manipulační plochy"</t>
  </si>
  <si>
    <t>1,10*26,570</t>
  </si>
  <si>
    <t>23</t>
  </si>
  <si>
    <t>181351113</t>
  </si>
  <si>
    <t>Rozprostření ornice tl vrstvy do 200 mm pl přes 500 m2 v rovině nebo ve svahu do 1:5 strojně</t>
  </si>
  <si>
    <t>-1967731679</t>
  </si>
  <si>
    <t>Rozprostření a urovnání ornice v rovině nebo ve svahu sklonu do 1:5 strojně při souvislé ploše přes 500 m2, tl. vrstvy do 200 mm</t>
  </si>
  <si>
    <t>https://podminky.urs.cz/item/CS_URS_2025_01/181351113</t>
  </si>
  <si>
    <t>"Humusování tl. 100mm"</t>
  </si>
  <si>
    <t>1067,780</t>
  </si>
  <si>
    <t>24</t>
  </si>
  <si>
    <t>181451131</t>
  </si>
  <si>
    <t>Založení parkového trávníku výsevem pl přes 1000 m2 v rovině a ve svahu do 1:5</t>
  </si>
  <si>
    <t>-1787605735</t>
  </si>
  <si>
    <t>Založení trávníku na půdě předem připravené plochy přes 1000 m2 výsevem včetně utažení parkového v rovině nebo na svahu do 1:5</t>
  </si>
  <si>
    <t>https://podminky.urs.cz/item/CS_URS_2025_01/181451131</t>
  </si>
  <si>
    <t xml:space="preserve">"viz pol. 181351113"         hum</t>
  </si>
  <si>
    <t>25</t>
  </si>
  <si>
    <t>00572410</t>
  </si>
  <si>
    <t>osivo směs travní parková</t>
  </si>
  <si>
    <t>kg</t>
  </si>
  <si>
    <t>-463747219</t>
  </si>
  <si>
    <t xml:space="preserve">"viz pol. 181451131"       </t>
  </si>
  <si>
    <t xml:space="preserve">"spotřeba 30 g / m2"      hum*0,030</t>
  </si>
  <si>
    <t>26</t>
  </si>
  <si>
    <t>185802113</t>
  </si>
  <si>
    <t>Hnojení půdy umělým hnojivem na široko v rovině a svahu do 1:5</t>
  </si>
  <si>
    <t>-1542768479</t>
  </si>
  <si>
    <t>Hnojení půdy nebo trávníku v rovině nebo na svahu do 1:5 umělým hnojivem na široko</t>
  </si>
  <si>
    <t>https://podminky.urs.cz/item/CS_URS_2025_01/185802113</t>
  </si>
  <si>
    <t xml:space="preserve">"Startovací granulované kombinované hnojivo pro trávník  35g/m2"</t>
  </si>
  <si>
    <t>hum*0,035*0,001</t>
  </si>
  <si>
    <t>27</t>
  </si>
  <si>
    <t>251-R-001</t>
  </si>
  <si>
    <t>Startovací granulované kombinované hnojivo pro trávník</t>
  </si>
  <si>
    <t>-1175814827</t>
  </si>
  <si>
    <t xml:space="preserve">"viz pol. 185802113"       hum*0,035</t>
  </si>
  <si>
    <t>Zakládání</t>
  </si>
  <si>
    <t>28</t>
  </si>
  <si>
    <t>275313611</t>
  </si>
  <si>
    <t>Základové patky z betonu tř. C 16/20</t>
  </si>
  <si>
    <t>1885438133</t>
  </si>
  <si>
    <t>Základy z betonu prostého patky a bloky z betonu kamenem neprokládaného tř. C 16/20</t>
  </si>
  <si>
    <t>https://podminky.urs.cz/item/CS_URS_2025_01/275313611</t>
  </si>
  <si>
    <t>"viz TZ"</t>
  </si>
  <si>
    <t>"Betonová patka 300/300/600mm ocelového zábradlí z betonu C16/20"</t>
  </si>
  <si>
    <t>Vodorovné konstrukce</t>
  </si>
  <si>
    <t>29</t>
  </si>
  <si>
    <t>451541111</t>
  </si>
  <si>
    <t>Lože pod potrubí otevřený výkop ze štěrkodrtě</t>
  </si>
  <si>
    <t>1756721882</t>
  </si>
  <si>
    <t>Lože pod potrubí, stoky a drobné objekty v otevřeném výkopu ze štěrkodrtě 0-63 mm</t>
  </si>
  <si>
    <t>https://podminky.urs.cz/item/CS_URS_2025_01/451541111</t>
  </si>
  <si>
    <t xml:space="preserve">"Podsyp liniových žlabů ze štěrkodrtě 0/32mm"      </t>
  </si>
  <si>
    <t>(6,5+5,5+5,5+5,0+5,3)*0,15*0,95</t>
  </si>
  <si>
    <t>30</t>
  </si>
  <si>
    <t>451572111</t>
  </si>
  <si>
    <t>Lože pod potrubí otevřený výkop z kameniva drobného těženého</t>
  </si>
  <si>
    <t>340851990</t>
  </si>
  <si>
    <t>Lože pod potrubí, stoky a drobné objekty v otevřeném výkopu z kameniva drobného těženého 0 až 4 mm</t>
  </si>
  <si>
    <t>https://podminky.urs.cz/item/CS_URS_2025_01/451572111</t>
  </si>
  <si>
    <t>"Lože přípojek ze štěrkopísku 0/4mm tl. 100mm"</t>
  </si>
  <si>
    <t>0,80*(9,650+31,250)*0,10</t>
  </si>
  <si>
    <t>31</t>
  </si>
  <si>
    <t>452311131</t>
  </si>
  <si>
    <t>Podkladní desky z betonu prostého bez zvýšených nároků na prostředí tř. C 12/15 otevřený výkop</t>
  </si>
  <si>
    <t>650636672</t>
  </si>
  <si>
    <t>Podkladní a zajišťovací konstrukce z betonu prostého v otevřeném výkopu bez zvýšených nároků na prostředí desky pod potrubí, stoky a drobné objekty z betonu tř. C 12/15</t>
  </si>
  <si>
    <t>https://podminky.urs.cz/item/CS_URS_2025_01/452311131</t>
  </si>
  <si>
    <t xml:space="preserve">"Betonové lože uličních vpustí z betonu C10/16"      0,10*1,15*1,15*4</t>
  </si>
  <si>
    <t>32</t>
  </si>
  <si>
    <t>452311151</t>
  </si>
  <si>
    <t>Podkladní desky z betonu prostého bez zvýšených nároků na prostředí tř. C 20/25 otevřený výkop</t>
  </si>
  <si>
    <t>118918603</t>
  </si>
  <si>
    <t>Podkladní a zajišťovací konstrukce z betonu prostého v otevřeném výkopu bez zvýšených nároků na prostředí desky pod potrubí, stoky a drobné objekty z betonu tř. C 20/25</t>
  </si>
  <si>
    <t>https://podminky.urs.cz/item/CS_URS_2025_01/452311151</t>
  </si>
  <si>
    <t>"Betonové lože liniových žlabů beton C20/25"</t>
  </si>
  <si>
    <t>(6,5+5,5+5,5+5,0+5,3)*0,195</t>
  </si>
  <si>
    <t>33</t>
  </si>
  <si>
    <t>455001-R</t>
  </si>
  <si>
    <t>Přeskládání stávajícího kamenného schodiště - demontáž, očištění a opětovná montáž, doplnění lože</t>
  </si>
  <si>
    <t>kus</t>
  </si>
  <si>
    <t>2097622367</t>
  </si>
  <si>
    <t>"lože z betonu C8/10-40mm"</t>
  </si>
  <si>
    <t>"štěrkodrť 0/32mm-250mm"</t>
  </si>
  <si>
    <t>7,150</t>
  </si>
  <si>
    <t>Komunikace pozemní</t>
  </si>
  <si>
    <t>34</t>
  </si>
  <si>
    <t>564841111</t>
  </si>
  <si>
    <t>Podklad ze štěrkodrtě ŠD plochy přes 100 m2 tl 120 mm</t>
  </si>
  <si>
    <t>1904034134</t>
  </si>
  <si>
    <t>Podklad ze štěrkodrti ŠD s rozprostřením a zhutněním plochy přes 100 m2, po zhutnění tl. 120 mm</t>
  </si>
  <si>
    <t>https://podminky.urs.cz/item/CS_URS_2025_01/564841111</t>
  </si>
  <si>
    <t>"viz TZ, Situace SO 101, Vzorové řezy"</t>
  </si>
  <si>
    <t>"srovnání a doplnění ŠD 0/32 mm"</t>
  </si>
  <si>
    <t xml:space="preserve">"Plocha opravy komunikace osa 1, asfaltový beton - skladba 1 "        1017,880</t>
  </si>
  <si>
    <t xml:space="preserve">"Plocha opravy komunikace osa 2, asfaltový beton - skladba 1 "       80,870</t>
  </si>
  <si>
    <t>35</t>
  </si>
  <si>
    <t>564841113</t>
  </si>
  <si>
    <t>Podklad ze štěrkodrtě ŠD plochy přes 100 m2 tl 140 mm</t>
  </si>
  <si>
    <t>1840811235</t>
  </si>
  <si>
    <t>Podklad ze štěrkodrti ŠD s rozprostřením a zhutněním plochy přes 100 m2, po zhutnění tl. 140 mm</t>
  </si>
  <si>
    <t>https://podminky.urs.cz/item/CS_URS_2025_01/564841113</t>
  </si>
  <si>
    <t>"ŠD fr. 0-32 mm"</t>
  </si>
  <si>
    <t xml:space="preserve">"Plocha nových parkovcích stání, betonová dlažba 100/200/80mm barva přírodní - skladba 3"       91,460</t>
  </si>
  <si>
    <t xml:space="preserve">"Manipuleční plocha, betonová dlažba 100/200/80mm barva přírodní - skladba 3"      26,570</t>
  </si>
  <si>
    <t>36</t>
  </si>
  <si>
    <t>564851111</t>
  </si>
  <si>
    <t>Podklad ze štěrkodrtě ŠD plochy přes 100 m2 tl 150 mm</t>
  </si>
  <si>
    <t>-520798900</t>
  </si>
  <si>
    <t>Podklad ze štěrkodrti ŠD s rozprostřením a zhutněním plochy přes 100 m2, po zhutnění tl. 150 mm</t>
  </si>
  <si>
    <t>https://podminky.urs.cz/item/CS_URS_2025_01/564851111</t>
  </si>
  <si>
    <t>"Podsyp obrubníků ze štěrkodrtě 0/32mm"</t>
  </si>
  <si>
    <t>0,75*(78,14+42,37+78,17+182,37+167,14+25,93+55,47+27,72)*0,75</t>
  </si>
  <si>
    <t>37</t>
  </si>
  <si>
    <t>564851112</t>
  </si>
  <si>
    <t>Podklad ze štěrkodrtě ŠD plochy přes 100 m2 tl 160 mm</t>
  </si>
  <si>
    <t>1118707214</t>
  </si>
  <si>
    <t>Podklad ze štěrkodrti ŠD s rozprostřením a zhutněním plochy přes 100 m2, po zhutnění tl. 160 mm</t>
  </si>
  <si>
    <t>https://podminky.urs.cz/item/CS_URS_2025_01/564851112</t>
  </si>
  <si>
    <t xml:space="preserve">"Plocha opravy komunikace osa 1 s novou konstrukcí, asfaltový beton - skladba 2"       339,290</t>
  </si>
  <si>
    <t xml:space="preserve">"Plocha opravy komunikace osa 2 s novou konstrukcí, asfaltový beton - skladba 2"      26,960</t>
  </si>
  <si>
    <t xml:space="preserve">"Doplnění nové konstrukce komunikace u vpustí a přípojek, asfaltový beton - skladba 2"       4*0,325*1,15+8*0,325*0,5+4,8*0,8</t>
  </si>
  <si>
    <t xml:space="preserve">"Doplnění nové konstrukce komunikace přípojek liniových žlabů, asfaltový beton - skladba 2"        0,8*(5,5+5,5+6,25)</t>
  </si>
  <si>
    <t xml:space="preserve">"Úprava plochy u kostela, žulová štípaná kostka 100/100mm - skladba 6"       195,180</t>
  </si>
  <si>
    <t xml:space="preserve">"Plocha napojení nezp. cesty, žulová kostka 100/100mm - skladba 6"      24,380</t>
  </si>
  <si>
    <t>38</t>
  </si>
  <si>
    <t>564851113</t>
  </si>
  <si>
    <t>Podklad ze štěrkodrtě ŠD plochy přes 100 m2 tl 170 mm</t>
  </si>
  <si>
    <t>-1149392699</t>
  </si>
  <si>
    <t>Podklad ze štěrkodrti ŠD s rozprostřením a zhutněním plochy přes 100 m2, po zhutnění tl. 170 mm</t>
  </si>
  <si>
    <t>https://podminky.urs.cz/item/CS_URS_2025_01/564851113</t>
  </si>
  <si>
    <t xml:space="preserve">"Plocha opravy a doplnění chodníků, betonová dlažba 100/200/60mm barva přírodní - skladba 4"       143,630</t>
  </si>
  <si>
    <t xml:space="preserve">"Plocha opravy a doplnění chodníků, slepecká dlažba 100/200/60mm barva červená - skladba 4"       3,260</t>
  </si>
  <si>
    <t>39</t>
  </si>
  <si>
    <t>564851114</t>
  </si>
  <si>
    <t>Podklad ze štěrkodrtě ŠD plochy přes 100 m2 tl 180 mm</t>
  </si>
  <si>
    <t>175753486</t>
  </si>
  <si>
    <t>Podklad ze štěrkodrti ŠD s rozprostřením a zhutněním plochy přes 100 m2, po zhutnění tl. 180 mm</t>
  </si>
  <si>
    <t>https://podminky.urs.cz/item/CS_URS_2025_01/564851114</t>
  </si>
  <si>
    <t>"ŠD fr. 0-63 mm"</t>
  </si>
  <si>
    <t>40</t>
  </si>
  <si>
    <t>564861111</t>
  </si>
  <si>
    <t>Podklad ze štěrkodrtě ŠD plochy přes 100 m2 tl 200 mm</t>
  </si>
  <si>
    <t>-1458032760</t>
  </si>
  <si>
    <t>Podklad ze štěrkodrti ŠD s rozprostřením a zhutněním plochy přes 100 m2, po zhutnění tl. 200 mm</t>
  </si>
  <si>
    <t>https://podminky.urs.cz/item/CS_URS_2025_01/564861111</t>
  </si>
  <si>
    <t>41</t>
  </si>
  <si>
    <t>564861113</t>
  </si>
  <si>
    <t>Podklad ze štěrkodrtě ŠD plochy přes 100 m2 tl 220 mm</t>
  </si>
  <si>
    <t>86685872</t>
  </si>
  <si>
    <t>Podklad ze štěrkodrti ŠD s rozprostřením a zhutněním plochy přes 100 m2, po zhutnění tl. 220 mm</t>
  </si>
  <si>
    <t>https://podminky.urs.cz/item/CS_URS_2025_01/564861113</t>
  </si>
  <si>
    <t>42</t>
  </si>
  <si>
    <t>564871111</t>
  </si>
  <si>
    <t>Podklad ze štěrkodrtě ŠD plochy přes 100 m2 tl 250 mm</t>
  </si>
  <si>
    <t>1034243667</t>
  </si>
  <si>
    <t>Podklad ze štěrkodrti ŠD s rozprostřením a zhutněním plochy přes 100 m2, po zhutnění tl. 250 mm</t>
  </si>
  <si>
    <t>https://podminky.urs.cz/item/CS_URS_2025_01/564871111</t>
  </si>
  <si>
    <t xml:space="preserve">"Plocha vjezdů, betonová dlažba 100/200/80mm barva přírodní - skladba 5"        94,620</t>
  </si>
  <si>
    <t xml:space="preserve">"Plocha vjezdů, slepecká dlažba 100/200/80mm barva červená - skladba 5"      4,140</t>
  </si>
  <si>
    <t xml:space="preserve">"Doplnění vjezdu ze žulové kostky"      38,790</t>
  </si>
  <si>
    <t xml:space="preserve">"Doplnění vjezdu ze zámkové dlažby"       3,50</t>
  </si>
  <si>
    <t>43</t>
  </si>
  <si>
    <t>565145121</t>
  </si>
  <si>
    <t>Asfaltový beton vrstva podkladní ACP 16 (obalované kamenivo OKS) tl 60 mm š přes 3 m</t>
  </si>
  <si>
    <t>1634599091</t>
  </si>
  <si>
    <t>Asfaltový beton vrstva podkladní ACP 16 (obalované kamenivo střednězrnné - OKS) s rozprostřením a zhutněním v pruhu šířky přes 3 m, po zhutnění tl. 60 mm</t>
  </si>
  <si>
    <t>https://podminky.urs.cz/item/CS_URS_2025_01/565145121</t>
  </si>
  <si>
    <t>44</t>
  </si>
  <si>
    <t>566201111</t>
  </si>
  <si>
    <t>Úprava krytu z kameniva drceného pro nový kryt s doplněním kameniva drceného do 0,04 m3/m2</t>
  </si>
  <si>
    <t>1391682977</t>
  </si>
  <si>
    <t>Úprava dosavadního krytu z kameniva drceného jako podklad pro nový kryt s vyrovnáním profilu v příčném i podélném směru, s vlhčením a zhutněním, s doplněním kamenivem drceným, jeho rozprostřením a zhutněním, v množství do 0,04 m3/m2</t>
  </si>
  <si>
    <t>https://podminky.urs.cz/item/CS_URS_2025_01/566201111</t>
  </si>
  <si>
    <t>45</t>
  </si>
  <si>
    <t>573111112</t>
  </si>
  <si>
    <t>Postřik živičný infiltrační s posypem z asfaltu množství 1 kg/m2</t>
  </si>
  <si>
    <t>872699421</t>
  </si>
  <si>
    <t>Postřik infiltrační PI z asfaltu silničního s posypem kamenivem, v množství 1,00 kg/m2</t>
  </si>
  <si>
    <t>https://podminky.urs.cz/item/CS_URS_2025_01/573111112</t>
  </si>
  <si>
    <t>46</t>
  </si>
  <si>
    <t>573211111</t>
  </si>
  <si>
    <t>Postřik živičný spojovací z asfaltu v množství 0,60 kg/m2</t>
  </si>
  <si>
    <t>-606394278</t>
  </si>
  <si>
    <t>Postřik spojovací PS bez posypu kamenivem z asfaltu silničního, v množství 0,60 kg/m2</t>
  </si>
  <si>
    <t>https://podminky.urs.cz/item/CS_URS_2025_01/573211111</t>
  </si>
  <si>
    <t>"postřik spojovací asfaltový 0,60 kg / m2"</t>
  </si>
  <si>
    <t>47</t>
  </si>
  <si>
    <t>577134121</t>
  </si>
  <si>
    <t>Asfaltový beton vrstva obrusná ACO 11+ (ABS) tř. I tl 40 mm š přes 3 m z nemodifikovaného asfaltu</t>
  </si>
  <si>
    <t>884440404</t>
  </si>
  <si>
    <t>Asfaltový beton vrstva obrusná ACO 11 (ABS) s rozprostřením a se zhutněním z nemodifikovaného asfaltu v pruhu šířky přes 3 m tř. I (ACO 11+), po zhutnění tl. 40 mm</t>
  </si>
  <si>
    <t>https://podminky.urs.cz/item/CS_URS_2025_01/577134121</t>
  </si>
  <si>
    <t>48</t>
  </si>
  <si>
    <t>581131314</t>
  </si>
  <si>
    <t>Kryt cementobetonový vozovek skupiny CB III tl 180 mm</t>
  </si>
  <si>
    <t>-2016174741</t>
  </si>
  <si>
    <t>Kryt cementobetonový silničních komunikací skupiny CB III tl. 180 mm</t>
  </si>
  <si>
    <t>https://podminky.urs.cz/item/CS_URS_2025_01/581131314</t>
  </si>
  <si>
    <t xml:space="preserve">"Úprava plochy z betonu tl. 180mm - C20/25 XF3"     4,250</t>
  </si>
  <si>
    <t>49</t>
  </si>
  <si>
    <t>591111111</t>
  </si>
  <si>
    <t>Kladení dlažby z kostek velkých z kamene do lože z kameniva těženého tl 50 mm</t>
  </si>
  <si>
    <t>230446776</t>
  </si>
  <si>
    <t>Kladení dlažby z kostek s provedením lože do tl. 50 mm, s vyplněním spár, s dvojím beraněním a se smetením přebytečného materiálu na krajnici velkých z kamene, do lože z kameniva těženého</t>
  </si>
  <si>
    <t>https://podminky.urs.cz/item/CS_URS_2025_01/591111111</t>
  </si>
  <si>
    <t>"lože z drceného kameniva fr. 4-8 mm tl. 40 mm"</t>
  </si>
  <si>
    <t xml:space="preserve">"Předlažba nepravidelné kamenné dlažby"     16,150</t>
  </si>
  <si>
    <t>50</t>
  </si>
  <si>
    <t>591211111</t>
  </si>
  <si>
    <t>Kladení dlažby z kostek drobných z kamene do lože z kameniva těženého tl 50 mm</t>
  </si>
  <si>
    <t>644169812</t>
  </si>
  <si>
    <t>Kladení dlažby z kostek s provedením lože do tl. 50 mm, s vyplněním spár, s dvojím beraněním a se smetením přebytečného materiálu na krajnici drobných z kamene, do lože z kameniva těženého</t>
  </si>
  <si>
    <t>https://podminky.urs.cz/item/CS_URS_2025_01/591211111</t>
  </si>
  <si>
    <t>51</t>
  </si>
  <si>
    <t>58381007</t>
  </si>
  <si>
    <t>kostka štípaná dlažební žula drobná 8/10</t>
  </si>
  <si>
    <t>1900355212</t>
  </si>
  <si>
    <t>"viz pol. 591211111 + ztratné 1%"</t>
  </si>
  <si>
    <t>(195,180+24,380+38,790)*1,01</t>
  </si>
  <si>
    <t>52</t>
  </si>
  <si>
    <t>596211112</t>
  </si>
  <si>
    <t>Kladení zámkové dlažby komunikací pro pěší ručně tl 60 mm skupiny A pl přes 100 do 300 m2</t>
  </si>
  <si>
    <t>343934298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</si>
  <si>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</si>
  <si>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https://podminky.urs.cz/item/CS_URS_2025_01/596211112</t>
  </si>
  <si>
    <t>53</t>
  </si>
  <si>
    <t>59245018</t>
  </si>
  <si>
    <t>dlažba skladebná betonová 200x100mm tl 60mm přírodní</t>
  </si>
  <si>
    <t>-1383775675</t>
  </si>
  <si>
    <t>"viz pol. 596211112 + ztratné 2%"</t>
  </si>
  <si>
    <t>143,630*1,02</t>
  </si>
  <si>
    <t>54</t>
  </si>
  <si>
    <t>59245006</t>
  </si>
  <si>
    <t>dlažba pro nevidomé betonová 200x100mm tl 60mm barevná</t>
  </si>
  <si>
    <t>-1000546637</t>
  </si>
  <si>
    <t>"viz pol. 596211112 + ztratné 3%"</t>
  </si>
  <si>
    <t xml:space="preserve">"červená"         3,260*1,03</t>
  </si>
  <si>
    <t>55</t>
  </si>
  <si>
    <t>596212212</t>
  </si>
  <si>
    <t>Kladení zámkové dlažby pozemních komunikací ručně tl 80 mm skupiny A pl přes 100 do 300 m2</t>
  </si>
  <si>
    <t>-1601728413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</si>
  <si>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</si>
  <si>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https://podminky.urs.cz/item/CS_URS_2025_01/596212212</t>
  </si>
  <si>
    <t xml:space="preserve">"Plocha vjezdů, slepecká dlažba 100/200/80mm barva červená - skladba 5"       4,140</t>
  </si>
  <si>
    <t xml:space="preserve">"Doplnění vjezdu ze zámkové dlažby"         3,50</t>
  </si>
  <si>
    <t>56</t>
  </si>
  <si>
    <t>59245020</t>
  </si>
  <si>
    <t>dlažba skladebná betonová 200x100mm tl 80mm přírodní</t>
  </si>
  <si>
    <t>-498561601</t>
  </si>
  <si>
    <t>"viz pol. 596212212 + ztratné 2%"</t>
  </si>
  <si>
    <t>(91,460+26,570+94,620+3,50)*1,02</t>
  </si>
  <si>
    <t>57</t>
  </si>
  <si>
    <t>59245226</t>
  </si>
  <si>
    <t>dlažba pro nevidomé betonová 200x100mm tl 80mm barevná</t>
  </si>
  <si>
    <t>629625499</t>
  </si>
  <si>
    <t>"viz pol. 596212212 + ztratné 3%"</t>
  </si>
  <si>
    <t xml:space="preserve">"červená"       4,140*1,03</t>
  </si>
  <si>
    <t>58</t>
  </si>
  <si>
    <t>596412111</t>
  </si>
  <si>
    <t>Kladení dlažby z vegetačních tvárnic pozemních komunikací velikosti dlaždic do 0,09 m2 tl 80 mm pl do 25 m2</t>
  </si>
  <si>
    <t>1810063255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</si>
  <si>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do 25 m2</t>
  </si>
  <si>
    <t>https://podminky.urs.cz/item/CS_URS_2025_01/596412111</t>
  </si>
  <si>
    <t>59</t>
  </si>
  <si>
    <t>59246016</t>
  </si>
  <si>
    <t>dlažba plošná vegetační betonová 600x400mm tl 80mm přírodní</t>
  </si>
  <si>
    <t>-910657503</t>
  </si>
  <si>
    <t>"viz pol. 596412111 + ztratné 3%"</t>
  </si>
  <si>
    <t xml:space="preserve">"25% nová dlažba"       </t>
  </si>
  <si>
    <t>12,160*0,250*1,03</t>
  </si>
  <si>
    <t>Vedení trubní dálková a přípojná</t>
  </si>
  <si>
    <t>60</t>
  </si>
  <si>
    <t>871313121</t>
  </si>
  <si>
    <t>Montáž kanalizačního potrubí hladkého plnostěnného SN 8 z PVC-U DN 160</t>
  </si>
  <si>
    <t>356481499</t>
  </si>
  <si>
    <t>Montáž kanalizačního potrubí z tvrdého PVC-U hladkého plnostěnného tuhost SN 8 DN 160</t>
  </si>
  <si>
    <t>https://podminky.urs.cz/item/CS_URS_2025_01/871313121</t>
  </si>
  <si>
    <t>"Přípojka od uličních vpustí PVC KG DN150 SN8 "</t>
  </si>
  <si>
    <t>2,850+1,0+4,80+1,0</t>
  </si>
  <si>
    <t>"Přípojka od liniových žlabů PVC KG DN150 SN8 "</t>
  </si>
  <si>
    <t>10,30+5,40+1,550+3,50+10,50</t>
  </si>
  <si>
    <t>61</t>
  </si>
  <si>
    <t>28611166</t>
  </si>
  <si>
    <t>trubka kanalizační PVC-U plnostěnná jednovrstvá DN 160x5000mm SN8</t>
  </si>
  <si>
    <t>437570259</t>
  </si>
  <si>
    <t>"viz pol. 871313121 + ztratné 1,5%"</t>
  </si>
  <si>
    <t>40,90*1,015</t>
  </si>
  <si>
    <t>62</t>
  </si>
  <si>
    <t>871-R1</t>
  </si>
  <si>
    <t>Přepojení přípojky od liniového žlabu na stávající vpusť - včetně potřebných tvarovek - dodávka a montáž</t>
  </si>
  <si>
    <t>-76984490</t>
  </si>
  <si>
    <t>1,0</t>
  </si>
  <si>
    <t>63</t>
  </si>
  <si>
    <t>877315123</t>
  </si>
  <si>
    <t>Montáž navrtávacího sedla pro potrubí betonové nebo kameninové přípojka DN 150</t>
  </si>
  <si>
    <t>-403011900</t>
  </si>
  <si>
    <t>Montáž navrtávacího sedla kanalizační přípojky v otevřeném výkopu pro hlavní potrubí betonové nebo kameninové, přípojka DN 150</t>
  </si>
  <si>
    <t>https://podminky.urs.cz/item/CS_URS_2025_01/877315123</t>
  </si>
  <si>
    <t>"Průchodka PVC DN150 do betonové kanalizace"</t>
  </si>
  <si>
    <t>7,0</t>
  </si>
  <si>
    <t>64</t>
  </si>
  <si>
    <t>28651315</t>
  </si>
  <si>
    <t>sedlo kolmé mechanické s kloubem 10° jakékoli potrubí/KG DN 400-600/160</t>
  </si>
  <si>
    <t>-1164798849</t>
  </si>
  <si>
    <t>"viz pol. 877315123"</t>
  </si>
  <si>
    <t>65</t>
  </si>
  <si>
    <t>877315124</t>
  </si>
  <si>
    <t>Montáž navrtávacího sedla pro potrubí plastové plnostěnné přípojka DN 150</t>
  </si>
  <si>
    <t>64835492</t>
  </si>
  <si>
    <t>Montáž navrtávacího sedla kanalizační přípojky v otevřeném výkopu pro hlavní potrubí plastové plnostěnné, přípojka DN 150</t>
  </si>
  <si>
    <t>https://podminky.urs.cz/item/CS_URS_2025_01/877315124</t>
  </si>
  <si>
    <t>"Navrtávka do PP potrubí odvodnění komunikace o prům. 162mm pro přípojky od liniových žlabů"</t>
  </si>
  <si>
    <t>"Dodatačná průchodka PVC DN150 s kulovým kloubem 0-13° pro přípojky "</t>
  </si>
  <si>
    <t>66</t>
  </si>
  <si>
    <t>28651314</t>
  </si>
  <si>
    <t>sedlo kolmé mechanické s kloubem 10° jakékoli potrubí/KG DN 300/160</t>
  </si>
  <si>
    <t>1947679608</t>
  </si>
  <si>
    <t xml:space="preserve">"viz pol. 877315124"       1,0</t>
  </si>
  <si>
    <t>67</t>
  </si>
  <si>
    <t>890411851</t>
  </si>
  <si>
    <t>Bourání šachet z prefabrikovaných skruží strojně obestavěného prostoru do 1,5 m3</t>
  </si>
  <si>
    <t>-403190175</t>
  </si>
  <si>
    <t>Bourání šachet a jímek strojně velikosti obestavěného prostoru do 1,5 m3 z prefabrikovaných skruží</t>
  </si>
  <si>
    <t>https://podminky.urs.cz/item/CS_URS_2025_01/890411851</t>
  </si>
  <si>
    <t xml:space="preserve">"Vybourání uličních vpustí"       </t>
  </si>
  <si>
    <t>(3,14*0,30*0,30)*1,50*6</t>
  </si>
  <si>
    <t>68</t>
  </si>
  <si>
    <t>89594111R</t>
  </si>
  <si>
    <t xml:space="preserve">Zřízení vpusti kanalizační  uliční z betonových dílců</t>
  </si>
  <si>
    <t>-2068919160</t>
  </si>
  <si>
    <t xml:space="preserve">"Betonová uliční vpusť s litinovou mříží D400"        4,0</t>
  </si>
  <si>
    <t>69</t>
  </si>
  <si>
    <t>592701-R</t>
  </si>
  <si>
    <t>uliční vpusť betonová se zakrytím litinovou mříží 500/500/50mm s rámem BEGU v pevnostní třídě D400 (40t) dle ČSN EN 124, dílce vpusti z vibrolisovaného z betonu C35/40 XF4, kalový ocelový žárově zinkovaným koš prům. 385mm, výška 250mm dle DIN 4052.</t>
  </si>
  <si>
    <t>718042616</t>
  </si>
  <si>
    <t xml:space="preserve">"viz pol. 895941111"      4,0</t>
  </si>
  <si>
    <t>70</t>
  </si>
  <si>
    <t>89933111R</t>
  </si>
  <si>
    <t>Výšková úprava uličního vstupu nebo vpusti do 200 mm zvýšením poklopu</t>
  </si>
  <si>
    <t>1811029162</t>
  </si>
  <si>
    <t xml:space="preserve">Výšková úprava uličního vstupu nebo vpusti do 200 mm  zvýšením poklopu</t>
  </si>
  <si>
    <t xml:space="preserve">"případné snížení"    </t>
  </si>
  <si>
    <t xml:space="preserve">"Výšková úprava šachet tlakové splaškové kanalizace"      5,0</t>
  </si>
  <si>
    <t>71</t>
  </si>
  <si>
    <t>89943111R</t>
  </si>
  <si>
    <t>Výšková úprava uličního vstupu nebo vpusti do 200 mm zvýšením krycího hrnce, šoupěte nebo hydrantu</t>
  </si>
  <si>
    <t>100831376</t>
  </si>
  <si>
    <t>Výšková úprava uličního vstupu nebo vpusti do 200 mm zvýšením krycího hrnce, šoupěte nebo hydrantu bez úpravy armatur</t>
  </si>
  <si>
    <t xml:space="preserve">"Výšková úprava šoupat vodovodu"      8,0</t>
  </si>
  <si>
    <t>Ostatní konstrukce a práce, bourání</t>
  </si>
  <si>
    <t>72</t>
  </si>
  <si>
    <t>911111111</t>
  </si>
  <si>
    <t>Montáž zábradlí ocelového zabetonovaného</t>
  </si>
  <si>
    <t>-561120280</t>
  </si>
  <si>
    <t>https://podminky.urs.cz/item/CS_URS_2025_01/911111111</t>
  </si>
  <si>
    <t>"Ocelové zábradlí z pozinkovaných trubek ø48,3/2,6mm"</t>
  </si>
  <si>
    <t>"osazené do betonových patek 300 x 300 x 600 mm"</t>
  </si>
  <si>
    <t>16,0</t>
  </si>
  <si>
    <t>73</t>
  </si>
  <si>
    <t>552001-R</t>
  </si>
  <si>
    <t>ocelové zábradlí z pozinkovaných trubek prům. 48,3/2,6mm</t>
  </si>
  <si>
    <t>-223663574</t>
  </si>
  <si>
    <t>"viz pol. 911111111"</t>
  </si>
  <si>
    <t>63,580*2,930</t>
  </si>
  <si>
    <t>74</t>
  </si>
  <si>
    <t>916111122</t>
  </si>
  <si>
    <t>Osazení obruby z drobných kostek bez boční opěry do lože z betonu prostého</t>
  </si>
  <si>
    <t>-1784225772</t>
  </si>
  <si>
    <t>Osazení silniční obruby z dlažebních kostek v jedné řadě s ložem tl. přes 50 do 100 mm, s vyplněním a zatřením spár cementovou maltou z drobných kostek bez boční opěry, do lože z betonu prostého</t>
  </si>
  <si>
    <t>https://podminky.urs.cz/item/CS_URS_2025_01/916111122</t>
  </si>
  <si>
    <t>"Dvouřádek kostky 100/100mm do bet. lože C16/20 XF3 s opěrkou"</t>
  </si>
  <si>
    <t>38,60</t>
  </si>
  <si>
    <t>75</t>
  </si>
  <si>
    <t>916111123</t>
  </si>
  <si>
    <t>Osazení obruby z drobných kostek s boční opěrou do lože z betonu prostého</t>
  </si>
  <si>
    <t>-2143831069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</si>
  <si>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</si>
  <si>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https://podminky.urs.cz/item/CS_URS_2025_01/916111123</t>
  </si>
  <si>
    <t>76</t>
  </si>
  <si>
    <t>-600118978</t>
  </si>
  <si>
    <t>"viz pol. 916111122 + 916111123 + ztratné 1%"</t>
  </si>
  <si>
    <t>38,60*0,10*1,01*2</t>
  </si>
  <si>
    <t>77</t>
  </si>
  <si>
    <t>916131213</t>
  </si>
  <si>
    <t>Osazení silničního obrubníku betonového stojatého s boční opěrou do lože z betonu prostého</t>
  </si>
  <si>
    <t>-1680861762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</si>
  <si>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</si>
  <si>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</si>
  <si>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"Betonový obrubník 150/250/1000mm do bet. lože C16/20 XF3 s opěrkou - osa 1"</t>
  </si>
  <si>
    <t>78,14+42,37+78,17+182,37+167,14+25,93+55,47+27,72-15,0-15,0-76,3</t>
  </si>
  <si>
    <t>"Nájezdový obrubník 150/150/1000mm do bet. lože C16/20 XF3 s opěrkou - osa 1"</t>
  </si>
  <si>
    <t>3,5+12,2+1,5+10,35+1,5+6,8+4,3+ 3,1+3,6+3,1+4,05+7,4+5,3+4,8+4,8+27,2+27,34</t>
  </si>
  <si>
    <t>"Přechodový obrubník levý 150/150-250/1000mm do bet. lože C16/20 XF3 s opěrkou"</t>
  </si>
  <si>
    <t>15,0</t>
  </si>
  <si>
    <t>"Přechodový obrubník pravý 150/150-250/1000mm do bet. lože C16/20 XF3 s opěrkou"</t>
  </si>
  <si>
    <t>78</t>
  </si>
  <si>
    <t>59217031</t>
  </si>
  <si>
    <t>obrubník silniční betonový 1000x150x250mm</t>
  </si>
  <si>
    <t>257808130</t>
  </si>
  <si>
    <t xml:space="preserve">"viz pol. 916131213 + ztratné 1%"         551,010*1,01</t>
  </si>
  <si>
    <t>79</t>
  </si>
  <si>
    <t>59217029</t>
  </si>
  <si>
    <t>obrubník silniční betonový nájezdový 1000x150x150mm</t>
  </si>
  <si>
    <t>-589080362</t>
  </si>
  <si>
    <t xml:space="preserve">"viz pol. 916131213 + ztratné 1%"         130,840*1,01</t>
  </si>
  <si>
    <t>80</t>
  </si>
  <si>
    <t>59217030</t>
  </si>
  <si>
    <t>obrubník silniční betonový přechodový 1000x150x150-250mm</t>
  </si>
  <si>
    <t>52956312</t>
  </si>
  <si>
    <t xml:space="preserve">"viz pol. 916131213 + ztratné 1%"         </t>
  </si>
  <si>
    <t>(15,0+15,0)*1,01</t>
  </si>
  <si>
    <t>81</t>
  </si>
  <si>
    <t>916231213</t>
  </si>
  <si>
    <t>Osazení chodníkového obrubníku betonového stojatého s boční opěrou do lože z betonu prostého</t>
  </si>
  <si>
    <t>552429375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</si>
  <si>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</si>
  <si>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</si>
  <si>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"Betonový obrubník 100/250/1000mm do bet. lože C16/20 XF3 s opěrkou"</t>
  </si>
  <si>
    <t>1,27+4,64+7,33+6,97+11,93+9,12+7,92+8,52+19,68+24,23+11,11+12,14+7,34</t>
  </si>
  <si>
    <t>82</t>
  </si>
  <si>
    <t>59217017</t>
  </si>
  <si>
    <t>obrubník betonový chodníkový 1000x100x250mm</t>
  </si>
  <si>
    <t>-609568038</t>
  </si>
  <si>
    <t>"viz pol. 916231213 + ztratné 1%"</t>
  </si>
  <si>
    <t>132,20*1,01</t>
  </si>
  <si>
    <t>83</t>
  </si>
  <si>
    <t>916991121</t>
  </si>
  <si>
    <t>Lože pod obrubníky, krajníky nebo obruby z dlažebních kostek z betonu prostého</t>
  </si>
  <si>
    <t>-1923671011</t>
  </si>
  <si>
    <t>https://podminky.urs.cz/item/CS_URS_2025_01/916991121</t>
  </si>
  <si>
    <t>38,60*0,30*0,10</t>
  </si>
  <si>
    <t>551,010*0,250*0,10</t>
  </si>
  <si>
    <t>130,840*0,250*0,10</t>
  </si>
  <si>
    <t>15,0*0,250*0,10</t>
  </si>
  <si>
    <t>132,20*0,20*0,10</t>
  </si>
  <si>
    <t>84</t>
  </si>
  <si>
    <t>919726124</t>
  </si>
  <si>
    <t>Geotextilie pro ochranu, separaci a filtraci netkaná měrná hm přes 500 do 800 g/m2</t>
  </si>
  <si>
    <t>-355306020</t>
  </si>
  <si>
    <t>Geotextilie netkaná pro ochranu, separaci nebo filtraci měrná hmotnost přes 500 do 800 g/m2</t>
  </si>
  <si>
    <t>https://podminky.urs.cz/item/CS_URS_2025_01/919726124</t>
  </si>
  <si>
    <t>"Netkaná PP geotextilie 800g/m2 pod novou konstrukci"</t>
  </si>
  <si>
    <t>1,05*1,05*(339,290+26,960+6,635+13,80)</t>
  </si>
  <si>
    <t>85</t>
  </si>
  <si>
    <t>919732211</t>
  </si>
  <si>
    <t>Styčná spára napojení nového živičného povrchu na stávající za tepla š 15 mm hl 25 mm s prořezáním</t>
  </si>
  <si>
    <t>1831746557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</si>
  <si>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</si>
  <si>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</si>
  <si>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"Dilatační řez asfaltem tl. 25mm se zalitím asf. modif. zálivkou"</t>
  </si>
  <si>
    <t>6,60</t>
  </si>
  <si>
    <t>86</t>
  </si>
  <si>
    <t>935113112</t>
  </si>
  <si>
    <t>Osazení odvodňovacího polymerbetonového žlabu s krycím roštem šířky přes 200 mm</t>
  </si>
  <si>
    <t>1769727933</t>
  </si>
  <si>
    <t>Osazení odvodňovacího žlabu s krycím roštem polymerbetonového šířky přes 200 mm</t>
  </si>
  <si>
    <t>https://podminky.urs.cz/item/CS_URS_2025_01/935113112</t>
  </si>
  <si>
    <t xml:space="preserve">"Liniový Ž1 250/256mm"      6,50</t>
  </si>
  <si>
    <t xml:space="preserve">"Liniový Ž2 250/256mm"      5,50</t>
  </si>
  <si>
    <t xml:space="preserve">"Liniový Ž3 250/256mm"      5,50</t>
  </si>
  <si>
    <t xml:space="preserve">"Liniový Ž4 250/256mm"      9,20</t>
  </si>
  <si>
    <t xml:space="preserve">"Liniový Ž5 250/256mm"     5,30</t>
  </si>
  <si>
    <t>87</t>
  </si>
  <si>
    <t>935923218</t>
  </si>
  <si>
    <t>Osazení vpusti pro odvodňovací žlab betonový nebo polymerbetonový s krycím roštem šířky přes 200 mm</t>
  </si>
  <si>
    <t>1805886105</t>
  </si>
  <si>
    <t>Osazení odvodňovacího žlabu s krycím roštem vpusti pro žlab šířky přes 200 mm</t>
  </si>
  <si>
    <t>https://podminky.urs.cz/item/CS_URS_2025_01/935923218</t>
  </si>
  <si>
    <t xml:space="preserve">"Liniový Ž1 250/256mm"      1,0</t>
  </si>
  <si>
    <t xml:space="preserve">"Liniový Ž2 250/256mm"      1,0</t>
  </si>
  <si>
    <t xml:space="preserve">"Liniový Ž3 250/256mm"      1,0</t>
  </si>
  <si>
    <t xml:space="preserve">"Liniový Ž4 250/256mm"      1,0</t>
  </si>
  <si>
    <t xml:space="preserve">"Liniový Ž5 250/256mm"      1,0</t>
  </si>
  <si>
    <t>88</t>
  </si>
  <si>
    <t>592-R-302</t>
  </si>
  <si>
    <t>liniový žlab monolitický z polymerbetonu 250/256mm (vnitřní šířka 200mm), se zakrytím mříží z tvárné litiny s podélnými pruty v třídě zatížení D400 dle ČSN EN 124, včetně integrované vpustě dl. 500mm s kalovým košem</t>
  </si>
  <si>
    <t>535357621</t>
  </si>
  <si>
    <t>"viz pol. 935113112 + 935923218"</t>
  </si>
  <si>
    <t>32,0</t>
  </si>
  <si>
    <t>89</t>
  </si>
  <si>
    <t>961055111</t>
  </si>
  <si>
    <t>Bourání základů ze ŽB</t>
  </si>
  <si>
    <t>-520609698</t>
  </si>
  <si>
    <t>Bourání základů z betonu železového</t>
  </si>
  <si>
    <t>https://podminky.urs.cz/item/CS_URS_2025_01/961055111</t>
  </si>
  <si>
    <t xml:space="preserve">"vybourání betonu"      1,120</t>
  </si>
  <si>
    <t>90</t>
  </si>
  <si>
    <t>966008212</t>
  </si>
  <si>
    <t>Bourání odvodňovacího žlabu z betonových příkopových tvárnic š přes 500 do 800 mm</t>
  </si>
  <si>
    <t>-1590759747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</si>
  <si>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</si>
  <si>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https://podminky.urs.cz/item/CS_URS_2025_01/966008212</t>
  </si>
  <si>
    <t>"Vybourání betonové žlabovky včetně lože"</t>
  </si>
  <si>
    <t>41,670+96,780</t>
  </si>
  <si>
    <t>91</t>
  </si>
  <si>
    <t>977151125</t>
  </si>
  <si>
    <t>Jádrové vrty diamantovými korunkami do stavebních materiálů D přes 180 do 200 mm</t>
  </si>
  <si>
    <t>-554424626</t>
  </si>
  <si>
    <t>Jádrové vrty diamantovými korunkami do stavebních materiálů (železobetonu, betonu, cihel, obkladů, dlažeb, kamene) průměru přes 180 do 200 mm</t>
  </si>
  <si>
    <t>https://podminky.urs.cz/item/CS_URS_2025_01/977151125</t>
  </si>
  <si>
    <t xml:space="preserve">"Navrtávka do betonového potrubí stávající betonové kanalizace o prům. 200mm pro přípojky "       7*0,10</t>
  </si>
  <si>
    <t>92</t>
  </si>
  <si>
    <t>996-R-001</t>
  </si>
  <si>
    <t>Zatěžovací zkouška lehkou statickou deskou</t>
  </si>
  <si>
    <t>44299544</t>
  </si>
  <si>
    <t>997</t>
  </si>
  <si>
    <t>Doprava suti a vybouraných hmot</t>
  </si>
  <si>
    <t>93</t>
  </si>
  <si>
    <t>997221551</t>
  </si>
  <si>
    <t>Vodorovná doprava suti ze sypkých materiálů do 1 km</t>
  </si>
  <si>
    <t>683131666</t>
  </si>
  <si>
    <t>Vodorovná doprava suti bez naložení, ale se složením a s hrubým urovnáním ze sypkých materiálů, na vzdálenost do 1 km</t>
  </si>
  <si>
    <t>https://podminky.urs.cz/item/CS_URS_2025_01/997221551</t>
  </si>
  <si>
    <t xml:space="preserve">"viz pol. 113106022 - kamenná dlažba"       (23,890-16,150)*0,235</t>
  </si>
  <si>
    <t xml:space="preserve">"viz pol. 113106142 - betonová dlažba"       122,990*0,255</t>
  </si>
  <si>
    <t xml:space="preserve">"viz pol. 113106144 - zámková dlažba"       (105,260-5,10-10,0)*0,260</t>
  </si>
  <si>
    <t xml:space="preserve">"viz pol. 113106192 - betonové panely"      9,150*0,425</t>
  </si>
  <si>
    <t xml:space="preserve">"viz pol. 113107243 - živice tl. 150 mm"        356,280*0,316</t>
  </si>
  <si>
    <t xml:space="preserve">"viz pol. 113107337 - ŽB tl. do 300 mm"      40,280*0,630</t>
  </si>
  <si>
    <t xml:space="preserve">"viz pol. 113154548 - frézování asfaltu tl. 100 mm"      1068,840*0,230</t>
  </si>
  <si>
    <t xml:space="preserve">"viz pol. 113202111 – vytrhání obrub"       236,680*0,205</t>
  </si>
  <si>
    <t xml:space="preserve">"viz pol. 890411851 - šachty z prefa skruží"        2,543*1,920</t>
  </si>
  <si>
    <t xml:space="preserve">"viz pol. 961055111 - ŽB"       1,120*2,40</t>
  </si>
  <si>
    <t xml:space="preserve">"viz pol. 966008212 - příkopové tvárnice"       138,450*0,350</t>
  </si>
  <si>
    <t xml:space="preserve">"viz pol. 977151125 - jádrové vrty"       0,70*0,126</t>
  </si>
  <si>
    <t>94</t>
  </si>
  <si>
    <t>997221559</t>
  </si>
  <si>
    <t>Příplatek ZKD 1 km u vodorovné dopravy suti ze sypkých materiálů</t>
  </si>
  <si>
    <t>1478224130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</si>
  <si>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</si>
  <si>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</si>
  <si>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 xml:space="preserve">"viz pol. 997221551"       suť*(15-1)</t>
  </si>
  <si>
    <t>95</t>
  </si>
  <si>
    <t>997221861</t>
  </si>
  <si>
    <t>Poplatek za uložení na recyklační skládce (skládkovné) stavebního odpadu z prostého betonu pod kódem 17 01 01</t>
  </si>
  <si>
    <t>-960511932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</si>
  <si>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</si>
  <si>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</si>
  <si>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96</t>
  </si>
  <si>
    <t>997221862</t>
  </si>
  <si>
    <t>Poplatek za uložení na recyklační skládce (skládkovné) stavebního odpadu z armovaného betonu pod kódem 17 01 01</t>
  </si>
  <si>
    <t>641312541</t>
  </si>
  <si>
    <t>Poplatek za uložení stavebního odpadu na recyklační skládce (skládkovné) z armovaného betonu zatříděného do Katalogu odpadů pod kódem 17 01 01</t>
  </si>
  <si>
    <t>https://podminky.urs.cz/item/CS_URS_2025_01/997221862</t>
  </si>
  <si>
    <t>97</t>
  </si>
  <si>
    <t>997221873</t>
  </si>
  <si>
    <t>Poplatek za uložení na recyklační skládce (skládkovné) stavebního odpadu zeminy a kamení zatříděného do Katalogu odpadů pod kódem 17 05 04</t>
  </si>
  <si>
    <t>-2067342698</t>
  </si>
  <si>
    <t>https://podminky.urs.cz/item/CS_URS_2025_01/997221873</t>
  </si>
  <si>
    <t>98</t>
  </si>
  <si>
    <t>997221875</t>
  </si>
  <si>
    <t>Poplatek za uložení na recyklační skládce (skládkovné) stavebního odpadu asfaltového bez obsahu dehtu zatříděného do Katalogu odpadů pod kódem 17 03 02</t>
  </si>
  <si>
    <t>804247407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</si>
  <si>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</si>
  <si>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</si>
  <si>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998</t>
  </si>
  <si>
    <t>Přesun hmot</t>
  </si>
  <si>
    <t>99</t>
  </si>
  <si>
    <t>998225111</t>
  </si>
  <si>
    <t>Přesun hmot pro pozemní komunikace s krytem z kamene, monolitickým betonovým nebo živičným</t>
  </si>
  <si>
    <t>2038191579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</si>
  <si>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</si>
  <si>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</si>
  <si>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Práce a dodávky M</t>
  </si>
  <si>
    <t>46-M</t>
  </si>
  <si>
    <t>Zemní práce při extr.mont.pracích</t>
  </si>
  <si>
    <t>100</t>
  </si>
  <si>
    <t>460161432</t>
  </si>
  <si>
    <t>Hloubení kabelových rýh ručně š 65 cm hl 70 cm v hornině tř I skupiny 3</t>
  </si>
  <si>
    <t>699366853</t>
  </si>
  <si>
    <t>Hloubení kabelových rýh ručně včetně urovnání dna s přemístěním výkopku do vzdálenosti 3 m od okraje jámy nebo s naložením na dopravní prostředek šířky 65 cm hloubky 70 cm v hornině třídy těžitelnosti I skupiny 3</t>
  </si>
  <si>
    <t>https://podminky.urs.cz/item/CS_URS_2025_01/460161432</t>
  </si>
  <si>
    <t>"dle výkresové dokumentace, technické zprávy a výkazu projektanta"</t>
  </si>
  <si>
    <t>"Výkop pro chráničky kabelů CETIN"</t>
  </si>
  <si>
    <t>25,30</t>
  </si>
  <si>
    <t>101</t>
  </si>
  <si>
    <t>460161462</t>
  </si>
  <si>
    <t>Hloubení kabelových rýh ručně š 65 cm hl 100 cm v hornině tř I skupiny 3</t>
  </si>
  <si>
    <t>351989419</t>
  </si>
  <si>
    <t>Hloubení kabelových rýh ručně včetně urovnání dna s přemístěním výkopku do vzdálenosti 3 m od okraje jámy nebo s naložením na dopravní prostředek šířky 65 cm hloubky 100 cm v hornině třídy těžitelnosti I skupiny 3</t>
  </si>
  <si>
    <t>https://podminky.urs.cz/item/CS_URS_2025_01/460161462</t>
  </si>
  <si>
    <t>"Výkop pro stranovou přeložku kabelů CETIN"</t>
  </si>
  <si>
    <t>49,150</t>
  </si>
  <si>
    <t>102</t>
  </si>
  <si>
    <t>460341113</t>
  </si>
  <si>
    <t>Vodorovné přemístění horniny jakékoliv třídy dopravními prostředky při elektromontážích přes 500 do 1000 m</t>
  </si>
  <si>
    <t>-431152857</t>
  </si>
  <si>
    <t>Vodorovné přemístění (odvoz) horniny dopravními prostředky včetně složení, bez naložení a rozprostření jakékoliv třídy, na vzdálenost přes 500 do 1000 m</t>
  </si>
  <si>
    <t>https://podminky.urs.cz/item/CS_URS_2025_01/460341113</t>
  </si>
  <si>
    <t xml:space="preserve">"výkopy - viz pol. 460161432"          25,30*0,650*0,70</t>
  </si>
  <si>
    <t xml:space="preserve">"výkopy - viz pol. 460161462"        49,150*0,650*1,0</t>
  </si>
  <si>
    <t xml:space="preserve">"zásyp zeminou - viz pol. 460431442"          -49,150*0,650*0,60</t>
  </si>
  <si>
    <t>103</t>
  </si>
  <si>
    <t>460341121</t>
  </si>
  <si>
    <t>Příplatek k vodorovnému přemístění horniny dopravními prostředky při elektromontážích za každých dalších i započatých 1000 m</t>
  </si>
  <si>
    <t>-2069204217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</si>
  <si>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</si>
  <si>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https://podminky.urs.cz/item/CS_URS_2025_01/460341121</t>
  </si>
  <si>
    <t>24,291*(15-1)</t>
  </si>
  <si>
    <t>104</t>
  </si>
  <si>
    <t>460361121</t>
  </si>
  <si>
    <t>Poplatek za uložení zeminy na recyklační skládce (skládkovné) kód odpadu 17 05 04</t>
  </si>
  <si>
    <t>-1285531034</t>
  </si>
  <si>
    <t>Poplatek (skládkovné) za uložení zeminy na recyklační skládce zatříděné do Katalogu odpadů pod kódem 17 05 04</t>
  </si>
  <si>
    <t>https://podminky.urs.cz/item/CS_URS_2025_01/460361121</t>
  </si>
  <si>
    <t>24,291*1,90</t>
  </si>
  <si>
    <t>105</t>
  </si>
  <si>
    <t>460371111</t>
  </si>
  <si>
    <t>Naložení výkopku při elektromontážích ručně z hornin třídy I skupiny 1 až 3</t>
  </si>
  <si>
    <t>320197236</t>
  </si>
  <si>
    <t>Naložení výkopku ručně z hornin třídy těžitelnosti I skupiny 1 až 3</t>
  </si>
  <si>
    <t>https://podminky.urs.cz/item/CS_URS_2025_01/460371111</t>
  </si>
  <si>
    <t xml:space="preserve">"zásyp zeminou - viz pol. 460431442"          49,150*0,650*0,60</t>
  </si>
  <si>
    <t>106</t>
  </si>
  <si>
    <t>460431412</t>
  </si>
  <si>
    <t>Zásyp kabelových rýh ručně se zhutněním š 65 cm hl 30 cm z horniny tř I skupiny 3</t>
  </si>
  <si>
    <t>-2117618657</t>
  </si>
  <si>
    <t>Zásyp kabelových rýh ručně s přemístění sypaniny ze vzdálenosti do 10 m, s uložením výkopku ve vrstvách včetně zhutnění a úpravy povrchu šířky 65 cm hloubky 30 cm z horniny třídy těžitelnosti I skupiny 3</t>
  </si>
  <si>
    <t>https://podminky.urs.cz/item/CS_URS_2025_01/460431412</t>
  </si>
  <si>
    <t>"zásyp pískem stranové přeložky kabelu CETIN"</t>
  </si>
  <si>
    <t>107</t>
  </si>
  <si>
    <t>460431442</t>
  </si>
  <si>
    <t>Zásyp kabelových rýh ručně se zhutněním š 65 cm hl 60 cm z horniny tř I skupiny 3</t>
  </si>
  <si>
    <t>1442560873</t>
  </si>
  <si>
    <t>Zásyp kabelových rýh ručně s přemístění sypaniny ze vzdálenosti do 10 m, s uložením výkopku ve vrstvách včetně zhutnění a úpravy povrchu šířky 65 cm hloubky 60 cm z horniny třídy těžitelnosti I skupiny 3</t>
  </si>
  <si>
    <t>https://podminky.urs.cz/item/CS_URS_2025_01/460431442</t>
  </si>
  <si>
    <t>"Zásyp hutněnou zeminou stranové přeložky kabelů CETIN"</t>
  </si>
  <si>
    <t>108</t>
  </si>
  <si>
    <t>460431452</t>
  </si>
  <si>
    <t>Zásyp kabelových rýh ručně se zhutněním š 65 cm hl 70 cm z horniny tř I skupiny 3</t>
  </si>
  <si>
    <t>1628333564</t>
  </si>
  <si>
    <t>Zásyp kabelových rýh ručně s přemístění sypaniny ze vzdálenosti do 10 m, s uložením výkopku ve vrstvách včetně zhutnění a úpravy povrchu šířky 65 cm hloubky 70 cm z horniny třídy těžitelnosti I skupiny 3</t>
  </si>
  <si>
    <t>https://podminky.urs.cz/item/CS_URS_2025_01/460431452</t>
  </si>
  <si>
    <t>"Zásyp chrániček štěrkopískem 0/16mm"</t>
  </si>
  <si>
    <t>109</t>
  </si>
  <si>
    <t>256</t>
  </si>
  <si>
    <t>1528504133</t>
  </si>
  <si>
    <t xml:space="preserve">"viz pol. 460431412"         (49,150*0,650*0,30)*2,05</t>
  </si>
  <si>
    <t xml:space="preserve">"viz pol. 460431452"         (25,30*0,650*0,70)*2,05</t>
  </si>
  <si>
    <t>110</t>
  </si>
  <si>
    <t>460661512</t>
  </si>
  <si>
    <t>Kabelové lože z písku pro kabely nn kryté plastovou fólií š lože přes 25 do 50 cm</t>
  </si>
  <si>
    <t>1100004514</t>
  </si>
  <si>
    <t>Kabelové lože z písku včetně podsypu, zhutnění a urovnání povrchu pro kabely nn zakryté plastovou fólií, šířky přes 25 do 50 cm</t>
  </si>
  <si>
    <t>https://podminky.urs.cz/item/CS_URS_2025_01/460661512</t>
  </si>
  <si>
    <t>"Výstražná PVC fólie tl. 0,15 mm a šířky 300mm"</t>
  </si>
  <si>
    <t>"Lože chrániček ze štěrkopísku 0/4mm"</t>
  </si>
  <si>
    <t>"Pískové lože stranové přeložky kabelů CETIN"</t>
  </si>
  <si>
    <t>111</t>
  </si>
  <si>
    <t>460791214</t>
  </si>
  <si>
    <t>Montáž trubek ochranných plastových uložených volně do rýhy ohebných přes 90 do 110 mm</t>
  </si>
  <si>
    <t>-857165184</t>
  </si>
  <si>
    <t>Montáž trubek ochranných uložených volně do rýhy plastových ohebných, vnitřního průměru přes 90 do 110 mm</t>
  </si>
  <si>
    <t>https://podminky.urs.cz/item/CS_URS_2025_01/460791214</t>
  </si>
  <si>
    <t>"Rezervní chránička z korugovaných HDPE trub DN110 s víčky pro kabely CETIN"</t>
  </si>
  <si>
    <t>13,20+6,30+5,80</t>
  </si>
  <si>
    <t>112</t>
  </si>
  <si>
    <t>345713-R1</t>
  </si>
  <si>
    <t>chránička z plastových dvouplášťových korugovaných trup HDPE DN110 + víčka</t>
  </si>
  <si>
    <t>128</t>
  </si>
  <si>
    <t>1892192636</t>
  </si>
  <si>
    <t xml:space="preserve">"viz pol. 460791214"      </t>
  </si>
  <si>
    <t>113</t>
  </si>
  <si>
    <t>460520-R1</t>
  </si>
  <si>
    <t>Montáž trubek ochranných plastových půlených do 110 mm uložených do rýhy</t>
  </si>
  <si>
    <t>-1889371838</t>
  </si>
  <si>
    <t xml:space="preserve">"Chránička z plastových dělených trub HDPE DN110 pro kabely CETIN"       </t>
  </si>
  <si>
    <t>114</t>
  </si>
  <si>
    <t>345713-R2</t>
  </si>
  <si>
    <t>trubka elektroinstalační půlená HDPE 110 mm</t>
  </si>
  <si>
    <t>510747418</t>
  </si>
  <si>
    <t xml:space="preserve">"viz pol. 460520-R1"      25,30</t>
  </si>
  <si>
    <t>115</t>
  </si>
  <si>
    <t>4605-R01</t>
  </si>
  <si>
    <t>Přeložka kabelu CETIN - stranová přeložka - kompletní provedení, dodávka kablu, montáž, spojkování</t>
  </si>
  <si>
    <t>-1127087331</t>
  </si>
  <si>
    <t>28,950+20,20</t>
  </si>
  <si>
    <t>27,561</t>
  </si>
  <si>
    <t>7,133</t>
  </si>
  <si>
    <t>34,694</t>
  </si>
  <si>
    <t>6,12</t>
  </si>
  <si>
    <t>23,559</t>
  </si>
  <si>
    <t>2 - SO 301 Odvodnění komunikace</t>
  </si>
  <si>
    <t>-1356055644</t>
  </si>
  <si>
    <t>"viz TZ + Uložení potrubí + osazení šachet"</t>
  </si>
  <si>
    <t>"Výkopy pro kanalizační potrubí"</t>
  </si>
  <si>
    <t>0,80*13,250*1,250+0,80*20,10*0,890</t>
  </si>
  <si>
    <t>11008472</t>
  </si>
  <si>
    <t>"Výkop pro kanalizační šachty"</t>
  </si>
  <si>
    <t>1,50*1,50*(1,350-0,440)*2</t>
  </si>
  <si>
    <t>1,50*1,50*1,350</t>
  </si>
  <si>
    <t>151101101</t>
  </si>
  <si>
    <t>Zřízení příložného pažení a rozepření stěn rýh hl do 2 m</t>
  </si>
  <si>
    <t>1231483159</t>
  </si>
  <si>
    <t>Zřízení pažení a rozepření stěn rýh pro podzemní vedení příložné pro jakoukoliv mezerovitost, hloubky do 2 m</t>
  </si>
  <si>
    <t>https://podminky.urs.cz/item/CS_URS_2025_01/151101101</t>
  </si>
  <si>
    <t>1,50*4*(1,350-0,440)*2</t>
  </si>
  <si>
    <t>1,50*4*1,350</t>
  </si>
  <si>
    <t>151101111</t>
  </si>
  <si>
    <t>Odstranění příložného pažení a rozepření stěn rýh hl do 2 m</t>
  </si>
  <si>
    <t>-786888862</t>
  </si>
  <si>
    <t>Odstranění pažení a rozepření stěn rýh pro podzemní vedení s uložením materiálu na vzdálenost do 3 m od kraje výkopu příložné, hloubky do 2 m</t>
  </si>
  <si>
    <t>https://podminky.urs.cz/item/CS_URS_2025_01/151101111</t>
  </si>
  <si>
    <t xml:space="preserve">"viz pol. zřízení"          19,020</t>
  </si>
  <si>
    <t>-65224089</t>
  </si>
  <si>
    <t xml:space="preserve">"výkopy"      hr1+hš</t>
  </si>
  <si>
    <t>-1684948915</t>
  </si>
  <si>
    <t>-275247449</t>
  </si>
  <si>
    <t>-499563799</t>
  </si>
  <si>
    <t>"Hutněný zásyp šachet štěrkopískem 0/16mm"</t>
  </si>
  <si>
    <t>1,50*1,50*(1,20-0,440)*2</t>
  </si>
  <si>
    <t>1,50*1,50*1,20</t>
  </si>
  <si>
    <t>-1406877139</t>
  </si>
  <si>
    <t>1568429697</t>
  </si>
  <si>
    <t>"Hutněný obsyp potrubí štěrkopískem 0/16mm"</t>
  </si>
  <si>
    <t>13,250*0,80*1,10</t>
  </si>
  <si>
    <t>20,10*0,80*0,740</t>
  </si>
  <si>
    <t>787647730</t>
  </si>
  <si>
    <t>1853832097</t>
  </si>
  <si>
    <t>"Lože potrubí ze štěrkopísku 0/4mm, tl. 150mm"</t>
  </si>
  <si>
    <t>33,350*0,80*0,150</t>
  </si>
  <si>
    <t>"Lože šachet ze štěrkopísku 0/4mm, tl. 150mm"</t>
  </si>
  <si>
    <t>1,50*1,50*0,150*3</t>
  </si>
  <si>
    <t>871350310</t>
  </si>
  <si>
    <t>Montáž kanalizačního potrubí hladkého plnostěnného SN 10 z polypropylenu DN 200</t>
  </si>
  <si>
    <t>182311978</t>
  </si>
  <si>
    <t>Montáž kanalizačního potrubí z polypropylenu PP hladkého plnostěnného SN 10 DN 200</t>
  </si>
  <si>
    <t>https://podminky.urs.cz/item/CS_URS_2025_01/871350310</t>
  </si>
  <si>
    <t>"PP hladké trouby DN 200 - SN10"</t>
  </si>
  <si>
    <t>33,350</t>
  </si>
  <si>
    <t>28617020</t>
  </si>
  <si>
    <t>trubka kanalizační PP plnostěnná třívrstvá DN 200x6000mm SN10</t>
  </si>
  <si>
    <t>-789044587</t>
  </si>
  <si>
    <t>"viz pol. 871350310 + ztratné 1,5%"</t>
  </si>
  <si>
    <t>33,350*1,015</t>
  </si>
  <si>
    <t>871-R21</t>
  </si>
  <si>
    <t>Propojení stávajícího betonového potrubí s potrubím PP DN 200 s kruhovou tuhostí SN10kN/m2 s utěsněním a obetonováním</t>
  </si>
  <si>
    <t>kpl</t>
  </si>
  <si>
    <t>1268392799</t>
  </si>
  <si>
    <t>894812315</t>
  </si>
  <si>
    <t>Revizní a čistící šachta z PP typ DN 600/200 šachtové dno průtočné</t>
  </si>
  <si>
    <t>-201444370</t>
  </si>
  <si>
    <t>Revizní a čistící šachta z polypropylenu PP pro hladké trouby DN 600 šachtové dno (DN šachty / DN trubního vedení) DN 600/200 průtočné</t>
  </si>
  <si>
    <t>https://podminky.urs.cz/item/CS_URS_2025_01/894812315</t>
  </si>
  <si>
    <t>"Šachta z plastových PP korugovaných trub DN600 - SN4, s litinovým poklopem D400 s teleskopickou rourou a dnem pro potrubí DN200"</t>
  </si>
  <si>
    <t>3,0</t>
  </si>
  <si>
    <t>894812331</t>
  </si>
  <si>
    <t>Revizní a čistící šachta z PP DN 600 šachtová roura korugovaná světlé hloubky 1000 mm</t>
  </si>
  <si>
    <t>-860484004</t>
  </si>
  <si>
    <t>Revizní a čistící šachta z polypropylenu PP pro hladké trouby DN 600 roura šachtová korugovaná, světlé hloubky 1 000 mm</t>
  </si>
  <si>
    <t>https://podminky.urs.cz/item/CS_URS_2025_01/894812331</t>
  </si>
  <si>
    <t>894812339</t>
  </si>
  <si>
    <t>Příplatek k rourám revizní a čistící šachty z PP DN 600 za uříznutí šachtové roury</t>
  </si>
  <si>
    <t>-1084688109</t>
  </si>
  <si>
    <t>Revizní a čistící šachta z polypropylenu PP pro hladké trouby DN 600 Příplatek k cenám 2331 - 2334 za uříznutí šachtové roury</t>
  </si>
  <si>
    <t>https://podminky.urs.cz/item/CS_URS_2025_01/894812339</t>
  </si>
  <si>
    <t>894812377</t>
  </si>
  <si>
    <t>Revizní a čistící šachta z PP DN 600 poklop litinový pro třídu zatížení D400 s teleskopickým adaptérem</t>
  </si>
  <si>
    <t>-525184520</t>
  </si>
  <si>
    <t>Revizní a čistící šachta z polypropylenu PP pro hladké trouby DN 600 poklop (mříž) litinový pro třídu zatížení D400 s teleskopickým adaptérem</t>
  </si>
  <si>
    <t>https://podminky.urs.cz/item/CS_URS_2025_01/894812377</t>
  </si>
  <si>
    <t>899722113</t>
  </si>
  <si>
    <t>Krytí potrubí z plastů výstražnou fólií z PVC přes 25 do 34cm</t>
  </si>
  <si>
    <t>1393501142</t>
  </si>
  <si>
    <t>Krytí potrubí z plastů výstražnou fólií z PVC šířky přes 25 do 34 cm</t>
  </si>
  <si>
    <t>https://podminky.urs.cz/item/CS_URS_2025_01/899722113</t>
  </si>
  <si>
    <t>162032125</t>
  </si>
  <si>
    <t>3 - Vedlejší a ostatní náklady</t>
  </si>
  <si>
    <t xml:space="preserve">    ON -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</si>
  <si>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</si>
  <si>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</si>
  <si>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</si>
  <si>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</si>
  <si>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ON</t>
  </si>
  <si>
    <t>Ostatní náklady</t>
  </si>
  <si>
    <t>0010001R</t>
  </si>
  <si>
    <t>Provizorní a přechodná dopravní zařízení</t>
  </si>
  <si>
    <t>Kč</t>
  </si>
  <si>
    <t>1024</t>
  </si>
  <si>
    <t>2052429738</t>
  </si>
  <si>
    <t>VRN</t>
  </si>
  <si>
    <t>Vedlejší rozpočtové náklady</t>
  </si>
  <si>
    <t>VRN1</t>
  </si>
  <si>
    <t>Průzkumné, geodetické a projektové práce</t>
  </si>
  <si>
    <t>012103000</t>
  </si>
  <si>
    <t>Přípravné zeměměřičské práce</t>
  </si>
  <si>
    <t>-418007457</t>
  </si>
  <si>
    <t>Geodetické práce před výstavbou</t>
  </si>
  <si>
    <t>https://podminky.urs.cz/item/CS_URS_2025_01/012103000</t>
  </si>
  <si>
    <t xml:space="preserve">"vytýčení inženýrských sítí včetně aktualizace vyjádření správců"      1,0</t>
  </si>
  <si>
    <t>012203000</t>
  </si>
  <si>
    <t>Zeměměřičské práce před výstavbou</t>
  </si>
  <si>
    <t>2113006479</t>
  </si>
  <si>
    <t>Geodetické práce při provádění stavby</t>
  </si>
  <si>
    <t>https://podminky.urs.cz/item/CS_URS_2025_01/012203000</t>
  </si>
  <si>
    <t xml:space="preserve">"geometrické zaměření a vytýčení stavby v průběhu stavby"      1,0</t>
  </si>
  <si>
    <t>012403000</t>
  </si>
  <si>
    <t>Zeměměřičské práce po výstavbě</t>
  </si>
  <si>
    <t>555535814</t>
  </si>
  <si>
    <t>https://podminky.urs.cz/item/CS_URS_2025_01/012403000</t>
  </si>
  <si>
    <t>013254000</t>
  </si>
  <si>
    <t>Dokumentace skutečného provedení stavby</t>
  </si>
  <si>
    <t>815602554</t>
  </si>
  <si>
    <t>https://podminky.urs.cz/item/CS_URS_2025_01/013254000</t>
  </si>
  <si>
    <t>VRN3</t>
  </si>
  <si>
    <t>Zařízení staveniště</t>
  </si>
  <si>
    <t>030001000</t>
  </si>
  <si>
    <t>-818179714</t>
  </si>
  <si>
    <t>https://podminky.urs.cz/item/CS_URS_2025_01/030001000</t>
  </si>
  <si>
    <t>VRN4</t>
  </si>
  <si>
    <t>Inženýrská činnost</t>
  </si>
  <si>
    <t>043002000</t>
  </si>
  <si>
    <t>Zkoušky a ostatní měření</t>
  </si>
  <si>
    <t>2081482163</t>
  </si>
  <si>
    <t>https://podminky.urs.cz/item/CS_URS_2025_01/043002000</t>
  </si>
  <si>
    <t>045002000</t>
  </si>
  <si>
    <t>Kompletační a koordinační činnost</t>
  </si>
  <si>
    <t>-495848458</t>
  </si>
  <si>
    <t>https://podminky.urs.cz/item/CS_URS_2025_01/045002000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</si>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</sst>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center" vertical="center"/>
    </xf>
    <xf numFmtId="49" fontId="40" fillId="0" borderId="22" xfId="0" applyNumberFormat="1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167" fontId="40" fillId="0" borderId="22" xfId="0" applyNumberFormat="1" applyFont="1" applyBorder="1" applyAlignment="1" applyProtection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022" TargetMode="External" /><Relationship Id="rId2" Type="http://schemas.openxmlformats.org/officeDocument/2006/relationships/hyperlink" Target="https://podminky.urs.cz/item/CS_URS_2025_01/113106125" TargetMode="External" /><Relationship Id="rId3" Type="http://schemas.openxmlformats.org/officeDocument/2006/relationships/hyperlink" Target="https://podminky.urs.cz/item/CS_URS_2025_01/113106142" TargetMode="External" /><Relationship Id="rId4" Type="http://schemas.openxmlformats.org/officeDocument/2006/relationships/hyperlink" Target="https://podminky.urs.cz/item/CS_URS_2025_01/113106144" TargetMode="External" /><Relationship Id="rId5" Type="http://schemas.openxmlformats.org/officeDocument/2006/relationships/hyperlink" Target="https://podminky.urs.cz/item/CS_URS_2025_01/113106161" TargetMode="External" /><Relationship Id="rId6" Type="http://schemas.openxmlformats.org/officeDocument/2006/relationships/hyperlink" Target="https://podminky.urs.cz/item/CS_URS_2025_01/113106192" TargetMode="External" /><Relationship Id="rId7" Type="http://schemas.openxmlformats.org/officeDocument/2006/relationships/hyperlink" Target="https://podminky.urs.cz/item/CS_URS_2025_01/113107243" TargetMode="External" /><Relationship Id="rId8" Type="http://schemas.openxmlformats.org/officeDocument/2006/relationships/hyperlink" Target="https://podminky.urs.cz/item/CS_URS_2025_01/113107337" TargetMode="External" /><Relationship Id="rId9" Type="http://schemas.openxmlformats.org/officeDocument/2006/relationships/hyperlink" Target="https://podminky.urs.cz/item/CS_URS_2025_01/113154548" TargetMode="External" /><Relationship Id="rId10" Type="http://schemas.openxmlformats.org/officeDocument/2006/relationships/hyperlink" Target="https://podminky.urs.cz/item/CS_URS_2025_01/113202111" TargetMode="External" /><Relationship Id="rId11" Type="http://schemas.openxmlformats.org/officeDocument/2006/relationships/hyperlink" Target="https://podminky.urs.cz/item/CS_URS_2025_01/122252205" TargetMode="External" /><Relationship Id="rId12" Type="http://schemas.openxmlformats.org/officeDocument/2006/relationships/hyperlink" Target="https://podminky.urs.cz/item/CS_URS_2025_01/132251104" TargetMode="External" /><Relationship Id="rId13" Type="http://schemas.openxmlformats.org/officeDocument/2006/relationships/hyperlink" Target="https://podminky.urs.cz/item/CS_URS_2025_01/133251101" TargetMode="External" /><Relationship Id="rId14" Type="http://schemas.openxmlformats.org/officeDocument/2006/relationships/hyperlink" Target="https://podminky.urs.cz/item/CS_URS_2025_01/162751117" TargetMode="External" /><Relationship Id="rId15" Type="http://schemas.openxmlformats.org/officeDocument/2006/relationships/hyperlink" Target="https://podminky.urs.cz/item/CS_URS_2025_01/162751119" TargetMode="External" /><Relationship Id="rId16" Type="http://schemas.openxmlformats.org/officeDocument/2006/relationships/hyperlink" Target="https://podminky.urs.cz/item/CS_URS_2025_01/171201231" TargetMode="External" /><Relationship Id="rId17" Type="http://schemas.openxmlformats.org/officeDocument/2006/relationships/hyperlink" Target="https://podminky.urs.cz/item/CS_URS_2025_01/174151101" TargetMode="External" /><Relationship Id="rId18" Type="http://schemas.openxmlformats.org/officeDocument/2006/relationships/hyperlink" Target="https://podminky.urs.cz/item/CS_URS_2025_01/175151101" TargetMode="External" /><Relationship Id="rId19" Type="http://schemas.openxmlformats.org/officeDocument/2006/relationships/hyperlink" Target="https://podminky.urs.cz/item/CS_URS_2025_01/181152302" TargetMode="External" /><Relationship Id="rId20" Type="http://schemas.openxmlformats.org/officeDocument/2006/relationships/hyperlink" Target="https://podminky.urs.cz/item/CS_URS_2025_01/181351113" TargetMode="External" /><Relationship Id="rId21" Type="http://schemas.openxmlformats.org/officeDocument/2006/relationships/hyperlink" Target="https://podminky.urs.cz/item/CS_URS_2025_01/181451131" TargetMode="External" /><Relationship Id="rId22" Type="http://schemas.openxmlformats.org/officeDocument/2006/relationships/hyperlink" Target="https://podminky.urs.cz/item/CS_URS_2025_01/185802113" TargetMode="External" /><Relationship Id="rId23" Type="http://schemas.openxmlformats.org/officeDocument/2006/relationships/hyperlink" Target="https://podminky.urs.cz/item/CS_URS_2025_01/275313611" TargetMode="External" /><Relationship Id="rId24" Type="http://schemas.openxmlformats.org/officeDocument/2006/relationships/hyperlink" Target="https://podminky.urs.cz/item/CS_URS_2025_01/451541111" TargetMode="External" /><Relationship Id="rId25" Type="http://schemas.openxmlformats.org/officeDocument/2006/relationships/hyperlink" Target="https://podminky.urs.cz/item/CS_URS_2025_01/451572111" TargetMode="External" /><Relationship Id="rId26" Type="http://schemas.openxmlformats.org/officeDocument/2006/relationships/hyperlink" Target="https://podminky.urs.cz/item/CS_URS_2025_01/452311131" TargetMode="External" /><Relationship Id="rId27" Type="http://schemas.openxmlformats.org/officeDocument/2006/relationships/hyperlink" Target="https://podminky.urs.cz/item/CS_URS_2025_01/452311151" TargetMode="External" /><Relationship Id="rId28" Type="http://schemas.openxmlformats.org/officeDocument/2006/relationships/hyperlink" Target="https://podminky.urs.cz/item/CS_URS_2025_01/564841111" TargetMode="External" /><Relationship Id="rId29" Type="http://schemas.openxmlformats.org/officeDocument/2006/relationships/hyperlink" Target="https://podminky.urs.cz/item/CS_URS_2025_01/564841113" TargetMode="External" /><Relationship Id="rId30" Type="http://schemas.openxmlformats.org/officeDocument/2006/relationships/hyperlink" Target="https://podminky.urs.cz/item/CS_URS_2025_01/564851111" TargetMode="External" /><Relationship Id="rId31" Type="http://schemas.openxmlformats.org/officeDocument/2006/relationships/hyperlink" Target="https://podminky.urs.cz/item/CS_URS_2025_01/564851112" TargetMode="External" /><Relationship Id="rId32" Type="http://schemas.openxmlformats.org/officeDocument/2006/relationships/hyperlink" Target="https://podminky.urs.cz/item/CS_URS_2025_01/564851113" TargetMode="External" /><Relationship Id="rId33" Type="http://schemas.openxmlformats.org/officeDocument/2006/relationships/hyperlink" Target="https://podminky.urs.cz/item/CS_URS_2025_01/564851114" TargetMode="External" /><Relationship Id="rId34" Type="http://schemas.openxmlformats.org/officeDocument/2006/relationships/hyperlink" Target="https://podminky.urs.cz/item/CS_URS_2025_01/564861111" TargetMode="External" /><Relationship Id="rId35" Type="http://schemas.openxmlformats.org/officeDocument/2006/relationships/hyperlink" Target="https://podminky.urs.cz/item/CS_URS_2025_01/564861113" TargetMode="External" /><Relationship Id="rId36" Type="http://schemas.openxmlformats.org/officeDocument/2006/relationships/hyperlink" Target="https://podminky.urs.cz/item/CS_URS_2025_01/564871111" TargetMode="External" /><Relationship Id="rId37" Type="http://schemas.openxmlformats.org/officeDocument/2006/relationships/hyperlink" Target="https://podminky.urs.cz/item/CS_URS_2025_01/565145121" TargetMode="External" /><Relationship Id="rId38" Type="http://schemas.openxmlformats.org/officeDocument/2006/relationships/hyperlink" Target="https://podminky.urs.cz/item/CS_URS_2025_01/566201111" TargetMode="External" /><Relationship Id="rId39" Type="http://schemas.openxmlformats.org/officeDocument/2006/relationships/hyperlink" Target="https://podminky.urs.cz/item/CS_URS_2025_01/573111112" TargetMode="External" /><Relationship Id="rId40" Type="http://schemas.openxmlformats.org/officeDocument/2006/relationships/hyperlink" Target="https://podminky.urs.cz/item/CS_URS_2025_01/573211111" TargetMode="External" /><Relationship Id="rId41" Type="http://schemas.openxmlformats.org/officeDocument/2006/relationships/hyperlink" Target="https://podminky.urs.cz/item/CS_URS_2025_01/577134121" TargetMode="External" /><Relationship Id="rId42" Type="http://schemas.openxmlformats.org/officeDocument/2006/relationships/hyperlink" Target="https://podminky.urs.cz/item/CS_URS_2025_01/581131314" TargetMode="External" /><Relationship Id="rId43" Type="http://schemas.openxmlformats.org/officeDocument/2006/relationships/hyperlink" Target="https://podminky.urs.cz/item/CS_URS_2025_01/591111111" TargetMode="External" /><Relationship Id="rId44" Type="http://schemas.openxmlformats.org/officeDocument/2006/relationships/hyperlink" Target="https://podminky.urs.cz/item/CS_URS_2025_01/591211111" TargetMode="External" /><Relationship Id="rId45" Type="http://schemas.openxmlformats.org/officeDocument/2006/relationships/hyperlink" Target="https://podminky.urs.cz/item/CS_URS_2025_01/596211112" TargetMode="External" /><Relationship Id="rId46" Type="http://schemas.openxmlformats.org/officeDocument/2006/relationships/hyperlink" Target="https://podminky.urs.cz/item/CS_URS_2025_01/596212212" TargetMode="External" /><Relationship Id="rId47" Type="http://schemas.openxmlformats.org/officeDocument/2006/relationships/hyperlink" Target="https://podminky.urs.cz/item/CS_URS_2025_01/596412111" TargetMode="External" /><Relationship Id="rId48" Type="http://schemas.openxmlformats.org/officeDocument/2006/relationships/hyperlink" Target="https://podminky.urs.cz/item/CS_URS_2025_01/871313121" TargetMode="External" /><Relationship Id="rId49" Type="http://schemas.openxmlformats.org/officeDocument/2006/relationships/hyperlink" Target="https://podminky.urs.cz/item/CS_URS_2025_01/877315123" TargetMode="External" /><Relationship Id="rId50" Type="http://schemas.openxmlformats.org/officeDocument/2006/relationships/hyperlink" Target="https://podminky.urs.cz/item/CS_URS_2025_01/877315124" TargetMode="External" /><Relationship Id="rId51" Type="http://schemas.openxmlformats.org/officeDocument/2006/relationships/hyperlink" Target="https://podminky.urs.cz/item/CS_URS_2025_01/890411851" TargetMode="External" /><Relationship Id="rId52" Type="http://schemas.openxmlformats.org/officeDocument/2006/relationships/hyperlink" Target="https://podminky.urs.cz/item/CS_URS_2025_01/911111111" TargetMode="External" /><Relationship Id="rId53" Type="http://schemas.openxmlformats.org/officeDocument/2006/relationships/hyperlink" Target="https://podminky.urs.cz/item/CS_URS_2025_01/916111122" TargetMode="External" /><Relationship Id="rId54" Type="http://schemas.openxmlformats.org/officeDocument/2006/relationships/hyperlink" Target="https://podminky.urs.cz/item/CS_URS_2025_01/916111123" TargetMode="External" /><Relationship Id="rId55" Type="http://schemas.openxmlformats.org/officeDocument/2006/relationships/hyperlink" Target="https://podminky.urs.cz/item/CS_URS_2025_01/916131213" TargetMode="External" /><Relationship Id="rId56" Type="http://schemas.openxmlformats.org/officeDocument/2006/relationships/hyperlink" Target="https://podminky.urs.cz/item/CS_URS_2025_01/916231213" TargetMode="External" /><Relationship Id="rId57" Type="http://schemas.openxmlformats.org/officeDocument/2006/relationships/hyperlink" Target="https://podminky.urs.cz/item/CS_URS_2025_01/916991121" TargetMode="External" /><Relationship Id="rId58" Type="http://schemas.openxmlformats.org/officeDocument/2006/relationships/hyperlink" Target="https://podminky.urs.cz/item/CS_URS_2025_01/919726124" TargetMode="External" /><Relationship Id="rId59" Type="http://schemas.openxmlformats.org/officeDocument/2006/relationships/hyperlink" Target="https://podminky.urs.cz/item/CS_URS_2025_01/919732211" TargetMode="External" /><Relationship Id="rId60" Type="http://schemas.openxmlformats.org/officeDocument/2006/relationships/hyperlink" Target="https://podminky.urs.cz/item/CS_URS_2025_01/935113112" TargetMode="External" /><Relationship Id="rId61" Type="http://schemas.openxmlformats.org/officeDocument/2006/relationships/hyperlink" Target="https://podminky.urs.cz/item/CS_URS_2025_01/935923218" TargetMode="External" /><Relationship Id="rId62" Type="http://schemas.openxmlformats.org/officeDocument/2006/relationships/hyperlink" Target="https://podminky.urs.cz/item/CS_URS_2025_01/961055111" TargetMode="External" /><Relationship Id="rId63" Type="http://schemas.openxmlformats.org/officeDocument/2006/relationships/hyperlink" Target="https://podminky.urs.cz/item/CS_URS_2025_01/966008212" TargetMode="External" /><Relationship Id="rId64" Type="http://schemas.openxmlformats.org/officeDocument/2006/relationships/hyperlink" Target="https://podminky.urs.cz/item/CS_URS_2025_01/977151125" TargetMode="External" /><Relationship Id="rId65" Type="http://schemas.openxmlformats.org/officeDocument/2006/relationships/hyperlink" Target="https://podminky.urs.cz/item/CS_URS_2025_01/997221551" TargetMode="External" /><Relationship Id="rId66" Type="http://schemas.openxmlformats.org/officeDocument/2006/relationships/hyperlink" Target="https://podminky.urs.cz/item/CS_URS_2025_01/997221559" TargetMode="External" /><Relationship Id="rId67" Type="http://schemas.openxmlformats.org/officeDocument/2006/relationships/hyperlink" Target="https://podminky.urs.cz/item/CS_URS_2025_01/997221861" TargetMode="External" /><Relationship Id="rId68" Type="http://schemas.openxmlformats.org/officeDocument/2006/relationships/hyperlink" Target="https://podminky.urs.cz/item/CS_URS_2025_01/997221862" TargetMode="External" /><Relationship Id="rId69" Type="http://schemas.openxmlformats.org/officeDocument/2006/relationships/hyperlink" Target="https://podminky.urs.cz/item/CS_URS_2025_01/997221873" TargetMode="External" /><Relationship Id="rId70" Type="http://schemas.openxmlformats.org/officeDocument/2006/relationships/hyperlink" Target="https://podminky.urs.cz/item/CS_URS_2025_01/997221875" TargetMode="External" /><Relationship Id="rId71" Type="http://schemas.openxmlformats.org/officeDocument/2006/relationships/hyperlink" Target="https://podminky.urs.cz/item/CS_URS_2025_01/998225111" TargetMode="External" /><Relationship Id="rId72" Type="http://schemas.openxmlformats.org/officeDocument/2006/relationships/hyperlink" Target="https://podminky.urs.cz/item/CS_URS_2025_01/460161432" TargetMode="External" /><Relationship Id="rId73" Type="http://schemas.openxmlformats.org/officeDocument/2006/relationships/hyperlink" Target="https://podminky.urs.cz/item/CS_URS_2025_01/460161462" TargetMode="External" /><Relationship Id="rId74" Type="http://schemas.openxmlformats.org/officeDocument/2006/relationships/hyperlink" Target="https://podminky.urs.cz/item/CS_URS_2025_01/460341113" TargetMode="External" /><Relationship Id="rId75" Type="http://schemas.openxmlformats.org/officeDocument/2006/relationships/hyperlink" Target="https://podminky.urs.cz/item/CS_URS_2025_01/460341121" TargetMode="External" /><Relationship Id="rId76" Type="http://schemas.openxmlformats.org/officeDocument/2006/relationships/hyperlink" Target="https://podminky.urs.cz/item/CS_URS_2025_01/460361121" TargetMode="External" /><Relationship Id="rId77" Type="http://schemas.openxmlformats.org/officeDocument/2006/relationships/hyperlink" Target="https://podminky.urs.cz/item/CS_URS_2025_01/460371111" TargetMode="External" /><Relationship Id="rId78" Type="http://schemas.openxmlformats.org/officeDocument/2006/relationships/hyperlink" Target="https://podminky.urs.cz/item/CS_URS_2025_01/460431412" TargetMode="External" /><Relationship Id="rId79" Type="http://schemas.openxmlformats.org/officeDocument/2006/relationships/hyperlink" Target="https://podminky.urs.cz/item/CS_URS_2025_01/460431442" TargetMode="External" /><Relationship Id="rId80" Type="http://schemas.openxmlformats.org/officeDocument/2006/relationships/hyperlink" Target="https://podminky.urs.cz/item/CS_URS_2025_01/460431452" TargetMode="External" /><Relationship Id="rId81" Type="http://schemas.openxmlformats.org/officeDocument/2006/relationships/hyperlink" Target="https://podminky.urs.cz/item/CS_URS_2025_01/460661512" TargetMode="External" /><Relationship Id="rId82" Type="http://schemas.openxmlformats.org/officeDocument/2006/relationships/hyperlink" Target="https://podminky.urs.cz/item/CS_URS_2025_01/460791214" TargetMode="External" /><Relationship Id="rId8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104" TargetMode="External" /><Relationship Id="rId2" Type="http://schemas.openxmlformats.org/officeDocument/2006/relationships/hyperlink" Target="https://podminky.urs.cz/item/CS_URS_2025_01/133251101" TargetMode="External" /><Relationship Id="rId3" Type="http://schemas.openxmlformats.org/officeDocument/2006/relationships/hyperlink" Target="https://podminky.urs.cz/item/CS_URS_2025_01/151101101" TargetMode="External" /><Relationship Id="rId4" Type="http://schemas.openxmlformats.org/officeDocument/2006/relationships/hyperlink" Target="https://podminky.urs.cz/item/CS_URS_2025_01/151101111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71201231" TargetMode="External" /><Relationship Id="rId8" Type="http://schemas.openxmlformats.org/officeDocument/2006/relationships/hyperlink" Target="https://podminky.urs.cz/item/CS_URS_2025_01/174151101" TargetMode="External" /><Relationship Id="rId9" Type="http://schemas.openxmlformats.org/officeDocument/2006/relationships/hyperlink" Target="https://podminky.urs.cz/item/CS_URS_2025_01/175151101" TargetMode="External" /><Relationship Id="rId10" Type="http://schemas.openxmlformats.org/officeDocument/2006/relationships/hyperlink" Target="https://podminky.urs.cz/item/CS_URS_2025_01/451572111" TargetMode="External" /><Relationship Id="rId11" Type="http://schemas.openxmlformats.org/officeDocument/2006/relationships/hyperlink" Target="https://podminky.urs.cz/item/CS_URS_2025_01/871350310" TargetMode="External" /><Relationship Id="rId12" Type="http://schemas.openxmlformats.org/officeDocument/2006/relationships/hyperlink" Target="https://podminky.urs.cz/item/CS_URS_2025_01/894812315" TargetMode="External" /><Relationship Id="rId13" Type="http://schemas.openxmlformats.org/officeDocument/2006/relationships/hyperlink" Target="https://podminky.urs.cz/item/CS_URS_2025_01/894812331" TargetMode="External" /><Relationship Id="rId14" Type="http://schemas.openxmlformats.org/officeDocument/2006/relationships/hyperlink" Target="https://podminky.urs.cz/item/CS_URS_2025_01/894812339" TargetMode="External" /><Relationship Id="rId15" Type="http://schemas.openxmlformats.org/officeDocument/2006/relationships/hyperlink" Target="https://podminky.urs.cz/item/CS_URS_2025_01/894812377" TargetMode="External" /><Relationship Id="rId16" Type="http://schemas.openxmlformats.org/officeDocument/2006/relationships/hyperlink" Target="https://podminky.urs.cz/item/CS_URS_2025_01/899722113" TargetMode="External" /><Relationship Id="rId17" Type="http://schemas.openxmlformats.org/officeDocument/2006/relationships/hyperlink" Target="https://podminky.urs.cz/item/CS_URS_2025_01/998225111" TargetMode="External" /><Relationship Id="rId1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03000" TargetMode="External" /><Relationship Id="rId2" Type="http://schemas.openxmlformats.org/officeDocument/2006/relationships/hyperlink" Target="https://podminky.urs.cz/item/CS_URS_2025_01/012203000" TargetMode="External" /><Relationship Id="rId3" Type="http://schemas.openxmlformats.org/officeDocument/2006/relationships/hyperlink" Target="https://podminky.urs.cz/item/CS_URS_2025_01/012403000" TargetMode="External" /><Relationship Id="rId4" Type="http://schemas.openxmlformats.org/officeDocument/2006/relationships/hyperlink" Target="https://podminky.urs.cz/item/CS_URS_2025_01/013254000" TargetMode="External" /><Relationship Id="rId5" Type="http://schemas.openxmlformats.org/officeDocument/2006/relationships/hyperlink" Target="https://podminky.urs.cz/item/CS_URS_2025_01/030001000" TargetMode="External" /><Relationship Id="rId6" Type="http://schemas.openxmlformats.org/officeDocument/2006/relationships/hyperlink" Target="https://podminky.urs.cz/item/CS_URS_2025_01/043002000" TargetMode="External" /><Relationship Id="rId7" Type="http://schemas.openxmlformats.org/officeDocument/2006/relationships/hyperlink" Target="https://podminky.urs.cz/item/CS_URS_2025_01/045002000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R24-001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Oprava komunikace a parkovací stání u školy a kostela v obci Otaslavice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Otaslavice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20. 12. 2024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Otaslavice, Otaslavice č.p. 343, Otaslavice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Ing. Robert Šimek, Janouškova 3, Olomouc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Čiklová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24.7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'1 - SO 101 Oprava komunik...'!J30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'1 - SO 101 Oprava komunik...'!P127</f>
        <v>0</v>
      </c>
      <c r="AV95" s="129">
        <f>'1 - SO 101 Oprava komunik...'!J33</f>
        <v>0</v>
      </c>
      <c r="AW95" s="129">
        <f>'1 - SO 101 Oprava komunik...'!J34</f>
        <v>0</v>
      </c>
      <c r="AX95" s="129">
        <f>'1 - SO 101 Oprava komunik...'!J35</f>
        <v>0</v>
      </c>
      <c r="AY95" s="129">
        <f>'1 - SO 101 Oprava komunik...'!J36</f>
        <v>0</v>
      </c>
      <c r="AZ95" s="129">
        <f>'1 - SO 101 Oprava komunik...'!F33</f>
        <v>0</v>
      </c>
      <c r="BA95" s="129">
        <f>'1 - SO 101 Oprava komunik...'!F34</f>
        <v>0</v>
      </c>
      <c r="BB95" s="129">
        <f>'1 - SO 101 Oprava komunik...'!F35</f>
        <v>0</v>
      </c>
      <c r="BC95" s="129">
        <f>'1 - SO 101 Oprava komunik...'!F36</f>
        <v>0</v>
      </c>
      <c r="BD95" s="131">
        <f>'1 - SO 101 Oprava komunik...'!F37</f>
        <v>0</v>
      </c>
      <c r="BE95" s="7"/>
      <c r="BT95" s="132" t="s">
        <v>83</v>
      </c>
      <c r="BV95" s="132" t="s">
        <v>80</v>
      </c>
      <c r="BW95" s="132" t="s">
        <v>86</v>
      </c>
      <c r="BX95" s="132" t="s">
        <v>5</v>
      </c>
      <c r="CL95" s="132" t="s">
        <v>1</v>
      </c>
      <c r="CM95" s="132" t="s">
        <v>87</v>
      </c>
    </row>
    <row r="96" s="7" customFormat="1" ht="16.5" customHeight="1">
      <c r="A96" s="120" t="s">
        <v>82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'2 - SO 301 Odvodnění komu...'!J30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'2 - SO 301 Odvodnění komu...'!P121</f>
        <v>0</v>
      </c>
      <c r="AV96" s="129">
        <f>'2 - SO 301 Odvodnění komu...'!J33</f>
        <v>0</v>
      </c>
      <c r="AW96" s="129">
        <f>'2 - SO 301 Odvodnění komu...'!J34</f>
        <v>0</v>
      </c>
      <c r="AX96" s="129">
        <f>'2 - SO 301 Odvodnění komu...'!J35</f>
        <v>0</v>
      </c>
      <c r="AY96" s="129">
        <f>'2 - SO 301 Odvodnění komu...'!J36</f>
        <v>0</v>
      </c>
      <c r="AZ96" s="129">
        <f>'2 - SO 301 Odvodnění komu...'!F33</f>
        <v>0</v>
      </c>
      <c r="BA96" s="129">
        <f>'2 - SO 301 Odvodnění komu...'!F34</f>
        <v>0</v>
      </c>
      <c r="BB96" s="129">
        <f>'2 - SO 301 Odvodnění komu...'!F35</f>
        <v>0</v>
      </c>
      <c r="BC96" s="129">
        <f>'2 - SO 301 Odvodnění komu...'!F36</f>
        <v>0</v>
      </c>
      <c r="BD96" s="131">
        <f>'2 - SO 301 Odvodnění komu...'!F37</f>
        <v>0</v>
      </c>
      <c r="BE96" s="7"/>
      <c r="BT96" s="132" t="s">
        <v>83</v>
      </c>
      <c r="BV96" s="132" t="s">
        <v>80</v>
      </c>
      <c r="BW96" s="132" t="s">
        <v>89</v>
      </c>
      <c r="BX96" s="132" t="s">
        <v>5</v>
      </c>
      <c r="CL96" s="132" t="s">
        <v>1</v>
      </c>
      <c r="CM96" s="132" t="s">
        <v>87</v>
      </c>
    </row>
    <row r="97" s="7" customFormat="1" ht="16.5" customHeight="1">
      <c r="A97" s="120" t="s">
        <v>82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'3 - Vedlejší a ostatní ná...'!J30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92</v>
      </c>
      <c r="AR97" s="127"/>
      <c r="AS97" s="133">
        <v>0</v>
      </c>
      <c r="AT97" s="134">
        <f>ROUND(SUM(AV97:AW97),2)</f>
        <v>0</v>
      </c>
      <c r="AU97" s="135">
        <f>'3 - Vedlejší a ostatní ná...'!P122</f>
        <v>0</v>
      </c>
      <c r="AV97" s="134">
        <f>'3 - Vedlejší a ostatní ná...'!J33</f>
        <v>0</v>
      </c>
      <c r="AW97" s="134">
        <f>'3 - Vedlejší a ostatní ná...'!J34</f>
        <v>0</v>
      </c>
      <c r="AX97" s="134">
        <f>'3 - Vedlejší a ostatní ná...'!J35</f>
        <v>0</v>
      </c>
      <c r="AY97" s="134">
        <f>'3 - Vedlejší a ostatní ná...'!J36</f>
        <v>0</v>
      </c>
      <c r="AZ97" s="134">
        <f>'3 - Vedlejší a ostatní ná...'!F33</f>
        <v>0</v>
      </c>
      <c r="BA97" s="134">
        <f>'3 - Vedlejší a ostatní ná...'!F34</f>
        <v>0</v>
      </c>
      <c r="BB97" s="134">
        <f>'3 - Vedlejší a ostatní ná...'!F35</f>
        <v>0</v>
      </c>
      <c r="BC97" s="134">
        <f>'3 - Vedlejší a ostatní ná...'!F36</f>
        <v>0</v>
      </c>
      <c r="BD97" s="136">
        <f>'3 - Vedlejší a ostatní ná...'!F37</f>
        <v>0</v>
      </c>
      <c r="BE97" s="7"/>
      <c r="BT97" s="132" t="s">
        <v>83</v>
      </c>
      <c r="BV97" s="132" t="s">
        <v>80</v>
      </c>
      <c r="BW97" s="132" t="s">
        <v>93</v>
      </c>
      <c r="BX97" s="132" t="s">
        <v>5</v>
      </c>
      <c r="CL97" s="132" t="s">
        <v>1</v>
      </c>
      <c r="CM97" s="132" t="s">
        <v>87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XaR5IXHapchrujSF7tOLKuyCrvo/7p5NBTJrYeM2Fo3sRd00eCWJn2rReXTvPxeE24d3KBu/wkw+YEbX/9sgbA==" hashValue="D96q6aruBe8kRkk6XAdiM1PttGPR1SFKRpbENy81QREpvwgASirSeAFNZJdCAl9csX4uhnAuDgN0BOZxCWZIkA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 - SO 101 Oprava komunik...'!C2" display="/"/>
    <hyperlink ref="A96" location="'2 - SO 301 Odvodnění komu...'!C2" display="/"/>
    <hyperlink ref="A97" location="'3 - Vedlejší a ostatní 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  <c r="AZ2" s="137" t="s">
        <v>94</v>
      </c>
      <c r="BA2" s="137" t="s">
        <v>95</v>
      </c>
      <c r="BB2" s="137" t="s">
        <v>1</v>
      </c>
      <c r="BC2" s="137" t="s">
        <v>96</v>
      </c>
      <c r="BD2" s="137" t="s">
        <v>87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  <c r="AZ3" s="137" t="s">
        <v>97</v>
      </c>
      <c r="BA3" s="137" t="s">
        <v>98</v>
      </c>
      <c r="BB3" s="137" t="s">
        <v>1</v>
      </c>
      <c r="BC3" s="137" t="s">
        <v>99</v>
      </c>
      <c r="BD3" s="137" t="s">
        <v>87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  <c r="AZ4" s="137" t="s">
        <v>101</v>
      </c>
      <c r="BA4" s="137" t="s">
        <v>102</v>
      </c>
      <c r="BB4" s="137" t="s">
        <v>1</v>
      </c>
      <c r="BC4" s="137" t="s">
        <v>103</v>
      </c>
      <c r="BD4" s="137" t="s">
        <v>87</v>
      </c>
    </row>
    <row r="5" s="1" customFormat="1" ht="6.96" customHeight="1">
      <c r="B5" s="21"/>
      <c r="L5" s="21"/>
      <c r="AZ5" s="137" t="s">
        <v>104</v>
      </c>
      <c r="BA5" s="137" t="s">
        <v>105</v>
      </c>
      <c r="BB5" s="137" t="s">
        <v>1</v>
      </c>
      <c r="BC5" s="137" t="s">
        <v>106</v>
      </c>
      <c r="BD5" s="137" t="s">
        <v>87</v>
      </c>
    </row>
    <row r="6" s="1" customFormat="1" ht="12" customHeight="1">
      <c r="B6" s="21"/>
      <c r="D6" s="142" t="s">
        <v>16</v>
      </c>
      <c r="L6" s="21"/>
      <c r="AZ6" s="137" t="s">
        <v>107</v>
      </c>
      <c r="BA6" s="137" t="s">
        <v>108</v>
      </c>
      <c r="BB6" s="137" t="s">
        <v>1</v>
      </c>
      <c r="BC6" s="137" t="s">
        <v>109</v>
      </c>
      <c r="BD6" s="137" t="s">
        <v>87</v>
      </c>
    </row>
    <row r="7" s="1" customFormat="1" ht="26.25" customHeight="1">
      <c r="B7" s="21"/>
      <c r="E7" s="143" t="str">
        <f>'Rekapitulace stavby'!K6</f>
        <v>Oprava komunikace a parkovací stání u školy a kostela v obci Otaslavice</v>
      </c>
      <c r="F7" s="142"/>
      <c r="G7" s="142"/>
      <c r="H7" s="142"/>
      <c r="L7" s="21"/>
      <c r="AZ7" s="137" t="s">
        <v>110</v>
      </c>
      <c r="BA7" s="137" t="s">
        <v>111</v>
      </c>
      <c r="BB7" s="137" t="s">
        <v>1</v>
      </c>
      <c r="BC7" s="137" t="s">
        <v>112</v>
      </c>
      <c r="BD7" s="137" t="s">
        <v>87</v>
      </c>
    </row>
    <row r="8" s="2" customFormat="1" ht="12" customHeight="1">
      <c r="A8" s="39"/>
      <c r="B8" s="45"/>
      <c r="C8" s="39"/>
      <c r="D8" s="142" t="s">
        <v>113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114</v>
      </c>
      <c r="BA8" s="137" t="s">
        <v>115</v>
      </c>
      <c r="BB8" s="137" t="s">
        <v>1</v>
      </c>
      <c r="BC8" s="137" t="s">
        <v>116</v>
      </c>
      <c r="BD8" s="137" t="s">
        <v>87</v>
      </c>
    </row>
    <row r="9" s="2" customFormat="1" ht="16.5" customHeight="1">
      <c r="A9" s="39"/>
      <c r="B9" s="45"/>
      <c r="C9" s="39"/>
      <c r="D9" s="39"/>
      <c r="E9" s="144" t="s">
        <v>117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118</v>
      </c>
      <c r="BA9" s="137" t="s">
        <v>118</v>
      </c>
      <c r="BB9" s="137" t="s">
        <v>1</v>
      </c>
      <c r="BC9" s="137" t="s">
        <v>119</v>
      </c>
      <c r="BD9" s="137" t="s">
        <v>87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20. 12. 2024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36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ROUND((SUM(BE127:BE887)),  2)</f>
        <v>0</v>
      </c>
      <c r="G33" s="39"/>
      <c r="H33" s="39"/>
      <c r="I33" s="157">
        <v>0.20999999999999999</v>
      </c>
      <c r="J33" s="156">
        <f>ROUND(((SUM(BE127:BE887))*I33),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ROUND((SUM(BF127:BF887)),  2)</f>
        <v>0</v>
      </c>
      <c r="G34" s="39"/>
      <c r="H34" s="39"/>
      <c r="I34" s="157">
        <v>0.12</v>
      </c>
      <c r="J34" s="156">
        <f>ROUND(((SUM(BF127:BF887))*I34),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ROUND((SUM(BG127:BG887)),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ROUND((SUM(BH127:BH887)),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ROUND((SUM(BI127:BI887)),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Oprava komunikace a parkovací stání u školy a kostela v obci Otaslavice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1 - SO 101 Oprava komunikace a parkovací stání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Otaslavice</v>
      </c>
      <c r="G89" s="41"/>
      <c r="H89" s="41"/>
      <c r="I89" s="33" t="s">
        <v>22</v>
      </c>
      <c r="J89" s="80" t="str">
        <f>IF(J12="","",J12)</f>
        <v>20. 12. 2024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Obec Otaslavice, Otaslavice č.p. 343, Otaslavice</v>
      </c>
      <c r="G91" s="41"/>
      <c r="H91" s="41"/>
      <c r="I91" s="33" t="s">
        <v>31</v>
      </c>
      <c r="J91" s="37" t="str">
        <f>E21</f>
        <v>Ing. Robert Šimek, Janouškova 3, Olomouc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Čiklová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121</v>
      </c>
      <c r="D94" s="178"/>
      <c r="E94" s="178"/>
      <c r="F94" s="178"/>
      <c r="G94" s="178"/>
      <c r="H94" s="178"/>
      <c r="I94" s="178"/>
      <c r="J94" s="179" t="s">
        <v>122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123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124</v>
      </c>
    </row>
    <row r="97" s="9" customFormat="1" ht="24.96" customHeight="1">
      <c r="A97" s="9"/>
      <c r="B97" s="181"/>
      <c r="C97" s="182"/>
      <c r="D97" s="183" t="s">
        <v>125</v>
      </c>
      <c r="E97" s="184"/>
      <c r="F97" s="184"/>
      <c r="G97" s="184"/>
      <c r="H97" s="184"/>
      <c r="I97" s="184"/>
      <c r="J97" s="185">
        <f>J128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126</v>
      </c>
      <c r="E98" s="190"/>
      <c r="F98" s="190"/>
      <c r="G98" s="190"/>
      <c r="H98" s="190"/>
      <c r="I98" s="190"/>
      <c r="J98" s="191">
        <f>J129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127</v>
      </c>
      <c r="E99" s="190"/>
      <c r="F99" s="190"/>
      <c r="G99" s="190"/>
      <c r="H99" s="190"/>
      <c r="I99" s="190"/>
      <c r="J99" s="191">
        <f>J313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128</v>
      </c>
      <c r="E100" s="190"/>
      <c r="F100" s="190"/>
      <c r="G100" s="190"/>
      <c r="H100" s="190"/>
      <c r="I100" s="190"/>
      <c r="J100" s="191">
        <f>J320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129</v>
      </c>
      <c r="E101" s="190"/>
      <c r="F101" s="190"/>
      <c r="G101" s="190"/>
      <c r="H101" s="190"/>
      <c r="I101" s="190"/>
      <c r="J101" s="191">
        <f>J350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130</v>
      </c>
      <c r="E102" s="190"/>
      <c r="F102" s="190"/>
      <c r="G102" s="190"/>
      <c r="H102" s="190"/>
      <c r="I102" s="190"/>
      <c r="J102" s="191">
        <f>J556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131</v>
      </c>
      <c r="E103" s="190"/>
      <c r="F103" s="190"/>
      <c r="G103" s="190"/>
      <c r="H103" s="190"/>
      <c r="I103" s="190"/>
      <c r="J103" s="191">
        <f>J616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132</v>
      </c>
      <c r="E104" s="190"/>
      <c r="F104" s="190"/>
      <c r="G104" s="190"/>
      <c r="H104" s="190"/>
      <c r="I104" s="190"/>
      <c r="J104" s="191">
        <f>J746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133</v>
      </c>
      <c r="E105" s="190"/>
      <c r="F105" s="190"/>
      <c r="G105" s="190"/>
      <c r="H105" s="190"/>
      <c r="I105" s="190"/>
      <c r="J105" s="191">
        <f>J795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1"/>
      <c r="C106" s="182"/>
      <c r="D106" s="183" t="s">
        <v>134</v>
      </c>
      <c r="E106" s="184"/>
      <c r="F106" s="184"/>
      <c r="G106" s="184"/>
      <c r="H106" s="184"/>
      <c r="I106" s="184"/>
      <c r="J106" s="185">
        <f>J799</f>
        <v>0</v>
      </c>
      <c r="K106" s="182"/>
      <c r="L106" s="18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7"/>
      <c r="C107" s="188"/>
      <c r="D107" s="189" t="s">
        <v>135</v>
      </c>
      <c r="E107" s="190"/>
      <c r="F107" s="190"/>
      <c r="G107" s="190"/>
      <c r="H107" s="190"/>
      <c r="I107" s="190"/>
      <c r="J107" s="191">
        <f>J800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136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6.25" customHeight="1">
      <c r="A117" s="39"/>
      <c r="B117" s="40"/>
      <c r="C117" s="41"/>
      <c r="D117" s="41"/>
      <c r="E117" s="176" t="str">
        <f>E7</f>
        <v>Oprava komunikace a parkovací stání u školy a kostela v obci Otaslavice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113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1 - SO 101 Oprava komunikace a parkovací stání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Otaslavice</v>
      </c>
      <c r="G121" s="41"/>
      <c r="H121" s="41"/>
      <c r="I121" s="33" t="s">
        <v>22</v>
      </c>
      <c r="J121" s="80" t="str">
        <f>IF(J12="","",J12)</f>
        <v>20. 12. 2024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40.05" customHeight="1">
      <c r="A123" s="39"/>
      <c r="B123" s="40"/>
      <c r="C123" s="33" t="s">
        <v>24</v>
      </c>
      <c r="D123" s="41"/>
      <c r="E123" s="41"/>
      <c r="F123" s="28" t="str">
        <f>E15</f>
        <v>Obec Otaslavice, Otaslavice č.p. 343, Otaslavice</v>
      </c>
      <c r="G123" s="41"/>
      <c r="H123" s="41"/>
      <c r="I123" s="33" t="s">
        <v>31</v>
      </c>
      <c r="J123" s="37" t="str">
        <f>E21</f>
        <v>Ing. Robert Šimek, Janouškova 3, Olomouc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29</v>
      </c>
      <c r="D124" s="41"/>
      <c r="E124" s="41"/>
      <c r="F124" s="28" t="str">
        <f>IF(E18="","",E18)</f>
        <v>Vyplň údaj</v>
      </c>
      <c r="G124" s="41"/>
      <c r="H124" s="41"/>
      <c r="I124" s="33" t="s">
        <v>35</v>
      </c>
      <c r="J124" s="37" t="str">
        <f>E24</f>
        <v>Čiklová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3"/>
      <c r="B126" s="194"/>
      <c r="C126" s="195" t="s">
        <v>137</v>
      </c>
      <c r="D126" s="196" t="s">
        <v>63</v>
      </c>
      <c r="E126" s="196" t="s">
        <v>59</v>
      </c>
      <c r="F126" s="196" t="s">
        <v>60</v>
      </c>
      <c r="G126" s="196" t="s">
        <v>138</v>
      </c>
      <c r="H126" s="196" t="s">
        <v>139</v>
      </c>
      <c r="I126" s="196" t="s">
        <v>140</v>
      </c>
      <c r="J126" s="196" t="s">
        <v>122</v>
      </c>
      <c r="K126" s="197" t="s">
        <v>141</v>
      </c>
      <c r="L126" s="198"/>
      <c r="M126" s="101" t="s">
        <v>1</v>
      </c>
      <c r="N126" s="102" t="s">
        <v>42</v>
      </c>
      <c r="O126" s="102" t="s">
        <v>142</v>
      </c>
      <c r="P126" s="102" t="s">
        <v>143</v>
      </c>
      <c r="Q126" s="102" t="s">
        <v>144</v>
      </c>
      <c r="R126" s="102" t="s">
        <v>145</v>
      </c>
      <c r="S126" s="102" t="s">
        <v>146</v>
      </c>
      <c r="T126" s="103" t="s">
        <v>147</v>
      </c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</row>
    <row r="127" s="2" customFormat="1" ht="22.8" customHeight="1">
      <c r="A127" s="39"/>
      <c r="B127" s="40"/>
      <c r="C127" s="108" t="s">
        <v>148</v>
      </c>
      <c r="D127" s="41"/>
      <c r="E127" s="41"/>
      <c r="F127" s="41"/>
      <c r="G127" s="41"/>
      <c r="H127" s="41"/>
      <c r="I127" s="41"/>
      <c r="J127" s="199">
        <f>BK127</f>
        <v>0</v>
      </c>
      <c r="K127" s="41"/>
      <c r="L127" s="45"/>
      <c r="M127" s="104"/>
      <c r="N127" s="200"/>
      <c r="O127" s="105"/>
      <c r="P127" s="201">
        <f>P128+P799</f>
        <v>0</v>
      </c>
      <c r="Q127" s="105"/>
      <c r="R127" s="201">
        <f>R128+R799</f>
        <v>656.82618310000009</v>
      </c>
      <c r="S127" s="105"/>
      <c r="T127" s="202">
        <f>T128+T799</f>
        <v>564.29959000000008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77</v>
      </c>
      <c r="AU127" s="18" t="s">
        <v>124</v>
      </c>
      <c r="BK127" s="203">
        <f>BK128+BK799</f>
        <v>0</v>
      </c>
    </row>
    <row r="128" s="12" customFormat="1" ht="25.92" customHeight="1">
      <c r="A128" s="12"/>
      <c r="B128" s="204"/>
      <c r="C128" s="205"/>
      <c r="D128" s="206" t="s">
        <v>77</v>
      </c>
      <c r="E128" s="207" t="s">
        <v>149</v>
      </c>
      <c r="F128" s="207" t="s">
        <v>150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P129+P313+P320+P350+P556+P616+P746+P795</f>
        <v>0</v>
      </c>
      <c r="Q128" s="212"/>
      <c r="R128" s="213">
        <f>R129+R313+R320+R350+R556+R616+R746+R795</f>
        <v>613.54426910000006</v>
      </c>
      <c r="S128" s="212"/>
      <c r="T128" s="214">
        <f>T129+T313+T320+T350+T556+T616+T746+T795</f>
        <v>564.29959000000008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83</v>
      </c>
      <c r="AT128" s="216" t="s">
        <v>77</v>
      </c>
      <c r="AU128" s="216" t="s">
        <v>78</v>
      </c>
      <c r="AY128" s="215" t="s">
        <v>151</v>
      </c>
      <c r="BK128" s="217">
        <f>BK129+BK313+BK320+BK350+BK556+BK616+BK746+BK795</f>
        <v>0</v>
      </c>
    </row>
    <row r="129" s="12" customFormat="1" ht="22.8" customHeight="1">
      <c r="A129" s="12"/>
      <c r="B129" s="204"/>
      <c r="C129" s="205"/>
      <c r="D129" s="206" t="s">
        <v>77</v>
      </c>
      <c r="E129" s="218" t="s">
        <v>83</v>
      </c>
      <c r="F129" s="218" t="s">
        <v>152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SUM(P130:P312)</f>
        <v>0</v>
      </c>
      <c r="Q129" s="212"/>
      <c r="R129" s="213">
        <f>SUM(R130:R312)</f>
        <v>43.000470200000002</v>
      </c>
      <c r="S129" s="212"/>
      <c r="T129" s="214">
        <f>SUM(T130:T312)</f>
        <v>508.22323000000006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83</v>
      </c>
      <c r="AT129" s="216" t="s">
        <v>77</v>
      </c>
      <c r="AU129" s="216" t="s">
        <v>83</v>
      </c>
      <c r="AY129" s="215" t="s">
        <v>151</v>
      </c>
      <c r="BK129" s="217">
        <f>SUM(BK130:BK312)</f>
        <v>0</v>
      </c>
    </row>
    <row r="130" s="2" customFormat="1" ht="24.15" customHeight="1">
      <c r="A130" s="39"/>
      <c r="B130" s="40"/>
      <c r="C130" s="220" t="s">
        <v>83</v>
      </c>
      <c r="D130" s="220" t="s">
        <v>153</v>
      </c>
      <c r="E130" s="221" t="s">
        <v>154</v>
      </c>
      <c r="F130" s="222" t="s">
        <v>155</v>
      </c>
      <c r="G130" s="223" t="s">
        <v>156</v>
      </c>
      <c r="H130" s="224">
        <v>23.890000000000001</v>
      </c>
      <c r="I130" s="225"/>
      <c r="J130" s="226">
        <f>ROUND(I130*H130,2)</f>
        <v>0</v>
      </c>
      <c r="K130" s="222" t="s">
        <v>157</v>
      </c>
      <c r="L130" s="45"/>
      <c r="M130" s="227" t="s">
        <v>1</v>
      </c>
      <c r="N130" s="228" t="s">
        <v>43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0.23499999999999999</v>
      </c>
      <c r="T130" s="230">
        <f>S130*H130</f>
        <v>5.6141499999999995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158</v>
      </c>
      <c r="AT130" s="231" t="s">
        <v>153</v>
      </c>
      <c r="AU130" s="231" t="s">
        <v>87</v>
      </c>
      <c r="AY130" s="18" t="s">
        <v>151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158</v>
      </c>
      <c r="BM130" s="231" t="s">
        <v>159</v>
      </c>
    </row>
    <row r="131" s="2" customFormat="1">
      <c r="A131" s="39"/>
      <c r="B131" s="40"/>
      <c r="C131" s="41"/>
      <c r="D131" s="233" t="s">
        <v>160</v>
      </c>
      <c r="E131" s="41"/>
      <c r="F131" s="234" t="s">
        <v>161</v>
      </c>
      <c r="G131" s="41"/>
      <c r="H131" s="41"/>
      <c r="I131" s="235"/>
      <c r="J131" s="41"/>
      <c r="K131" s="41"/>
      <c r="L131" s="45"/>
      <c r="M131" s="236"/>
      <c r="N131" s="237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160</v>
      </c>
      <c r="AU131" s="18" t="s">
        <v>87</v>
      </c>
    </row>
    <row r="132" s="2" customFormat="1">
      <c r="A132" s="39"/>
      <c r="B132" s="40"/>
      <c r="C132" s="41"/>
      <c r="D132" s="238" t="s">
        <v>162</v>
      </c>
      <c r="E132" s="41"/>
      <c r="F132" s="239" t="s">
        <v>163</v>
      </c>
      <c r="G132" s="41"/>
      <c r="H132" s="41"/>
      <c r="I132" s="235"/>
      <c r="J132" s="41"/>
      <c r="K132" s="41"/>
      <c r="L132" s="45"/>
      <c r="M132" s="236"/>
      <c r="N132" s="23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162</v>
      </c>
      <c r="AU132" s="18" t="s">
        <v>87</v>
      </c>
    </row>
    <row r="133" s="13" customFormat="1">
      <c r="A133" s="13"/>
      <c r="B133" s="240"/>
      <c r="C133" s="241"/>
      <c r="D133" s="233" t="s">
        <v>164</v>
      </c>
      <c r="E133" s="242" t="s">
        <v>1</v>
      </c>
      <c r="F133" s="243" t="s">
        <v>165</v>
      </c>
      <c r="G133" s="241"/>
      <c r="H133" s="242" t="s">
        <v>1</v>
      </c>
      <c r="I133" s="244"/>
      <c r="J133" s="241"/>
      <c r="K133" s="241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164</v>
      </c>
      <c r="AU133" s="249" t="s">
        <v>87</v>
      </c>
      <c r="AV133" s="13" t="s">
        <v>83</v>
      </c>
      <c r="AW133" s="13" t="s">
        <v>34</v>
      </c>
      <c r="AX133" s="13" t="s">
        <v>78</v>
      </c>
      <c r="AY133" s="249" t="s">
        <v>151</v>
      </c>
    </row>
    <row r="134" s="13" customFormat="1">
      <c r="A134" s="13"/>
      <c r="B134" s="240"/>
      <c r="C134" s="241"/>
      <c r="D134" s="233" t="s">
        <v>164</v>
      </c>
      <c r="E134" s="242" t="s">
        <v>1</v>
      </c>
      <c r="F134" s="243" t="s">
        <v>166</v>
      </c>
      <c r="G134" s="241"/>
      <c r="H134" s="242" t="s">
        <v>1</v>
      </c>
      <c r="I134" s="244"/>
      <c r="J134" s="241"/>
      <c r="K134" s="241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164</v>
      </c>
      <c r="AU134" s="249" t="s">
        <v>87</v>
      </c>
      <c r="AV134" s="13" t="s">
        <v>83</v>
      </c>
      <c r="AW134" s="13" t="s">
        <v>34</v>
      </c>
      <c r="AX134" s="13" t="s">
        <v>78</v>
      </c>
      <c r="AY134" s="249" t="s">
        <v>151</v>
      </c>
    </row>
    <row r="135" s="14" customFormat="1">
      <c r="A135" s="14"/>
      <c r="B135" s="250"/>
      <c r="C135" s="251"/>
      <c r="D135" s="233" t="s">
        <v>164</v>
      </c>
      <c r="E135" s="252" t="s">
        <v>1</v>
      </c>
      <c r="F135" s="253" t="s">
        <v>167</v>
      </c>
      <c r="G135" s="251"/>
      <c r="H135" s="254">
        <v>7.7400000000000002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164</v>
      </c>
      <c r="AU135" s="260" t="s">
        <v>87</v>
      </c>
      <c r="AV135" s="14" t="s">
        <v>87</v>
      </c>
      <c r="AW135" s="14" t="s">
        <v>34</v>
      </c>
      <c r="AX135" s="14" t="s">
        <v>78</v>
      </c>
      <c r="AY135" s="260" t="s">
        <v>151</v>
      </c>
    </row>
    <row r="136" s="14" customFormat="1">
      <c r="A136" s="14"/>
      <c r="B136" s="250"/>
      <c r="C136" s="251"/>
      <c r="D136" s="233" t="s">
        <v>164</v>
      </c>
      <c r="E136" s="252" t="s">
        <v>1</v>
      </c>
      <c r="F136" s="253" t="s">
        <v>168</v>
      </c>
      <c r="G136" s="251"/>
      <c r="H136" s="254">
        <v>16.149999999999999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164</v>
      </c>
      <c r="AU136" s="260" t="s">
        <v>87</v>
      </c>
      <c r="AV136" s="14" t="s">
        <v>87</v>
      </c>
      <c r="AW136" s="14" t="s">
        <v>34</v>
      </c>
      <c r="AX136" s="14" t="s">
        <v>78</v>
      </c>
      <c r="AY136" s="260" t="s">
        <v>151</v>
      </c>
    </row>
    <row r="137" s="15" customFormat="1">
      <c r="A137" s="15"/>
      <c r="B137" s="261"/>
      <c r="C137" s="262"/>
      <c r="D137" s="233" t="s">
        <v>164</v>
      </c>
      <c r="E137" s="263" t="s">
        <v>1</v>
      </c>
      <c r="F137" s="264" t="s">
        <v>169</v>
      </c>
      <c r="G137" s="262"/>
      <c r="H137" s="265">
        <v>23.890000000000001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164</v>
      </c>
      <c r="AU137" s="271" t="s">
        <v>87</v>
      </c>
      <c r="AV137" s="15" t="s">
        <v>158</v>
      </c>
      <c r="AW137" s="15" t="s">
        <v>34</v>
      </c>
      <c r="AX137" s="15" t="s">
        <v>83</v>
      </c>
      <c r="AY137" s="271" t="s">
        <v>151</v>
      </c>
    </row>
    <row r="138" s="2" customFormat="1" ht="24.15" customHeight="1">
      <c r="A138" s="39"/>
      <c r="B138" s="40"/>
      <c r="C138" s="220" t="s">
        <v>87</v>
      </c>
      <c r="D138" s="220" t="s">
        <v>153</v>
      </c>
      <c r="E138" s="221" t="s">
        <v>170</v>
      </c>
      <c r="F138" s="222" t="s">
        <v>171</v>
      </c>
      <c r="G138" s="223" t="s">
        <v>156</v>
      </c>
      <c r="H138" s="224">
        <v>12.16</v>
      </c>
      <c r="I138" s="225"/>
      <c r="J138" s="226">
        <f>ROUND(I138*H138,2)</f>
        <v>0</v>
      </c>
      <c r="K138" s="222" t="s">
        <v>157</v>
      </c>
      <c r="L138" s="45"/>
      <c r="M138" s="227" t="s">
        <v>1</v>
      </c>
      <c r="N138" s="228" t="s">
        <v>43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0.22500000000000001</v>
      </c>
      <c r="T138" s="230">
        <f>S138*H138</f>
        <v>2.7360000000000002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158</v>
      </c>
      <c r="AT138" s="231" t="s">
        <v>153</v>
      </c>
      <c r="AU138" s="231" t="s">
        <v>87</v>
      </c>
      <c r="AY138" s="18" t="s">
        <v>151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158</v>
      </c>
      <c r="BM138" s="231" t="s">
        <v>172</v>
      </c>
    </row>
    <row r="139" s="2" customFormat="1">
      <c r="A139" s="39"/>
      <c r="B139" s="40"/>
      <c r="C139" s="41"/>
      <c r="D139" s="233" t="s">
        <v>160</v>
      </c>
      <c r="E139" s="41"/>
      <c r="F139" s="234" t="s">
        <v>173</v>
      </c>
      <c r="G139" s="41"/>
      <c r="H139" s="41"/>
      <c r="I139" s="235"/>
      <c r="J139" s="41"/>
      <c r="K139" s="41"/>
      <c r="L139" s="45"/>
      <c r="M139" s="236"/>
      <c r="N139" s="237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160</v>
      </c>
      <c r="AU139" s="18" t="s">
        <v>87</v>
      </c>
    </row>
    <row r="140" s="2" customFormat="1">
      <c r="A140" s="39"/>
      <c r="B140" s="40"/>
      <c r="C140" s="41"/>
      <c r="D140" s="238" t="s">
        <v>162</v>
      </c>
      <c r="E140" s="41"/>
      <c r="F140" s="239" t="s">
        <v>174</v>
      </c>
      <c r="G140" s="41"/>
      <c r="H140" s="41"/>
      <c r="I140" s="235"/>
      <c r="J140" s="41"/>
      <c r="K140" s="41"/>
      <c r="L140" s="45"/>
      <c r="M140" s="236"/>
      <c r="N140" s="237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162</v>
      </c>
      <c r="AU140" s="18" t="s">
        <v>87</v>
      </c>
    </row>
    <row r="141" s="14" customFormat="1">
      <c r="A141" s="14"/>
      <c r="B141" s="250"/>
      <c r="C141" s="251"/>
      <c r="D141" s="233" t="s">
        <v>164</v>
      </c>
      <c r="E141" s="252" t="s">
        <v>1</v>
      </c>
      <c r="F141" s="253" t="s">
        <v>175</v>
      </c>
      <c r="G141" s="251"/>
      <c r="H141" s="254">
        <v>12.16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164</v>
      </c>
      <c r="AU141" s="260" t="s">
        <v>87</v>
      </c>
      <c r="AV141" s="14" t="s">
        <v>87</v>
      </c>
      <c r="AW141" s="14" t="s">
        <v>34</v>
      </c>
      <c r="AX141" s="14" t="s">
        <v>83</v>
      </c>
      <c r="AY141" s="260" t="s">
        <v>151</v>
      </c>
    </row>
    <row r="142" s="2" customFormat="1" ht="33" customHeight="1">
      <c r="A142" s="39"/>
      <c r="B142" s="40"/>
      <c r="C142" s="220" t="s">
        <v>90</v>
      </c>
      <c r="D142" s="220" t="s">
        <v>153</v>
      </c>
      <c r="E142" s="221" t="s">
        <v>176</v>
      </c>
      <c r="F142" s="222" t="s">
        <v>177</v>
      </c>
      <c r="G142" s="223" t="s">
        <v>156</v>
      </c>
      <c r="H142" s="224">
        <v>122.99</v>
      </c>
      <c r="I142" s="225"/>
      <c r="J142" s="226">
        <f>ROUND(I142*H142,2)</f>
        <v>0</v>
      </c>
      <c r="K142" s="222" t="s">
        <v>157</v>
      </c>
      <c r="L142" s="45"/>
      <c r="M142" s="227" t="s">
        <v>1</v>
      </c>
      <c r="N142" s="228" t="s">
        <v>43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0.255</v>
      </c>
      <c r="T142" s="230">
        <f>S142*H142</f>
        <v>31.362449999999999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158</v>
      </c>
      <c r="AT142" s="231" t="s">
        <v>153</v>
      </c>
      <c r="AU142" s="231" t="s">
        <v>87</v>
      </c>
      <c r="AY142" s="18" t="s">
        <v>151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158</v>
      </c>
      <c r="BM142" s="231" t="s">
        <v>178</v>
      </c>
    </row>
    <row r="143" s="2" customFormat="1">
      <c r="A143" s="39"/>
      <c r="B143" s="40"/>
      <c r="C143" s="41"/>
      <c r="D143" s="233" t="s">
        <v>160</v>
      </c>
      <c r="E143" s="41"/>
      <c r="F143" s="234" t="s">
        <v>179</v>
      </c>
      <c r="G143" s="41"/>
      <c r="H143" s="41"/>
      <c r="I143" s="235"/>
      <c r="J143" s="41"/>
      <c r="K143" s="41"/>
      <c r="L143" s="45"/>
      <c r="M143" s="236"/>
      <c r="N143" s="237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160</v>
      </c>
      <c r="AU143" s="18" t="s">
        <v>87</v>
      </c>
    </row>
    <row r="144" s="2" customFormat="1">
      <c r="A144" s="39"/>
      <c r="B144" s="40"/>
      <c r="C144" s="41"/>
      <c r="D144" s="238" t="s">
        <v>162</v>
      </c>
      <c r="E144" s="41"/>
      <c r="F144" s="239" t="s">
        <v>180</v>
      </c>
      <c r="G144" s="41"/>
      <c r="H144" s="41"/>
      <c r="I144" s="235"/>
      <c r="J144" s="41"/>
      <c r="K144" s="41"/>
      <c r="L144" s="45"/>
      <c r="M144" s="236"/>
      <c r="N144" s="237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162</v>
      </c>
      <c r="AU144" s="18" t="s">
        <v>87</v>
      </c>
    </row>
    <row r="145" s="13" customFormat="1">
      <c r="A145" s="13"/>
      <c r="B145" s="240"/>
      <c r="C145" s="241"/>
      <c r="D145" s="233" t="s">
        <v>164</v>
      </c>
      <c r="E145" s="242" t="s">
        <v>1</v>
      </c>
      <c r="F145" s="243" t="s">
        <v>165</v>
      </c>
      <c r="G145" s="241"/>
      <c r="H145" s="242" t="s">
        <v>1</v>
      </c>
      <c r="I145" s="244"/>
      <c r="J145" s="241"/>
      <c r="K145" s="241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164</v>
      </c>
      <c r="AU145" s="249" t="s">
        <v>87</v>
      </c>
      <c r="AV145" s="13" t="s">
        <v>83</v>
      </c>
      <c r="AW145" s="13" t="s">
        <v>34</v>
      </c>
      <c r="AX145" s="13" t="s">
        <v>78</v>
      </c>
      <c r="AY145" s="249" t="s">
        <v>151</v>
      </c>
    </row>
    <row r="146" s="13" customFormat="1">
      <c r="A146" s="13"/>
      <c r="B146" s="240"/>
      <c r="C146" s="241"/>
      <c r="D146" s="233" t="s">
        <v>164</v>
      </c>
      <c r="E146" s="242" t="s">
        <v>1</v>
      </c>
      <c r="F146" s="243" t="s">
        <v>181</v>
      </c>
      <c r="G146" s="241"/>
      <c r="H146" s="242" t="s">
        <v>1</v>
      </c>
      <c r="I146" s="244"/>
      <c r="J146" s="241"/>
      <c r="K146" s="241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164</v>
      </c>
      <c r="AU146" s="249" t="s">
        <v>87</v>
      </c>
      <c r="AV146" s="13" t="s">
        <v>83</v>
      </c>
      <c r="AW146" s="13" t="s">
        <v>34</v>
      </c>
      <c r="AX146" s="13" t="s">
        <v>78</v>
      </c>
      <c r="AY146" s="249" t="s">
        <v>151</v>
      </c>
    </row>
    <row r="147" s="14" customFormat="1">
      <c r="A147" s="14"/>
      <c r="B147" s="250"/>
      <c r="C147" s="251"/>
      <c r="D147" s="233" t="s">
        <v>164</v>
      </c>
      <c r="E147" s="252" t="s">
        <v>1</v>
      </c>
      <c r="F147" s="253" t="s">
        <v>182</v>
      </c>
      <c r="G147" s="251"/>
      <c r="H147" s="254">
        <v>122.99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164</v>
      </c>
      <c r="AU147" s="260" t="s">
        <v>87</v>
      </c>
      <c r="AV147" s="14" t="s">
        <v>87</v>
      </c>
      <c r="AW147" s="14" t="s">
        <v>34</v>
      </c>
      <c r="AX147" s="14" t="s">
        <v>83</v>
      </c>
      <c r="AY147" s="260" t="s">
        <v>151</v>
      </c>
    </row>
    <row r="148" s="2" customFormat="1" ht="24.15" customHeight="1">
      <c r="A148" s="39"/>
      <c r="B148" s="40"/>
      <c r="C148" s="220" t="s">
        <v>158</v>
      </c>
      <c r="D148" s="220" t="s">
        <v>153</v>
      </c>
      <c r="E148" s="221" t="s">
        <v>183</v>
      </c>
      <c r="F148" s="222" t="s">
        <v>184</v>
      </c>
      <c r="G148" s="223" t="s">
        <v>156</v>
      </c>
      <c r="H148" s="224">
        <v>105.26000000000001</v>
      </c>
      <c r="I148" s="225"/>
      <c r="J148" s="226">
        <f>ROUND(I148*H148,2)</f>
        <v>0</v>
      </c>
      <c r="K148" s="222" t="s">
        <v>157</v>
      </c>
      <c r="L148" s="45"/>
      <c r="M148" s="227" t="s">
        <v>1</v>
      </c>
      <c r="N148" s="228" t="s">
        <v>43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0.26000000000000001</v>
      </c>
      <c r="T148" s="230">
        <f>S148*H148</f>
        <v>27.367600000000003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158</v>
      </c>
      <c r="AT148" s="231" t="s">
        <v>153</v>
      </c>
      <c r="AU148" s="231" t="s">
        <v>87</v>
      </c>
      <c r="AY148" s="18" t="s">
        <v>151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158</v>
      </c>
      <c r="BM148" s="231" t="s">
        <v>185</v>
      </c>
    </row>
    <row r="149" s="2" customFormat="1">
      <c r="A149" s="39"/>
      <c r="B149" s="40"/>
      <c r="C149" s="41"/>
      <c r="D149" s="233" t="s">
        <v>160</v>
      </c>
      <c r="E149" s="41"/>
      <c r="F149" s="234" t="s">
        <v>186</v>
      </c>
      <c r="G149" s="41"/>
      <c r="H149" s="41"/>
      <c r="I149" s="235"/>
      <c r="J149" s="41"/>
      <c r="K149" s="41"/>
      <c r="L149" s="45"/>
      <c r="M149" s="236"/>
      <c r="N149" s="237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160</v>
      </c>
      <c r="AU149" s="18" t="s">
        <v>87</v>
      </c>
    </row>
    <row r="150" s="2" customFormat="1">
      <c r="A150" s="39"/>
      <c r="B150" s="40"/>
      <c r="C150" s="41"/>
      <c r="D150" s="238" t="s">
        <v>162</v>
      </c>
      <c r="E150" s="41"/>
      <c r="F150" s="239" t="s">
        <v>187</v>
      </c>
      <c r="G150" s="41"/>
      <c r="H150" s="41"/>
      <c r="I150" s="235"/>
      <c r="J150" s="41"/>
      <c r="K150" s="41"/>
      <c r="L150" s="45"/>
      <c r="M150" s="236"/>
      <c r="N150" s="237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162</v>
      </c>
      <c r="AU150" s="18" t="s">
        <v>87</v>
      </c>
    </row>
    <row r="151" s="13" customFormat="1">
      <c r="A151" s="13"/>
      <c r="B151" s="240"/>
      <c r="C151" s="241"/>
      <c r="D151" s="233" t="s">
        <v>164</v>
      </c>
      <c r="E151" s="242" t="s">
        <v>1</v>
      </c>
      <c r="F151" s="243" t="s">
        <v>165</v>
      </c>
      <c r="G151" s="241"/>
      <c r="H151" s="242" t="s">
        <v>1</v>
      </c>
      <c r="I151" s="244"/>
      <c r="J151" s="241"/>
      <c r="K151" s="241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164</v>
      </c>
      <c r="AU151" s="249" t="s">
        <v>87</v>
      </c>
      <c r="AV151" s="13" t="s">
        <v>83</v>
      </c>
      <c r="AW151" s="13" t="s">
        <v>34</v>
      </c>
      <c r="AX151" s="13" t="s">
        <v>78</v>
      </c>
      <c r="AY151" s="249" t="s">
        <v>151</v>
      </c>
    </row>
    <row r="152" s="13" customFormat="1">
      <c r="A152" s="13"/>
      <c r="B152" s="240"/>
      <c r="C152" s="241"/>
      <c r="D152" s="233" t="s">
        <v>164</v>
      </c>
      <c r="E152" s="242" t="s">
        <v>1</v>
      </c>
      <c r="F152" s="243" t="s">
        <v>188</v>
      </c>
      <c r="G152" s="241"/>
      <c r="H152" s="242" t="s">
        <v>1</v>
      </c>
      <c r="I152" s="244"/>
      <c r="J152" s="241"/>
      <c r="K152" s="241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164</v>
      </c>
      <c r="AU152" s="249" t="s">
        <v>87</v>
      </c>
      <c r="AV152" s="13" t="s">
        <v>83</v>
      </c>
      <c r="AW152" s="13" t="s">
        <v>34</v>
      </c>
      <c r="AX152" s="13" t="s">
        <v>78</v>
      </c>
      <c r="AY152" s="249" t="s">
        <v>151</v>
      </c>
    </row>
    <row r="153" s="14" customFormat="1">
      <c r="A153" s="14"/>
      <c r="B153" s="250"/>
      <c r="C153" s="251"/>
      <c r="D153" s="233" t="s">
        <v>164</v>
      </c>
      <c r="E153" s="252" t="s">
        <v>1</v>
      </c>
      <c r="F153" s="253" t="s">
        <v>189</v>
      </c>
      <c r="G153" s="251"/>
      <c r="H153" s="254">
        <v>87.980000000000004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164</v>
      </c>
      <c r="AU153" s="260" t="s">
        <v>87</v>
      </c>
      <c r="AV153" s="14" t="s">
        <v>87</v>
      </c>
      <c r="AW153" s="14" t="s">
        <v>34</v>
      </c>
      <c r="AX153" s="14" t="s">
        <v>78</v>
      </c>
      <c r="AY153" s="260" t="s">
        <v>151</v>
      </c>
    </row>
    <row r="154" s="13" customFormat="1">
      <c r="A154" s="13"/>
      <c r="B154" s="240"/>
      <c r="C154" s="241"/>
      <c r="D154" s="233" t="s">
        <v>164</v>
      </c>
      <c r="E154" s="242" t="s">
        <v>1</v>
      </c>
      <c r="F154" s="243" t="s">
        <v>190</v>
      </c>
      <c r="G154" s="241"/>
      <c r="H154" s="242" t="s">
        <v>1</v>
      </c>
      <c r="I154" s="244"/>
      <c r="J154" s="241"/>
      <c r="K154" s="241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164</v>
      </c>
      <c r="AU154" s="249" t="s">
        <v>87</v>
      </c>
      <c r="AV154" s="13" t="s">
        <v>83</v>
      </c>
      <c r="AW154" s="13" t="s">
        <v>34</v>
      </c>
      <c r="AX154" s="13" t="s">
        <v>78</v>
      </c>
      <c r="AY154" s="249" t="s">
        <v>151</v>
      </c>
    </row>
    <row r="155" s="14" customFormat="1">
      <c r="A155" s="14"/>
      <c r="B155" s="250"/>
      <c r="C155" s="251"/>
      <c r="D155" s="233" t="s">
        <v>164</v>
      </c>
      <c r="E155" s="252" t="s">
        <v>1</v>
      </c>
      <c r="F155" s="253" t="s">
        <v>191</v>
      </c>
      <c r="G155" s="251"/>
      <c r="H155" s="254">
        <v>2.1800000000000002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0" t="s">
        <v>164</v>
      </c>
      <c r="AU155" s="260" t="s">
        <v>87</v>
      </c>
      <c r="AV155" s="14" t="s">
        <v>87</v>
      </c>
      <c r="AW155" s="14" t="s">
        <v>34</v>
      </c>
      <c r="AX155" s="14" t="s">
        <v>78</v>
      </c>
      <c r="AY155" s="260" t="s">
        <v>151</v>
      </c>
    </row>
    <row r="156" s="14" customFormat="1">
      <c r="A156" s="14"/>
      <c r="B156" s="250"/>
      <c r="C156" s="251"/>
      <c r="D156" s="233" t="s">
        <v>164</v>
      </c>
      <c r="E156" s="252" t="s">
        <v>1</v>
      </c>
      <c r="F156" s="253" t="s">
        <v>192</v>
      </c>
      <c r="G156" s="251"/>
      <c r="H156" s="254">
        <v>5.0999999999999996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164</v>
      </c>
      <c r="AU156" s="260" t="s">
        <v>87</v>
      </c>
      <c r="AV156" s="14" t="s">
        <v>87</v>
      </c>
      <c r="AW156" s="14" t="s">
        <v>34</v>
      </c>
      <c r="AX156" s="14" t="s">
        <v>78</v>
      </c>
      <c r="AY156" s="260" t="s">
        <v>151</v>
      </c>
    </row>
    <row r="157" s="14" customFormat="1">
      <c r="A157" s="14"/>
      <c r="B157" s="250"/>
      <c r="C157" s="251"/>
      <c r="D157" s="233" t="s">
        <v>164</v>
      </c>
      <c r="E157" s="252" t="s">
        <v>1</v>
      </c>
      <c r="F157" s="253" t="s">
        <v>193</v>
      </c>
      <c r="G157" s="251"/>
      <c r="H157" s="254">
        <v>10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164</v>
      </c>
      <c r="AU157" s="260" t="s">
        <v>87</v>
      </c>
      <c r="AV157" s="14" t="s">
        <v>87</v>
      </c>
      <c r="AW157" s="14" t="s">
        <v>34</v>
      </c>
      <c r="AX157" s="14" t="s">
        <v>78</v>
      </c>
      <c r="AY157" s="260" t="s">
        <v>151</v>
      </c>
    </row>
    <row r="158" s="15" customFormat="1">
      <c r="A158" s="15"/>
      <c r="B158" s="261"/>
      <c r="C158" s="262"/>
      <c r="D158" s="233" t="s">
        <v>164</v>
      </c>
      <c r="E158" s="263" t="s">
        <v>1</v>
      </c>
      <c r="F158" s="264" t="s">
        <v>169</v>
      </c>
      <c r="G158" s="262"/>
      <c r="H158" s="265">
        <v>105.26000000000001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1" t="s">
        <v>164</v>
      </c>
      <c r="AU158" s="271" t="s">
        <v>87</v>
      </c>
      <c r="AV158" s="15" t="s">
        <v>158</v>
      </c>
      <c r="AW158" s="15" t="s">
        <v>34</v>
      </c>
      <c r="AX158" s="15" t="s">
        <v>83</v>
      </c>
      <c r="AY158" s="271" t="s">
        <v>151</v>
      </c>
    </row>
    <row r="159" s="2" customFormat="1" ht="24.15" customHeight="1">
      <c r="A159" s="39"/>
      <c r="B159" s="40"/>
      <c r="C159" s="220" t="s">
        <v>194</v>
      </c>
      <c r="D159" s="220" t="s">
        <v>153</v>
      </c>
      <c r="E159" s="221" t="s">
        <v>195</v>
      </c>
      <c r="F159" s="222" t="s">
        <v>196</v>
      </c>
      <c r="G159" s="223" t="s">
        <v>156</v>
      </c>
      <c r="H159" s="224">
        <v>15.44</v>
      </c>
      <c r="I159" s="225"/>
      <c r="J159" s="226">
        <f>ROUND(I159*H159,2)</f>
        <v>0</v>
      </c>
      <c r="K159" s="222" t="s">
        <v>157</v>
      </c>
      <c r="L159" s="45"/>
      <c r="M159" s="227" t="s">
        <v>1</v>
      </c>
      <c r="N159" s="228" t="s">
        <v>43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0.32000000000000001</v>
      </c>
      <c r="T159" s="230">
        <f>S159*H159</f>
        <v>4.9408000000000003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158</v>
      </c>
      <c r="AT159" s="231" t="s">
        <v>153</v>
      </c>
      <c r="AU159" s="231" t="s">
        <v>87</v>
      </c>
      <c r="AY159" s="18" t="s">
        <v>151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83</v>
      </c>
      <c r="BK159" s="232">
        <f>ROUND(I159*H159,2)</f>
        <v>0</v>
      </c>
      <c r="BL159" s="18" t="s">
        <v>158</v>
      </c>
      <c r="BM159" s="231" t="s">
        <v>197</v>
      </c>
    </row>
    <row r="160" s="2" customFormat="1">
      <c r="A160" s="39"/>
      <c r="B160" s="40"/>
      <c r="C160" s="41"/>
      <c r="D160" s="233" t="s">
        <v>160</v>
      </c>
      <c r="E160" s="41"/>
      <c r="F160" s="234" t="s">
        <v>198</v>
      </c>
      <c r="G160" s="41"/>
      <c r="H160" s="41"/>
      <c r="I160" s="235"/>
      <c r="J160" s="41"/>
      <c r="K160" s="41"/>
      <c r="L160" s="45"/>
      <c r="M160" s="236"/>
      <c r="N160" s="237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160</v>
      </c>
      <c r="AU160" s="18" t="s">
        <v>87</v>
      </c>
    </row>
    <row r="161" s="2" customFormat="1">
      <c r="A161" s="39"/>
      <c r="B161" s="40"/>
      <c r="C161" s="41"/>
      <c r="D161" s="238" t="s">
        <v>162</v>
      </c>
      <c r="E161" s="41"/>
      <c r="F161" s="239" t="s">
        <v>199</v>
      </c>
      <c r="G161" s="41"/>
      <c r="H161" s="41"/>
      <c r="I161" s="235"/>
      <c r="J161" s="41"/>
      <c r="K161" s="41"/>
      <c r="L161" s="45"/>
      <c r="M161" s="236"/>
      <c r="N161" s="237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162</v>
      </c>
      <c r="AU161" s="18" t="s">
        <v>87</v>
      </c>
    </row>
    <row r="162" s="14" customFormat="1">
      <c r="A162" s="14"/>
      <c r="B162" s="250"/>
      <c r="C162" s="251"/>
      <c r="D162" s="233" t="s">
        <v>164</v>
      </c>
      <c r="E162" s="252" t="s">
        <v>1</v>
      </c>
      <c r="F162" s="253" t="s">
        <v>200</v>
      </c>
      <c r="G162" s="251"/>
      <c r="H162" s="254">
        <v>9.3699999999999992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164</v>
      </c>
      <c r="AU162" s="260" t="s">
        <v>87</v>
      </c>
      <c r="AV162" s="14" t="s">
        <v>87</v>
      </c>
      <c r="AW162" s="14" t="s">
        <v>34</v>
      </c>
      <c r="AX162" s="14" t="s">
        <v>78</v>
      </c>
      <c r="AY162" s="260" t="s">
        <v>151</v>
      </c>
    </row>
    <row r="163" s="14" customFormat="1">
      <c r="A163" s="14"/>
      <c r="B163" s="250"/>
      <c r="C163" s="251"/>
      <c r="D163" s="233" t="s">
        <v>164</v>
      </c>
      <c r="E163" s="252" t="s">
        <v>1</v>
      </c>
      <c r="F163" s="253" t="s">
        <v>201</v>
      </c>
      <c r="G163" s="251"/>
      <c r="H163" s="254">
        <v>6.0700000000000003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164</v>
      </c>
      <c r="AU163" s="260" t="s">
        <v>87</v>
      </c>
      <c r="AV163" s="14" t="s">
        <v>87</v>
      </c>
      <c r="AW163" s="14" t="s">
        <v>34</v>
      </c>
      <c r="AX163" s="14" t="s">
        <v>78</v>
      </c>
      <c r="AY163" s="260" t="s">
        <v>151</v>
      </c>
    </row>
    <row r="164" s="15" customFormat="1">
      <c r="A164" s="15"/>
      <c r="B164" s="261"/>
      <c r="C164" s="262"/>
      <c r="D164" s="233" t="s">
        <v>164</v>
      </c>
      <c r="E164" s="263" t="s">
        <v>1</v>
      </c>
      <c r="F164" s="264" t="s">
        <v>169</v>
      </c>
      <c r="G164" s="262"/>
      <c r="H164" s="265">
        <v>15.44</v>
      </c>
      <c r="I164" s="266"/>
      <c r="J164" s="262"/>
      <c r="K164" s="262"/>
      <c r="L164" s="267"/>
      <c r="M164" s="268"/>
      <c r="N164" s="269"/>
      <c r="O164" s="269"/>
      <c r="P164" s="269"/>
      <c r="Q164" s="269"/>
      <c r="R164" s="269"/>
      <c r="S164" s="269"/>
      <c r="T164" s="27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1" t="s">
        <v>164</v>
      </c>
      <c r="AU164" s="271" t="s">
        <v>87</v>
      </c>
      <c r="AV164" s="15" t="s">
        <v>158</v>
      </c>
      <c r="AW164" s="15" t="s">
        <v>34</v>
      </c>
      <c r="AX164" s="15" t="s">
        <v>83</v>
      </c>
      <c r="AY164" s="271" t="s">
        <v>151</v>
      </c>
    </row>
    <row r="165" s="2" customFormat="1" ht="33" customHeight="1">
      <c r="A165" s="39"/>
      <c r="B165" s="40"/>
      <c r="C165" s="220" t="s">
        <v>202</v>
      </c>
      <c r="D165" s="220" t="s">
        <v>153</v>
      </c>
      <c r="E165" s="221" t="s">
        <v>203</v>
      </c>
      <c r="F165" s="222" t="s">
        <v>204</v>
      </c>
      <c r="G165" s="223" t="s">
        <v>156</v>
      </c>
      <c r="H165" s="224">
        <v>9.1500000000000004</v>
      </c>
      <c r="I165" s="225"/>
      <c r="J165" s="226">
        <f>ROUND(I165*H165,2)</f>
        <v>0</v>
      </c>
      <c r="K165" s="222" t="s">
        <v>157</v>
      </c>
      <c r="L165" s="45"/>
      <c r="M165" s="227" t="s">
        <v>1</v>
      </c>
      <c r="N165" s="228" t="s">
        <v>43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0.42499999999999999</v>
      </c>
      <c r="T165" s="230">
        <f>S165*H165</f>
        <v>3.8887499999999999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158</v>
      </c>
      <c r="AT165" s="231" t="s">
        <v>153</v>
      </c>
      <c r="AU165" s="231" t="s">
        <v>87</v>
      </c>
      <c r="AY165" s="18" t="s">
        <v>151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158</v>
      </c>
      <c r="BM165" s="231" t="s">
        <v>205</v>
      </c>
    </row>
    <row r="166" s="2" customFormat="1">
      <c r="A166" s="39"/>
      <c r="B166" s="40"/>
      <c r="C166" s="41"/>
      <c r="D166" s="233" t="s">
        <v>160</v>
      </c>
      <c r="E166" s="41"/>
      <c r="F166" s="234" t="s">
        <v>206</v>
      </c>
      <c r="G166" s="41"/>
      <c r="H166" s="41"/>
      <c r="I166" s="235"/>
      <c r="J166" s="41"/>
      <c r="K166" s="41"/>
      <c r="L166" s="45"/>
      <c r="M166" s="236"/>
      <c r="N166" s="237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160</v>
      </c>
      <c r="AU166" s="18" t="s">
        <v>87</v>
      </c>
    </row>
    <row r="167" s="2" customFormat="1">
      <c r="A167" s="39"/>
      <c r="B167" s="40"/>
      <c r="C167" s="41"/>
      <c r="D167" s="238" t="s">
        <v>162</v>
      </c>
      <c r="E167" s="41"/>
      <c r="F167" s="239" t="s">
        <v>207</v>
      </c>
      <c r="G167" s="41"/>
      <c r="H167" s="41"/>
      <c r="I167" s="235"/>
      <c r="J167" s="41"/>
      <c r="K167" s="41"/>
      <c r="L167" s="45"/>
      <c r="M167" s="236"/>
      <c r="N167" s="237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162</v>
      </c>
      <c r="AU167" s="18" t="s">
        <v>87</v>
      </c>
    </row>
    <row r="168" s="13" customFormat="1">
      <c r="A168" s="13"/>
      <c r="B168" s="240"/>
      <c r="C168" s="241"/>
      <c r="D168" s="233" t="s">
        <v>164</v>
      </c>
      <c r="E168" s="242" t="s">
        <v>1</v>
      </c>
      <c r="F168" s="243" t="s">
        <v>165</v>
      </c>
      <c r="G168" s="241"/>
      <c r="H168" s="242" t="s">
        <v>1</v>
      </c>
      <c r="I168" s="244"/>
      <c r="J168" s="241"/>
      <c r="K168" s="241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164</v>
      </c>
      <c r="AU168" s="249" t="s">
        <v>87</v>
      </c>
      <c r="AV168" s="13" t="s">
        <v>83</v>
      </c>
      <c r="AW168" s="13" t="s">
        <v>34</v>
      </c>
      <c r="AX168" s="13" t="s">
        <v>78</v>
      </c>
      <c r="AY168" s="249" t="s">
        <v>151</v>
      </c>
    </row>
    <row r="169" s="14" customFormat="1">
      <c r="A169" s="14"/>
      <c r="B169" s="250"/>
      <c r="C169" s="251"/>
      <c r="D169" s="233" t="s">
        <v>164</v>
      </c>
      <c r="E169" s="252" t="s">
        <v>1</v>
      </c>
      <c r="F169" s="253" t="s">
        <v>208</v>
      </c>
      <c r="G169" s="251"/>
      <c r="H169" s="254">
        <v>9.1500000000000004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164</v>
      </c>
      <c r="AU169" s="260" t="s">
        <v>87</v>
      </c>
      <c r="AV169" s="14" t="s">
        <v>87</v>
      </c>
      <c r="AW169" s="14" t="s">
        <v>34</v>
      </c>
      <c r="AX169" s="14" t="s">
        <v>83</v>
      </c>
      <c r="AY169" s="260" t="s">
        <v>151</v>
      </c>
    </row>
    <row r="170" s="2" customFormat="1" ht="24.15" customHeight="1">
      <c r="A170" s="39"/>
      <c r="B170" s="40"/>
      <c r="C170" s="220" t="s">
        <v>209</v>
      </c>
      <c r="D170" s="220" t="s">
        <v>153</v>
      </c>
      <c r="E170" s="221" t="s">
        <v>210</v>
      </c>
      <c r="F170" s="222" t="s">
        <v>211</v>
      </c>
      <c r="G170" s="223" t="s">
        <v>156</v>
      </c>
      <c r="H170" s="224">
        <v>356.27999999999997</v>
      </c>
      <c r="I170" s="225"/>
      <c r="J170" s="226">
        <f>ROUND(I170*H170,2)</f>
        <v>0</v>
      </c>
      <c r="K170" s="222" t="s">
        <v>157</v>
      </c>
      <c r="L170" s="45"/>
      <c r="M170" s="227" t="s">
        <v>1</v>
      </c>
      <c r="N170" s="228" t="s">
        <v>43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0.316</v>
      </c>
      <c r="T170" s="230">
        <f>S170*H170</f>
        <v>112.58448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158</v>
      </c>
      <c r="AT170" s="231" t="s">
        <v>153</v>
      </c>
      <c r="AU170" s="231" t="s">
        <v>87</v>
      </c>
      <c r="AY170" s="18" t="s">
        <v>151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158</v>
      </c>
      <c r="BM170" s="231" t="s">
        <v>212</v>
      </c>
    </row>
    <row r="171" s="2" customFormat="1">
      <c r="A171" s="39"/>
      <c r="B171" s="40"/>
      <c r="C171" s="41"/>
      <c r="D171" s="233" t="s">
        <v>160</v>
      </c>
      <c r="E171" s="41"/>
      <c r="F171" s="234" t="s">
        <v>213</v>
      </c>
      <c r="G171" s="41"/>
      <c r="H171" s="41"/>
      <c r="I171" s="235"/>
      <c r="J171" s="41"/>
      <c r="K171" s="41"/>
      <c r="L171" s="45"/>
      <c r="M171" s="236"/>
      <c r="N171" s="237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160</v>
      </c>
      <c r="AU171" s="18" t="s">
        <v>87</v>
      </c>
    </row>
    <row r="172" s="2" customFormat="1">
      <c r="A172" s="39"/>
      <c r="B172" s="40"/>
      <c r="C172" s="41"/>
      <c r="D172" s="238" t="s">
        <v>162</v>
      </c>
      <c r="E172" s="41"/>
      <c r="F172" s="239" t="s">
        <v>214</v>
      </c>
      <c r="G172" s="41"/>
      <c r="H172" s="41"/>
      <c r="I172" s="235"/>
      <c r="J172" s="41"/>
      <c r="K172" s="41"/>
      <c r="L172" s="45"/>
      <c r="M172" s="236"/>
      <c r="N172" s="237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162</v>
      </c>
      <c r="AU172" s="18" t="s">
        <v>87</v>
      </c>
    </row>
    <row r="173" s="13" customFormat="1">
      <c r="A173" s="13"/>
      <c r="B173" s="240"/>
      <c r="C173" s="241"/>
      <c r="D173" s="233" t="s">
        <v>164</v>
      </c>
      <c r="E173" s="242" t="s">
        <v>1</v>
      </c>
      <c r="F173" s="243" t="s">
        <v>165</v>
      </c>
      <c r="G173" s="241"/>
      <c r="H173" s="242" t="s">
        <v>1</v>
      </c>
      <c r="I173" s="244"/>
      <c r="J173" s="241"/>
      <c r="K173" s="241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164</v>
      </c>
      <c r="AU173" s="249" t="s">
        <v>87</v>
      </c>
      <c r="AV173" s="13" t="s">
        <v>83</v>
      </c>
      <c r="AW173" s="13" t="s">
        <v>34</v>
      </c>
      <c r="AX173" s="13" t="s">
        <v>78</v>
      </c>
      <c r="AY173" s="249" t="s">
        <v>151</v>
      </c>
    </row>
    <row r="174" s="13" customFormat="1">
      <c r="A174" s="13"/>
      <c r="B174" s="240"/>
      <c r="C174" s="241"/>
      <c r="D174" s="233" t="s">
        <v>164</v>
      </c>
      <c r="E174" s="242" t="s">
        <v>1</v>
      </c>
      <c r="F174" s="243" t="s">
        <v>215</v>
      </c>
      <c r="G174" s="241"/>
      <c r="H174" s="242" t="s">
        <v>1</v>
      </c>
      <c r="I174" s="244"/>
      <c r="J174" s="241"/>
      <c r="K174" s="241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164</v>
      </c>
      <c r="AU174" s="249" t="s">
        <v>87</v>
      </c>
      <c r="AV174" s="13" t="s">
        <v>83</v>
      </c>
      <c r="AW174" s="13" t="s">
        <v>34</v>
      </c>
      <c r="AX174" s="13" t="s">
        <v>78</v>
      </c>
      <c r="AY174" s="249" t="s">
        <v>151</v>
      </c>
    </row>
    <row r="175" s="14" customFormat="1">
      <c r="A175" s="14"/>
      <c r="B175" s="250"/>
      <c r="C175" s="251"/>
      <c r="D175" s="233" t="s">
        <v>164</v>
      </c>
      <c r="E175" s="252" t="s">
        <v>1</v>
      </c>
      <c r="F175" s="253" t="s">
        <v>216</v>
      </c>
      <c r="G175" s="251"/>
      <c r="H175" s="254">
        <v>356.27999999999997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164</v>
      </c>
      <c r="AU175" s="260" t="s">
        <v>87</v>
      </c>
      <c r="AV175" s="14" t="s">
        <v>87</v>
      </c>
      <c r="AW175" s="14" t="s">
        <v>34</v>
      </c>
      <c r="AX175" s="14" t="s">
        <v>83</v>
      </c>
      <c r="AY175" s="260" t="s">
        <v>151</v>
      </c>
    </row>
    <row r="176" s="2" customFormat="1" ht="33" customHeight="1">
      <c r="A176" s="39"/>
      <c r="B176" s="40"/>
      <c r="C176" s="220" t="s">
        <v>217</v>
      </c>
      <c r="D176" s="220" t="s">
        <v>153</v>
      </c>
      <c r="E176" s="221" t="s">
        <v>218</v>
      </c>
      <c r="F176" s="222" t="s">
        <v>219</v>
      </c>
      <c r="G176" s="223" t="s">
        <v>156</v>
      </c>
      <c r="H176" s="224">
        <v>40.280000000000001</v>
      </c>
      <c r="I176" s="225"/>
      <c r="J176" s="226">
        <f>ROUND(I176*H176,2)</f>
        <v>0</v>
      </c>
      <c r="K176" s="222" t="s">
        <v>157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0.63</v>
      </c>
      <c r="T176" s="230">
        <f>S176*H176</f>
        <v>25.3764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158</v>
      </c>
      <c r="AT176" s="231" t="s">
        <v>153</v>
      </c>
      <c r="AU176" s="231" t="s">
        <v>87</v>
      </c>
      <c r="AY176" s="18" t="s">
        <v>151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158</v>
      </c>
      <c r="BM176" s="231" t="s">
        <v>220</v>
      </c>
    </row>
    <row r="177" s="2" customFormat="1">
      <c r="A177" s="39"/>
      <c r="B177" s="40"/>
      <c r="C177" s="41"/>
      <c r="D177" s="233" t="s">
        <v>160</v>
      </c>
      <c r="E177" s="41"/>
      <c r="F177" s="234" t="s">
        <v>221</v>
      </c>
      <c r="G177" s="41"/>
      <c r="H177" s="41"/>
      <c r="I177" s="235"/>
      <c r="J177" s="41"/>
      <c r="K177" s="41"/>
      <c r="L177" s="45"/>
      <c r="M177" s="236"/>
      <c r="N177" s="237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160</v>
      </c>
      <c r="AU177" s="18" t="s">
        <v>87</v>
      </c>
    </row>
    <row r="178" s="2" customFormat="1">
      <c r="A178" s="39"/>
      <c r="B178" s="40"/>
      <c r="C178" s="41"/>
      <c r="D178" s="238" t="s">
        <v>162</v>
      </c>
      <c r="E178" s="41"/>
      <c r="F178" s="239" t="s">
        <v>222</v>
      </c>
      <c r="G178" s="41"/>
      <c r="H178" s="41"/>
      <c r="I178" s="235"/>
      <c r="J178" s="41"/>
      <c r="K178" s="41"/>
      <c r="L178" s="45"/>
      <c r="M178" s="236"/>
      <c r="N178" s="237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162</v>
      </c>
      <c r="AU178" s="18" t="s">
        <v>87</v>
      </c>
    </row>
    <row r="179" s="13" customFormat="1">
      <c r="A179" s="13"/>
      <c r="B179" s="240"/>
      <c r="C179" s="241"/>
      <c r="D179" s="233" t="s">
        <v>164</v>
      </c>
      <c r="E179" s="242" t="s">
        <v>1</v>
      </c>
      <c r="F179" s="243" t="s">
        <v>165</v>
      </c>
      <c r="G179" s="241"/>
      <c r="H179" s="242" t="s">
        <v>1</v>
      </c>
      <c r="I179" s="244"/>
      <c r="J179" s="241"/>
      <c r="K179" s="241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164</v>
      </c>
      <c r="AU179" s="249" t="s">
        <v>87</v>
      </c>
      <c r="AV179" s="13" t="s">
        <v>83</v>
      </c>
      <c r="AW179" s="13" t="s">
        <v>34</v>
      </c>
      <c r="AX179" s="13" t="s">
        <v>78</v>
      </c>
      <c r="AY179" s="249" t="s">
        <v>151</v>
      </c>
    </row>
    <row r="180" s="13" customFormat="1">
      <c r="A180" s="13"/>
      <c r="B180" s="240"/>
      <c r="C180" s="241"/>
      <c r="D180" s="233" t="s">
        <v>164</v>
      </c>
      <c r="E180" s="242" t="s">
        <v>1</v>
      </c>
      <c r="F180" s="243" t="s">
        <v>223</v>
      </c>
      <c r="G180" s="241"/>
      <c r="H180" s="242" t="s">
        <v>1</v>
      </c>
      <c r="I180" s="244"/>
      <c r="J180" s="241"/>
      <c r="K180" s="241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164</v>
      </c>
      <c r="AU180" s="249" t="s">
        <v>87</v>
      </c>
      <c r="AV180" s="13" t="s">
        <v>83</v>
      </c>
      <c r="AW180" s="13" t="s">
        <v>34</v>
      </c>
      <c r="AX180" s="13" t="s">
        <v>78</v>
      </c>
      <c r="AY180" s="249" t="s">
        <v>151</v>
      </c>
    </row>
    <row r="181" s="14" customFormat="1">
      <c r="A181" s="14"/>
      <c r="B181" s="250"/>
      <c r="C181" s="251"/>
      <c r="D181" s="233" t="s">
        <v>164</v>
      </c>
      <c r="E181" s="252" t="s">
        <v>1</v>
      </c>
      <c r="F181" s="253" t="s">
        <v>224</v>
      </c>
      <c r="G181" s="251"/>
      <c r="H181" s="254">
        <v>40.280000000000001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164</v>
      </c>
      <c r="AU181" s="260" t="s">
        <v>87</v>
      </c>
      <c r="AV181" s="14" t="s">
        <v>87</v>
      </c>
      <c r="AW181" s="14" t="s">
        <v>34</v>
      </c>
      <c r="AX181" s="14" t="s">
        <v>83</v>
      </c>
      <c r="AY181" s="260" t="s">
        <v>151</v>
      </c>
    </row>
    <row r="182" s="2" customFormat="1" ht="24.15" customHeight="1">
      <c r="A182" s="39"/>
      <c r="B182" s="40"/>
      <c r="C182" s="220" t="s">
        <v>225</v>
      </c>
      <c r="D182" s="220" t="s">
        <v>153</v>
      </c>
      <c r="E182" s="221" t="s">
        <v>226</v>
      </c>
      <c r="F182" s="222" t="s">
        <v>227</v>
      </c>
      <c r="G182" s="223" t="s">
        <v>156</v>
      </c>
      <c r="H182" s="224">
        <v>1068.8399999999999</v>
      </c>
      <c r="I182" s="225"/>
      <c r="J182" s="226">
        <f>ROUND(I182*H182,2)</f>
        <v>0</v>
      </c>
      <c r="K182" s="222" t="s">
        <v>157</v>
      </c>
      <c r="L182" s="45"/>
      <c r="M182" s="227" t="s">
        <v>1</v>
      </c>
      <c r="N182" s="228" t="s">
        <v>43</v>
      </c>
      <c r="O182" s="92"/>
      <c r="P182" s="229">
        <f>O182*H182</f>
        <v>0</v>
      </c>
      <c r="Q182" s="229">
        <v>3.0000000000000001E-05</v>
      </c>
      <c r="R182" s="229">
        <f>Q182*H182</f>
        <v>0.032065199999999995</v>
      </c>
      <c r="S182" s="229">
        <v>0.23000000000000001</v>
      </c>
      <c r="T182" s="230">
        <f>S182*H182</f>
        <v>245.83320000000001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158</v>
      </c>
      <c r="AT182" s="231" t="s">
        <v>153</v>
      </c>
      <c r="AU182" s="231" t="s">
        <v>87</v>
      </c>
      <c r="AY182" s="18" t="s">
        <v>151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83</v>
      </c>
      <c r="BK182" s="232">
        <f>ROUND(I182*H182,2)</f>
        <v>0</v>
      </c>
      <c r="BL182" s="18" t="s">
        <v>158</v>
      </c>
      <c r="BM182" s="231" t="s">
        <v>228</v>
      </c>
    </row>
    <row r="183" s="2" customFormat="1">
      <c r="A183" s="39"/>
      <c r="B183" s="40"/>
      <c r="C183" s="41"/>
      <c r="D183" s="233" t="s">
        <v>160</v>
      </c>
      <c r="E183" s="41"/>
      <c r="F183" s="234" t="s">
        <v>229</v>
      </c>
      <c r="G183" s="41"/>
      <c r="H183" s="41"/>
      <c r="I183" s="235"/>
      <c r="J183" s="41"/>
      <c r="K183" s="41"/>
      <c r="L183" s="45"/>
      <c r="M183" s="236"/>
      <c r="N183" s="237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160</v>
      </c>
      <c r="AU183" s="18" t="s">
        <v>87</v>
      </c>
    </row>
    <row r="184" s="2" customFormat="1">
      <c r="A184" s="39"/>
      <c r="B184" s="40"/>
      <c r="C184" s="41"/>
      <c r="D184" s="238" t="s">
        <v>162</v>
      </c>
      <c r="E184" s="41"/>
      <c r="F184" s="239" t="s">
        <v>230</v>
      </c>
      <c r="G184" s="41"/>
      <c r="H184" s="41"/>
      <c r="I184" s="235"/>
      <c r="J184" s="41"/>
      <c r="K184" s="41"/>
      <c r="L184" s="45"/>
      <c r="M184" s="236"/>
      <c r="N184" s="237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162</v>
      </c>
      <c r="AU184" s="18" t="s">
        <v>87</v>
      </c>
    </row>
    <row r="185" s="13" customFormat="1">
      <c r="A185" s="13"/>
      <c r="B185" s="240"/>
      <c r="C185" s="241"/>
      <c r="D185" s="233" t="s">
        <v>164</v>
      </c>
      <c r="E185" s="242" t="s">
        <v>1</v>
      </c>
      <c r="F185" s="243" t="s">
        <v>165</v>
      </c>
      <c r="G185" s="241"/>
      <c r="H185" s="242" t="s">
        <v>1</v>
      </c>
      <c r="I185" s="244"/>
      <c r="J185" s="241"/>
      <c r="K185" s="241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164</v>
      </c>
      <c r="AU185" s="249" t="s">
        <v>87</v>
      </c>
      <c r="AV185" s="13" t="s">
        <v>83</v>
      </c>
      <c r="AW185" s="13" t="s">
        <v>34</v>
      </c>
      <c r="AX185" s="13" t="s">
        <v>78</v>
      </c>
      <c r="AY185" s="249" t="s">
        <v>151</v>
      </c>
    </row>
    <row r="186" s="13" customFormat="1">
      <c r="A186" s="13"/>
      <c r="B186" s="240"/>
      <c r="C186" s="241"/>
      <c r="D186" s="233" t="s">
        <v>164</v>
      </c>
      <c r="E186" s="242" t="s">
        <v>1</v>
      </c>
      <c r="F186" s="243" t="s">
        <v>231</v>
      </c>
      <c r="G186" s="241"/>
      <c r="H186" s="242" t="s">
        <v>1</v>
      </c>
      <c r="I186" s="244"/>
      <c r="J186" s="241"/>
      <c r="K186" s="241"/>
      <c r="L186" s="245"/>
      <c r="M186" s="246"/>
      <c r="N186" s="247"/>
      <c r="O186" s="247"/>
      <c r="P186" s="247"/>
      <c r="Q186" s="247"/>
      <c r="R186" s="247"/>
      <c r="S186" s="247"/>
      <c r="T186" s="24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9" t="s">
        <v>164</v>
      </c>
      <c r="AU186" s="249" t="s">
        <v>87</v>
      </c>
      <c r="AV186" s="13" t="s">
        <v>83</v>
      </c>
      <c r="AW186" s="13" t="s">
        <v>34</v>
      </c>
      <c r="AX186" s="13" t="s">
        <v>78</v>
      </c>
      <c r="AY186" s="249" t="s">
        <v>151</v>
      </c>
    </row>
    <row r="187" s="14" customFormat="1">
      <c r="A187" s="14"/>
      <c r="B187" s="250"/>
      <c r="C187" s="251"/>
      <c r="D187" s="233" t="s">
        <v>164</v>
      </c>
      <c r="E187" s="252" t="s">
        <v>1</v>
      </c>
      <c r="F187" s="253" t="s">
        <v>232</v>
      </c>
      <c r="G187" s="251"/>
      <c r="H187" s="254">
        <v>1068.8399999999999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164</v>
      </c>
      <c r="AU187" s="260" t="s">
        <v>87</v>
      </c>
      <c r="AV187" s="14" t="s">
        <v>87</v>
      </c>
      <c r="AW187" s="14" t="s">
        <v>34</v>
      </c>
      <c r="AX187" s="14" t="s">
        <v>83</v>
      </c>
      <c r="AY187" s="260" t="s">
        <v>151</v>
      </c>
    </row>
    <row r="188" s="2" customFormat="1" ht="16.5" customHeight="1">
      <c r="A188" s="39"/>
      <c r="B188" s="40"/>
      <c r="C188" s="220" t="s">
        <v>233</v>
      </c>
      <c r="D188" s="220" t="s">
        <v>153</v>
      </c>
      <c r="E188" s="221" t="s">
        <v>234</v>
      </c>
      <c r="F188" s="222" t="s">
        <v>235</v>
      </c>
      <c r="G188" s="223" t="s">
        <v>236</v>
      </c>
      <c r="H188" s="224">
        <v>236.68000000000001</v>
      </c>
      <c r="I188" s="225"/>
      <c r="J188" s="226">
        <f>ROUND(I188*H188,2)</f>
        <v>0</v>
      </c>
      <c r="K188" s="222" t="s">
        <v>157</v>
      </c>
      <c r="L188" s="45"/>
      <c r="M188" s="227" t="s">
        <v>1</v>
      </c>
      <c r="N188" s="228" t="s">
        <v>43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0.20499999999999999</v>
      </c>
      <c r="T188" s="230">
        <f>S188*H188</f>
        <v>48.519399999999997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158</v>
      </c>
      <c r="AT188" s="231" t="s">
        <v>153</v>
      </c>
      <c r="AU188" s="231" t="s">
        <v>87</v>
      </c>
      <c r="AY188" s="18" t="s">
        <v>151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83</v>
      </c>
      <c r="BK188" s="232">
        <f>ROUND(I188*H188,2)</f>
        <v>0</v>
      </c>
      <c r="BL188" s="18" t="s">
        <v>158</v>
      </c>
      <c r="BM188" s="231" t="s">
        <v>237</v>
      </c>
    </row>
    <row r="189" s="2" customFormat="1">
      <c r="A189" s="39"/>
      <c r="B189" s="40"/>
      <c r="C189" s="41"/>
      <c r="D189" s="233" t="s">
        <v>160</v>
      </c>
      <c r="E189" s="41"/>
      <c r="F189" s="234" t="s">
        <v>238</v>
      </c>
      <c r="G189" s="41"/>
      <c r="H189" s="41"/>
      <c r="I189" s="235"/>
      <c r="J189" s="41"/>
      <c r="K189" s="41"/>
      <c r="L189" s="45"/>
      <c r="M189" s="236"/>
      <c r="N189" s="237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160</v>
      </c>
      <c r="AU189" s="18" t="s">
        <v>87</v>
      </c>
    </row>
    <row r="190" s="2" customFormat="1">
      <c r="A190" s="39"/>
      <c r="B190" s="40"/>
      <c r="C190" s="41"/>
      <c r="D190" s="238" t="s">
        <v>162</v>
      </c>
      <c r="E190" s="41"/>
      <c r="F190" s="239" t="s">
        <v>239</v>
      </c>
      <c r="G190" s="41"/>
      <c r="H190" s="41"/>
      <c r="I190" s="235"/>
      <c r="J190" s="41"/>
      <c r="K190" s="41"/>
      <c r="L190" s="45"/>
      <c r="M190" s="236"/>
      <c r="N190" s="237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162</v>
      </c>
      <c r="AU190" s="18" t="s">
        <v>87</v>
      </c>
    </row>
    <row r="191" s="13" customFormat="1">
      <c r="A191" s="13"/>
      <c r="B191" s="240"/>
      <c r="C191" s="241"/>
      <c r="D191" s="233" t="s">
        <v>164</v>
      </c>
      <c r="E191" s="242" t="s">
        <v>1</v>
      </c>
      <c r="F191" s="243" t="s">
        <v>165</v>
      </c>
      <c r="G191" s="241"/>
      <c r="H191" s="242" t="s">
        <v>1</v>
      </c>
      <c r="I191" s="244"/>
      <c r="J191" s="241"/>
      <c r="K191" s="241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164</v>
      </c>
      <c r="AU191" s="249" t="s">
        <v>87</v>
      </c>
      <c r="AV191" s="13" t="s">
        <v>83</v>
      </c>
      <c r="AW191" s="13" t="s">
        <v>34</v>
      </c>
      <c r="AX191" s="13" t="s">
        <v>78</v>
      </c>
      <c r="AY191" s="249" t="s">
        <v>151</v>
      </c>
    </row>
    <row r="192" s="13" customFormat="1">
      <c r="A192" s="13"/>
      <c r="B192" s="240"/>
      <c r="C192" s="241"/>
      <c r="D192" s="233" t="s">
        <v>164</v>
      </c>
      <c r="E192" s="242" t="s">
        <v>1</v>
      </c>
      <c r="F192" s="243" t="s">
        <v>240</v>
      </c>
      <c r="G192" s="241"/>
      <c r="H192" s="242" t="s">
        <v>1</v>
      </c>
      <c r="I192" s="244"/>
      <c r="J192" s="241"/>
      <c r="K192" s="241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164</v>
      </c>
      <c r="AU192" s="249" t="s">
        <v>87</v>
      </c>
      <c r="AV192" s="13" t="s">
        <v>83</v>
      </c>
      <c r="AW192" s="13" t="s">
        <v>34</v>
      </c>
      <c r="AX192" s="13" t="s">
        <v>78</v>
      </c>
      <c r="AY192" s="249" t="s">
        <v>151</v>
      </c>
    </row>
    <row r="193" s="14" customFormat="1">
      <c r="A193" s="14"/>
      <c r="B193" s="250"/>
      <c r="C193" s="251"/>
      <c r="D193" s="233" t="s">
        <v>164</v>
      </c>
      <c r="E193" s="252" t="s">
        <v>1</v>
      </c>
      <c r="F193" s="253" t="s">
        <v>241</v>
      </c>
      <c r="G193" s="251"/>
      <c r="H193" s="254">
        <v>236.68000000000001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164</v>
      </c>
      <c r="AU193" s="260" t="s">
        <v>87</v>
      </c>
      <c r="AV193" s="14" t="s">
        <v>87</v>
      </c>
      <c r="AW193" s="14" t="s">
        <v>34</v>
      </c>
      <c r="AX193" s="14" t="s">
        <v>83</v>
      </c>
      <c r="AY193" s="260" t="s">
        <v>151</v>
      </c>
    </row>
    <row r="194" s="2" customFormat="1" ht="37.8" customHeight="1">
      <c r="A194" s="39"/>
      <c r="B194" s="40"/>
      <c r="C194" s="220" t="s">
        <v>242</v>
      </c>
      <c r="D194" s="220" t="s">
        <v>153</v>
      </c>
      <c r="E194" s="221" t="s">
        <v>243</v>
      </c>
      <c r="F194" s="222" t="s">
        <v>244</v>
      </c>
      <c r="G194" s="223" t="s">
        <v>245</v>
      </c>
      <c r="H194" s="224">
        <v>463.64400000000001</v>
      </c>
      <c r="I194" s="225"/>
      <c r="J194" s="226">
        <f>ROUND(I194*H194,2)</f>
        <v>0</v>
      </c>
      <c r="K194" s="222" t="s">
        <v>157</v>
      </c>
      <c r="L194" s="45"/>
      <c r="M194" s="227" t="s">
        <v>1</v>
      </c>
      <c r="N194" s="228" t="s">
        <v>43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158</v>
      </c>
      <c r="AT194" s="231" t="s">
        <v>153</v>
      </c>
      <c r="AU194" s="231" t="s">
        <v>87</v>
      </c>
      <c r="AY194" s="18" t="s">
        <v>151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83</v>
      </c>
      <c r="BK194" s="232">
        <f>ROUND(I194*H194,2)</f>
        <v>0</v>
      </c>
      <c r="BL194" s="18" t="s">
        <v>158</v>
      </c>
      <c r="BM194" s="231" t="s">
        <v>246</v>
      </c>
    </row>
    <row r="195" s="2" customFormat="1">
      <c r="A195" s="39"/>
      <c r="B195" s="40"/>
      <c r="C195" s="41"/>
      <c r="D195" s="233" t="s">
        <v>160</v>
      </c>
      <c r="E195" s="41"/>
      <c r="F195" s="234" t="s">
        <v>247</v>
      </c>
      <c r="G195" s="41"/>
      <c r="H195" s="41"/>
      <c r="I195" s="235"/>
      <c r="J195" s="41"/>
      <c r="K195" s="41"/>
      <c r="L195" s="45"/>
      <c r="M195" s="236"/>
      <c r="N195" s="237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160</v>
      </c>
      <c r="AU195" s="18" t="s">
        <v>87</v>
      </c>
    </row>
    <row r="196" s="2" customFormat="1">
      <c r="A196" s="39"/>
      <c r="B196" s="40"/>
      <c r="C196" s="41"/>
      <c r="D196" s="238" t="s">
        <v>162</v>
      </c>
      <c r="E196" s="41"/>
      <c r="F196" s="239" t="s">
        <v>248</v>
      </c>
      <c r="G196" s="41"/>
      <c r="H196" s="41"/>
      <c r="I196" s="235"/>
      <c r="J196" s="41"/>
      <c r="K196" s="41"/>
      <c r="L196" s="45"/>
      <c r="M196" s="236"/>
      <c r="N196" s="237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162</v>
      </c>
      <c r="AU196" s="18" t="s">
        <v>87</v>
      </c>
    </row>
    <row r="197" s="13" customFormat="1">
      <c r="A197" s="13"/>
      <c r="B197" s="240"/>
      <c r="C197" s="241"/>
      <c r="D197" s="233" t="s">
        <v>164</v>
      </c>
      <c r="E197" s="242" t="s">
        <v>1</v>
      </c>
      <c r="F197" s="243" t="s">
        <v>249</v>
      </c>
      <c r="G197" s="241"/>
      <c r="H197" s="242" t="s">
        <v>1</v>
      </c>
      <c r="I197" s="244"/>
      <c r="J197" s="241"/>
      <c r="K197" s="241"/>
      <c r="L197" s="245"/>
      <c r="M197" s="246"/>
      <c r="N197" s="247"/>
      <c r="O197" s="247"/>
      <c r="P197" s="247"/>
      <c r="Q197" s="247"/>
      <c r="R197" s="247"/>
      <c r="S197" s="247"/>
      <c r="T197" s="24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9" t="s">
        <v>164</v>
      </c>
      <c r="AU197" s="249" t="s">
        <v>87</v>
      </c>
      <c r="AV197" s="13" t="s">
        <v>83</v>
      </c>
      <c r="AW197" s="13" t="s">
        <v>34</v>
      </c>
      <c r="AX197" s="13" t="s">
        <v>78</v>
      </c>
      <c r="AY197" s="249" t="s">
        <v>151</v>
      </c>
    </row>
    <row r="198" s="13" customFormat="1">
      <c r="A198" s="13"/>
      <c r="B198" s="240"/>
      <c r="C198" s="241"/>
      <c r="D198" s="233" t="s">
        <v>164</v>
      </c>
      <c r="E198" s="242" t="s">
        <v>1</v>
      </c>
      <c r="F198" s="243" t="s">
        <v>250</v>
      </c>
      <c r="G198" s="241"/>
      <c r="H198" s="242" t="s">
        <v>1</v>
      </c>
      <c r="I198" s="244"/>
      <c r="J198" s="241"/>
      <c r="K198" s="241"/>
      <c r="L198" s="245"/>
      <c r="M198" s="246"/>
      <c r="N198" s="247"/>
      <c r="O198" s="247"/>
      <c r="P198" s="247"/>
      <c r="Q198" s="247"/>
      <c r="R198" s="247"/>
      <c r="S198" s="247"/>
      <c r="T198" s="24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9" t="s">
        <v>164</v>
      </c>
      <c r="AU198" s="249" t="s">
        <v>87</v>
      </c>
      <c r="AV198" s="13" t="s">
        <v>83</v>
      </c>
      <c r="AW198" s="13" t="s">
        <v>34</v>
      </c>
      <c r="AX198" s="13" t="s">
        <v>78</v>
      </c>
      <c r="AY198" s="249" t="s">
        <v>151</v>
      </c>
    </row>
    <row r="199" s="14" customFormat="1">
      <c r="A199" s="14"/>
      <c r="B199" s="250"/>
      <c r="C199" s="251"/>
      <c r="D199" s="233" t="s">
        <v>164</v>
      </c>
      <c r="E199" s="252" t="s">
        <v>1</v>
      </c>
      <c r="F199" s="253" t="s">
        <v>251</v>
      </c>
      <c r="G199" s="251"/>
      <c r="H199" s="254">
        <v>193.38</v>
      </c>
      <c r="I199" s="255"/>
      <c r="J199" s="251"/>
      <c r="K199" s="251"/>
      <c r="L199" s="256"/>
      <c r="M199" s="257"/>
      <c r="N199" s="258"/>
      <c r="O199" s="258"/>
      <c r="P199" s="258"/>
      <c r="Q199" s="258"/>
      <c r="R199" s="258"/>
      <c r="S199" s="258"/>
      <c r="T199" s="25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0" t="s">
        <v>164</v>
      </c>
      <c r="AU199" s="260" t="s">
        <v>87</v>
      </c>
      <c r="AV199" s="14" t="s">
        <v>87</v>
      </c>
      <c r="AW199" s="14" t="s">
        <v>34</v>
      </c>
      <c r="AX199" s="14" t="s">
        <v>78</v>
      </c>
      <c r="AY199" s="260" t="s">
        <v>151</v>
      </c>
    </row>
    <row r="200" s="13" customFormat="1">
      <c r="A200" s="13"/>
      <c r="B200" s="240"/>
      <c r="C200" s="241"/>
      <c r="D200" s="233" t="s">
        <v>164</v>
      </c>
      <c r="E200" s="242" t="s">
        <v>1</v>
      </c>
      <c r="F200" s="243" t="s">
        <v>252</v>
      </c>
      <c r="G200" s="241"/>
      <c r="H200" s="242" t="s">
        <v>1</v>
      </c>
      <c r="I200" s="244"/>
      <c r="J200" s="241"/>
      <c r="K200" s="241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164</v>
      </c>
      <c r="AU200" s="249" t="s">
        <v>87</v>
      </c>
      <c r="AV200" s="13" t="s">
        <v>83</v>
      </c>
      <c r="AW200" s="13" t="s">
        <v>34</v>
      </c>
      <c r="AX200" s="13" t="s">
        <v>78</v>
      </c>
      <c r="AY200" s="249" t="s">
        <v>151</v>
      </c>
    </row>
    <row r="201" s="14" customFormat="1">
      <c r="A201" s="14"/>
      <c r="B201" s="250"/>
      <c r="C201" s="251"/>
      <c r="D201" s="233" t="s">
        <v>164</v>
      </c>
      <c r="E201" s="252" t="s">
        <v>1</v>
      </c>
      <c r="F201" s="253" t="s">
        <v>253</v>
      </c>
      <c r="G201" s="251"/>
      <c r="H201" s="254">
        <v>46.279000000000003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164</v>
      </c>
      <c r="AU201" s="260" t="s">
        <v>87</v>
      </c>
      <c r="AV201" s="14" t="s">
        <v>87</v>
      </c>
      <c r="AW201" s="14" t="s">
        <v>34</v>
      </c>
      <c r="AX201" s="14" t="s">
        <v>78</v>
      </c>
      <c r="AY201" s="260" t="s">
        <v>151</v>
      </c>
    </row>
    <row r="202" s="13" customFormat="1">
      <c r="A202" s="13"/>
      <c r="B202" s="240"/>
      <c r="C202" s="241"/>
      <c r="D202" s="233" t="s">
        <v>164</v>
      </c>
      <c r="E202" s="242" t="s">
        <v>1</v>
      </c>
      <c r="F202" s="243" t="s">
        <v>254</v>
      </c>
      <c r="G202" s="241"/>
      <c r="H202" s="242" t="s">
        <v>1</v>
      </c>
      <c r="I202" s="244"/>
      <c r="J202" s="241"/>
      <c r="K202" s="241"/>
      <c r="L202" s="245"/>
      <c r="M202" s="246"/>
      <c r="N202" s="247"/>
      <c r="O202" s="247"/>
      <c r="P202" s="247"/>
      <c r="Q202" s="247"/>
      <c r="R202" s="247"/>
      <c r="S202" s="247"/>
      <c r="T202" s="24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9" t="s">
        <v>164</v>
      </c>
      <c r="AU202" s="249" t="s">
        <v>87</v>
      </c>
      <c r="AV202" s="13" t="s">
        <v>83</v>
      </c>
      <c r="AW202" s="13" t="s">
        <v>34</v>
      </c>
      <c r="AX202" s="13" t="s">
        <v>78</v>
      </c>
      <c r="AY202" s="249" t="s">
        <v>151</v>
      </c>
    </row>
    <row r="203" s="14" customFormat="1">
      <c r="A203" s="14"/>
      <c r="B203" s="250"/>
      <c r="C203" s="251"/>
      <c r="D203" s="233" t="s">
        <v>164</v>
      </c>
      <c r="E203" s="252" t="s">
        <v>1</v>
      </c>
      <c r="F203" s="253" t="s">
        <v>255</v>
      </c>
      <c r="G203" s="251"/>
      <c r="H203" s="254">
        <v>43.625999999999998</v>
      </c>
      <c r="I203" s="255"/>
      <c r="J203" s="251"/>
      <c r="K203" s="251"/>
      <c r="L203" s="256"/>
      <c r="M203" s="257"/>
      <c r="N203" s="258"/>
      <c r="O203" s="258"/>
      <c r="P203" s="258"/>
      <c r="Q203" s="258"/>
      <c r="R203" s="258"/>
      <c r="S203" s="258"/>
      <c r="T203" s="25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0" t="s">
        <v>164</v>
      </c>
      <c r="AU203" s="260" t="s">
        <v>87</v>
      </c>
      <c r="AV203" s="14" t="s">
        <v>87</v>
      </c>
      <c r="AW203" s="14" t="s">
        <v>34</v>
      </c>
      <c r="AX203" s="14" t="s">
        <v>78</v>
      </c>
      <c r="AY203" s="260" t="s">
        <v>151</v>
      </c>
    </row>
    <row r="204" s="13" customFormat="1">
      <c r="A204" s="13"/>
      <c r="B204" s="240"/>
      <c r="C204" s="241"/>
      <c r="D204" s="233" t="s">
        <v>164</v>
      </c>
      <c r="E204" s="242" t="s">
        <v>1</v>
      </c>
      <c r="F204" s="243" t="s">
        <v>256</v>
      </c>
      <c r="G204" s="241"/>
      <c r="H204" s="242" t="s">
        <v>1</v>
      </c>
      <c r="I204" s="244"/>
      <c r="J204" s="241"/>
      <c r="K204" s="241"/>
      <c r="L204" s="245"/>
      <c r="M204" s="246"/>
      <c r="N204" s="247"/>
      <c r="O204" s="247"/>
      <c r="P204" s="247"/>
      <c r="Q204" s="247"/>
      <c r="R204" s="247"/>
      <c r="S204" s="247"/>
      <c r="T204" s="24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9" t="s">
        <v>164</v>
      </c>
      <c r="AU204" s="249" t="s">
        <v>87</v>
      </c>
      <c r="AV204" s="13" t="s">
        <v>83</v>
      </c>
      <c r="AW204" s="13" t="s">
        <v>34</v>
      </c>
      <c r="AX204" s="13" t="s">
        <v>78</v>
      </c>
      <c r="AY204" s="249" t="s">
        <v>151</v>
      </c>
    </row>
    <row r="205" s="14" customFormat="1">
      <c r="A205" s="14"/>
      <c r="B205" s="250"/>
      <c r="C205" s="251"/>
      <c r="D205" s="233" t="s">
        <v>164</v>
      </c>
      <c r="E205" s="252" t="s">
        <v>1</v>
      </c>
      <c r="F205" s="253" t="s">
        <v>257</v>
      </c>
      <c r="G205" s="251"/>
      <c r="H205" s="254">
        <v>40.195</v>
      </c>
      <c r="I205" s="255"/>
      <c r="J205" s="251"/>
      <c r="K205" s="251"/>
      <c r="L205" s="256"/>
      <c r="M205" s="257"/>
      <c r="N205" s="258"/>
      <c r="O205" s="258"/>
      <c r="P205" s="258"/>
      <c r="Q205" s="258"/>
      <c r="R205" s="258"/>
      <c r="S205" s="258"/>
      <c r="T205" s="25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0" t="s">
        <v>164</v>
      </c>
      <c r="AU205" s="260" t="s">
        <v>87</v>
      </c>
      <c r="AV205" s="14" t="s">
        <v>87</v>
      </c>
      <c r="AW205" s="14" t="s">
        <v>34</v>
      </c>
      <c r="AX205" s="14" t="s">
        <v>78</v>
      </c>
      <c r="AY205" s="260" t="s">
        <v>151</v>
      </c>
    </row>
    <row r="206" s="13" customFormat="1">
      <c r="A206" s="13"/>
      <c r="B206" s="240"/>
      <c r="C206" s="241"/>
      <c r="D206" s="233" t="s">
        <v>164</v>
      </c>
      <c r="E206" s="242" t="s">
        <v>1</v>
      </c>
      <c r="F206" s="243" t="s">
        <v>258</v>
      </c>
      <c r="G206" s="241"/>
      <c r="H206" s="242" t="s">
        <v>1</v>
      </c>
      <c r="I206" s="244"/>
      <c r="J206" s="241"/>
      <c r="K206" s="241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164</v>
      </c>
      <c r="AU206" s="249" t="s">
        <v>87</v>
      </c>
      <c r="AV206" s="13" t="s">
        <v>83</v>
      </c>
      <c r="AW206" s="13" t="s">
        <v>34</v>
      </c>
      <c r="AX206" s="13" t="s">
        <v>78</v>
      </c>
      <c r="AY206" s="249" t="s">
        <v>151</v>
      </c>
    </row>
    <row r="207" s="14" customFormat="1">
      <c r="A207" s="14"/>
      <c r="B207" s="250"/>
      <c r="C207" s="251"/>
      <c r="D207" s="233" t="s">
        <v>164</v>
      </c>
      <c r="E207" s="252" t="s">
        <v>1</v>
      </c>
      <c r="F207" s="253" t="s">
        <v>259</v>
      </c>
      <c r="G207" s="251"/>
      <c r="H207" s="254">
        <v>115.928</v>
      </c>
      <c r="I207" s="255"/>
      <c r="J207" s="251"/>
      <c r="K207" s="251"/>
      <c r="L207" s="256"/>
      <c r="M207" s="257"/>
      <c r="N207" s="258"/>
      <c r="O207" s="258"/>
      <c r="P207" s="258"/>
      <c r="Q207" s="258"/>
      <c r="R207" s="258"/>
      <c r="S207" s="258"/>
      <c r="T207" s="25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0" t="s">
        <v>164</v>
      </c>
      <c r="AU207" s="260" t="s">
        <v>87</v>
      </c>
      <c r="AV207" s="14" t="s">
        <v>87</v>
      </c>
      <c r="AW207" s="14" t="s">
        <v>34</v>
      </c>
      <c r="AX207" s="14" t="s">
        <v>78</v>
      </c>
      <c r="AY207" s="260" t="s">
        <v>151</v>
      </c>
    </row>
    <row r="208" s="13" customFormat="1">
      <c r="A208" s="13"/>
      <c r="B208" s="240"/>
      <c r="C208" s="241"/>
      <c r="D208" s="233" t="s">
        <v>164</v>
      </c>
      <c r="E208" s="242" t="s">
        <v>1</v>
      </c>
      <c r="F208" s="243" t="s">
        <v>260</v>
      </c>
      <c r="G208" s="241"/>
      <c r="H208" s="242" t="s">
        <v>1</v>
      </c>
      <c r="I208" s="244"/>
      <c r="J208" s="241"/>
      <c r="K208" s="241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164</v>
      </c>
      <c r="AU208" s="249" t="s">
        <v>87</v>
      </c>
      <c r="AV208" s="13" t="s">
        <v>83</v>
      </c>
      <c r="AW208" s="13" t="s">
        <v>34</v>
      </c>
      <c r="AX208" s="13" t="s">
        <v>78</v>
      </c>
      <c r="AY208" s="249" t="s">
        <v>151</v>
      </c>
    </row>
    <row r="209" s="14" customFormat="1">
      <c r="A209" s="14"/>
      <c r="B209" s="250"/>
      <c r="C209" s="251"/>
      <c r="D209" s="233" t="s">
        <v>164</v>
      </c>
      <c r="E209" s="252" t="s">
        <v>1</v>
      </c>
      <c r="F209" s="253" t="s">
        <v>261</v>
      </c>
      <c r="G209" s="251"/>
      <c r="H209" s="254">
        <v>13.444000000000001</v>
      </c>
      <c r="I209" s="255"/>
      <c r="J209" s="251"/>
      <c r="K209" s="251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164</v>
      </c>
      <c r="AU209" s="260" t="s">
        <v>87</v>
      </c>
      <c r="AV209" s="14" t="s">
        <v>87</v>
      </c>
      <c r="AW209" s="14" t="s">
        <v>34</v>
      </c>
      <c r="AX209" s="14" t="s">
        <v>78</v>
      </c>
      <c r="AY209" s="260" t="s">
        <v>151</v>
      </c>
    </row>
    <row r="210" s="13" customFormat="1">
      <c r="A210" s="13"/>
      <c r="B210" s="240"/>
      <c r="C210" s="241"/>
      <c r="D210" s="233" t="s">
        <v>164</v>
      </c>
      <c r="E210" s="242" t="s">
        <v>1</v>
      </c>
      <c r="F210" s="243" t="s">
        <v>262</v>
      </c>
      <c r="G210" s="241"/>
      <c r="H210" s="242" t="s">
        <v>1</v>
      </c>
      <c r="I210" s="244"/>
      <c r="J210" s="241"/>
      <c r="K210" s="241"/>
      <c r="L210" s="245"/>
      <c r="M210" s="246"/>
      <c r="N210" s="247"/>
      <c r="O210" s="247"/>
      <c r="P210" s="247"/>
      <c r="Q210" s="247"/>
      <c r="R210" s="247"/>
      <c r="S210" s="247"/>
      <c r="T210" s="24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9" t="s">
        <v>164</v>
      </c>
      <c r="AU210" s="249" t="s">
        <v>87</v>
      </c>
      <c r="AV210" s="13" t="s">
        <v>83</v>
      </c>
      <c r="AW210" s="13" t="s">
        <v>34</v>
      </c>
      <c r="AX210" s="13" t="s">
        <v>78</v>
      </c>
      <c r="AY210" s="249" t="s">
        <v>151</v>
      </c>
    </row>
    <row r="211" s="14" customFormat="1">
      <c r="A211" s="14"/>
      <c r="B211" s="250"/>
      <c r="C211" s="251"/>
      <c r="D211" s="233" t="s">
        <v>164</v>
      </c>
      <c r="E211" s="252" t="s">
        <v>1</v>
      </c>
      <c r="F211" s="253" t="s">
        <v>263</v>
      </c>
      <c r="G211" s="251"/>
      <c r="H211" s="254">
        <v>10.792</v>
      </c>
      <c r="I211" s="255"/>
      <c r="J211" s="251"/>
      <c r="K211" s="251"/>
      <c r="L211" s="256"/>
      <c r="M211" s="257"/>
      <c r="N211" s="258"/>
      <c r="O211" s="258"/>
      <c r="P211" s="258"/>
      <c r="Q211" s="258"/>
      <c r="R211" s="258"/>
      <c r="S211" s="258"/>
      <c r="T211" s="25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0" t="s">
        <v>164</v>
      </c>
      <c r="AU211" s="260" t="s">
        <v>87</v>
      </c>
      <c r="AV211" s="14" t="s">
        <v>87</v>
      </c>
      <c r="AW211" s="14" t="s">
        <v>34</v>
      </c>
      <c r="AX211" s="14" t="s">
        <v>78</v>
      </c>
      <c r="AY211" s="260" t="s">
        <v>151</v>
      </c>
    </row>
    <row r="212" s="15" customFormat="1">
      <c r="A212" s="15"/>
      <c r="B212" s="261"/>
      <c r="C212" s="262"/>
      <c r="D212" s="233" t="s">
        <v>164</v>
      </c>
      <c r="E212" s="263" t="s">
        <v>94</v>
      </c>
      <c r="F212" s="264" t="s">
        <v>169</v>
      </c>
      <c r="G212" s="262"/>
      <c r="H212" s="265">
        <v>463.64400000000001</v>
      </c>
      <c r="I212" s="266"/>
      <c r="J212" s="262"/>
      <c r="K212" s="262"/>
      <c r="L212" s="267"/>
      <c r="M212" s="268"/>
      <c r="N212" s="269"/>
      <c r="O212" s="269"/>
      <c r="P212" s="269"/>
      <c r="Q212" s="269"/>
      <c r="R212" s="269"/>
      <c r="S212" s="269"/>
      <c r="T212" s="270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1" t="s">
        <v>164</v>
      </c>
      <c r="AU212" s="271" t="s">
        <v>87</v>
      </c>
      <c r="AV212" s="15" t="s">
        <v>158</v>
      </c>
      <c r="AW212" s="15" t="s">
        <v>34</v>
      </c>
      <c r="AX212" s="15" t="s">
        <v>83</v>
      </c>
      <c r="AY212" s="271" t="s">
        <v>151</v>
      </c>
    </row>
    <row r="213" s="2" customFormat="1" ht="33" customHeight="1">
      <c r="A213" s="39"/>
      <c r="B213" s="40"/>
      <c r="C213" s="220" t="s">
        <v>8</v>
      </c>
      <c r="D213" s="220" t="s">
        <v>153</v>
      </c>
      <c r="E213" s="221" t="s">
        <v>264</v>
      </c>
      <c r="F213" s="222" t="s">
        <v>265</v>
      </c>
      <c r="G213" s="223" t="s">
        <v>245</v>
      </c>
      <c r="H213" s="224">
        <v>117.178</v>
      </c>
      <c r="I213" s="225"/>
      <c r="J213" s="226">
        <f>ROUND(I213*H213,2)</f>
        <v>0</v>
      </c>
      <c r="K213" s="222" t="s">
        <v>157</v>
      </c>
      <c r="L213" s="45"/>
      <c r="M213" s="227" t="s">
        <v>1</v>
      </c>
      <c r="N213" s="228" t="s">
        <v>43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158</v>
      </c>
      <c r="AT213" s="231" t="s">
        <v>153</v>
      </c>
      <c r="AU213" s="231" t="s">
        <v>87</v>
      </c>
      <c r="AY213" s="18" t="s">
        <v>151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83</v>
      </c>
      <c r="BK213" s="232">
        <f>ROUND(I213*H213,2)</f>
        <v>0</v>
      </c>
      <c r="BL213" s="18" t="s">
        <v>158</v>
      </c>
      <c r="BM213" s="231" t="s">
        <v>266</v>
      </c>
    </row>
    <row r="214" s="2" customFormat="1">
      <c r="A214" s="39"/>
      <c r="B214" s="40"/>
      <c r="C214" s="41"/>
      <c r="D214" s="233" t="s">
        <v>160</v>
      </c>
      <c r="E214" s="41"/>
      <c r="F214" s="234" t="s">
        <v>267</v>
      </c>
      <c r="G214" s="41"/>
      <c r="H214" s="41"/>
      <c r="I214" s="235"/>
      <c r="J214" s="41"/>
      <c r="K214" s="41"/>
      <c r="L214" s="45"/>
      <c r="M214" s="236"/>
      <c r="N214" s="237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160</v>
      </c>
      <c r="AU214" s="18" t="s">
        <v>87</v>
      </c>
    </row>
    <row r="215" s="2" customFormat="1">
      <c r="A215" s="39"/>
      <c r="B215" s="40"/>
      <c r="C215" s="41"/>
      <c r="D215" s="238" t="s">
        <v>162</v>
      </c>
      <c r="E215" s="41"/>
      <c r="F215" s="239" t="s">
        <v>268</v>
      </c>
      <c r="G215" s="41"/>
      <c r="H215" s="41"/>
      <c r="I215" s="235"/>
      <c r="J215" s="41"/>
      <c r="K215" s="41"/>
      <c r="L215" s="45"/>
      <c r="M215" s="236"/>
      <c r="N215" s="237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162</v>
      </c>
      <c r="AU215" s="18" t="s">
        <v>87</v>
      </c>
    </row>
    <row r="216" s="13" customFormat="1">
      <c r="A216" s="13"/>
      <c r="B216" s="240"/>
      <c r="C216" s="241"/>
      <c r="D216" s="233" t="s">
        <v>164</v>
      </c>
      <c r="E216" s="242" t="s">
        <v>1</v>
      </c>
      <c r="F216" s="243" t="s">
        <v>249</v>
      </c>
      <c r="G216" s="241"/>
      <c r="H216" s="242" t="s">
        <v>1</v>
      </c>
      <c r="I216" s="244"/>
      <c r="J216" s="241"/>
      <c r="K216" s="241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164</v>
      </c>
      <c r="AU216" s="249" t="s">
        <v>87</v>
      </c>
      <c r="AV216" s="13" t="s">
        <v>83</v>
      </c>
      <c r="AW216" s="13" t="s">
        <v>34</v>
      </c>
      <c r="AX216" s="13" t="s">
        <v>78</v>
      </c>
      <c r="AY216" s="249" t="s">
        <v>151</v>
      </c>
    </row>
    <row r="217" s="13" customFormat="1">
      <c r="A217" s="13"/>
      <c r="B217" s="240"/>
      <c r="C217" s="241"/>
      <c r="D217" s="233" t="s">
        <v>164</v>
      </c>
      <c r="E217" s="242" t="s">
        <v>1</v>
      </c>
      <c r="F217" s="243" t="s">
        <v>269</v>
      </c>
      <c r="G217" s="241"/>
      <c r="H217" s="242" t="s">
        <v>1</v>
      </c>
      <c r="I217" s="244"/>
      <c r="J217" s="241"/>
      <c r="K217" s="241"/>
      <c r="L217" s="245"/>
      <c r="M217" s="246"/>
      <c r="N217" s="247"/>
      <c r="O217" s="247"/>
      <c r="P217" s="247"/>
      <c r="Q217" s="247"/>
      <c r="R217" s="247"/>
      <c r="S217" s="247"/>
      <c r="T217" s="24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9" t="s">
        <v>164</v>
      </c>
      <c r="AU217" s="249" t="s">
        <v>87</v>
      </c>
      <c r="AV217" s="13" t="s">
        <v>83</v>
      </c>
      <c r="AW217" s="13" t="s">
        <v>34</v>
      </c>
      <c r="AX217" s="13" t="s">
        <v>78</v>
      </c>
      <c r="AY217" s="249" t="s">
        <v>151</v>
      </c>
    </row>
    <row r="218" s="14" customFormat="1">
      <c r="A218" s="14"/>
      <c r="B218" s="250"/>
      <c r="C218" s="251"/>
      <c r="D218" s="233" t="s">
        <v>164</v>
      </c>
      <c r="E218" s="252" t="s">
        <v>1</v>
      </c>
      <c r="F218" s="253" t="s">
        <v>270</v>
      </c>
      <c r="G218" s="251"/>
      <c r="H218" s="254">
        <v>5.0179999999999998</v>
      </c>
      <c r="I218" s="255"/>
      <c r="J218" s="251"/>
      <c r="K218" s="251"/>
      <c r="L218" s="256"/>
      <c r="M218" s="257"/>
      <c r="N218" s="258"/>
      <c r="O218" s="258"/>
      <c r="P218" s="258"/>
      <c r="Q218" s="258"/>
      <c r="R218" s="258"/>
      <c r="S218" s="258"/>
      <c r="T218" s="25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0" t="s">
        <v>164</v>
      </c>
      <c r="AU218" s="260" t="s">
        <v>87</v>
      </c>
      <c r="AV218" s="14" t="s">
        <v>87</v>
      </c>
      <c r="AW218" s="14" t="s">
        <v>34</v>
      </c>
      <c r="AX218" s="14" t="s">
        <v>78</v>
      </c>
      <c r="AY218" s="260" t="s">
        <v>151</v>
      </c>
    </row>
    <row r="219" s="13" customFormat="1">
      <c r="A219" s="13"/>
      <c r="B219" s="240"/>
      <c r="C219" s="241"/>
      <c r="D219" s="233" t="s">
        <v>164</v>
      </c>
      <c r="E219" s="242" t="s">
        <v>1</v>
      </c>
      <c r="F219" s="243" t="s">
        <v>271</v>
      </c>
      <c r="G219" s="241"/>
      <c r="H219" s="242" t="s">
        <v>1</v>
      </c>
      <c r="I219" s="244"/>
      <c r="J219" s="241"/>
      <c r="K219" s="241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164</v>
      </c>
      <c r="AU219" s="249" t="s">
        <v>87</v>
      </c>
      <c r="AV219" s="13" t="s">
        <v>83</v>
      </c>
      <c r="AW219" s="13" t="s">
        <v>34</v>
      </c>
      <c r="AX219" s="13" t="s">
        <v>78</v>
      </c>
      <c r="AY219" s="249" t="s">
        <v>151</v>
      </c>
    </row>
    <row r="220" s="14" customFormat="1">
      <c r="A220" s="14"/>
      <c r="B220" s="250"/>
      <c r="C220" s="251"/>
      <c r="D220" s="233" t="s">
        <v>164</v>
      </c>
      <c r="E220" s="252" t="s">
        <v>1</v>
      </c>
      <c r="F220" s="253" t="s">
        <v>272</v>
      </c>
      <c r="G220" s="251"/>
      <c r="H220" s="254">
        <v>95.909999999999997</v>
      </c>
      <c r="I220" s="255"/>
      <c r="J220" s="251"/>
      <c r="K220" s="251"/>
      <c r="L220" s="256"/>
      <c r="M220" s="257"/>
      <c r="N220" s="258"/>
      <c r="O220" s="258"/>
      <c r="P220" s="258"/>
      <c r="Q220" s="258"/>
      <c r="R220" s="258"/>
      <c r="S220" s="258"/>
      <c r="T220" s="25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0" t="s">
        <v>164</v>
      </c>
      <c r="AU220" s="260" t="s">
        <v>87</v>
      </c>
      <c r="AV220" s="14" t="s">
        <v>87</v>
      </c>
      <c r="AW220" s="14" t="s">
        <v>34</v>
      </c>
      <c r="AX220" s="14" t="s">
        <v>78</v>
      </c>
      <c r="AY220" s="260" t="s">
        <v>151</v>
      </c>
    </row>
    <row r="221" s="13" customFormat="1">
      <c r="A221" s="13"/>
      <c r="B221" s="240"/>
      <c r="C221" s="241"/>
      <c r="D221" s="233" t="s">
        <v>164</v>
      </c>
      <c r="E221" s="242" t="s">
        <v>1</v>
      </c>
      <c r="F221" s="243" t="s">
        <v>273</v>
      </c>
      <c r="G221" s="241"/>
      <c r="H221" s="242" t="s">
        <v>1</v>
      </c>
      <c r="I221" s="244"/>
      <c r="J221" s="241"/>
      <c r="K221" s="241"/>
      <c r="L221" s="245"/>
      <c r="M221" s="246"/>
      <c r="N221" s="247"/>
      <c r="O221" s="247"/>
      <c r="P221" s="247"/>
      <c r="Q221" s="247"/>
      <c r="R221" s="247"/>
      <c r="S221" s="247"/>
      <c r="T221" s="24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9" t="s">
        <v>164</v>
      </c>
      <c r="AU221" s="249" t="s">
        <v>87</v>
      </c>
      <c r="AV221" s="13" t="s">
        <v>83</v>
      </c>
      <c r="AW221" s="13" t="s">
        <v>34</v>
      </c>
      <c r="AX221" s="13" t="s">
        <v>78</v>
      </c>
      <c r="AY221" s="249" t="s">
        <v>151</v>
      </c>
    </row>
    <row r="222" s="14" customFormat="1">
      <c r="A222" s="14"/>
      <c r="B222" s="250"/>
      <c r="C222" s="251"/>
      <c r="D222" s="233" t="s">
        <v>164</v>
      </c>
      <c r="E222" s="252" t="s">
        <v>1</v>
      </c>
      <c r="F222" s="253" t="s">
        <v>274</v>
      </c>
      <c r="G222" s="251"/>
      <c r="H222" s="254">
        <v>16.25</v>
      </c>
      <c r="I222" s="255"/>
      <c r="J222" s="251"/>
      <c r="K222" s="251"/>
      <c r="L222" s="256"/>
      <c r="M222" s="257"/>
      <c r="N222" s="258"/>
      <c r="O222" s="258"/>
      <c r="P222" s="258"/>
      <c r="Q222" s="258"/>
      <c r="R222" s="258"/>
      <c r="S222" s="258"/>
      <c r="T222" s="25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0" t="s">
        <v>164</v>
      </c>
      <c r="AU222" s="260" t="s">
        <v>87</v>
      </c>
      <c r="AV222" s="14" t="s">
        <v>87</v>
      </c>
      <c r="AW222" s="14" t="s">
        <v>34</v>
      </c>
      <c r="AX222" s="14" t="s">
        <v>78</v>
      </c>
      <c r="AY222" s="260" t="s">
        <v>151</v>
      </c>
    </row>
    <row r="223" s="15" customFormat="1">
      <c r="A223" s="15"/>
      <c r="B223" s="261"/>
      <c r="C223" s="262"/>
      <c r="D223" s="233" t="s">
        <v>164</v>
      </c>
      <c r="E223" s="263" t="s">
        <v>97</v>
      </c>
      <c r="F223" s="264" t="s">
        <v>169</v>
      </c>
      <c r="G223" s="262"/>
      <c r="H223" s="265">
        <v>117.178</v>
      </c>
      <c r="I223" s="266"/>
      <c r="J223" s="262"/>
      <c r="K223" s="262"/>
      <c r="L223" s="267"/>
      <c r="M223" s="268"/>
      <c r="N223" s="269"/>
      <c r="O223" s="269"/>
      <c r="P223" s="269"/>
      <c r="Q223" s="269"/>
      <c r="R223" s="269"/>
      <c r="S223" s="269"/>
      <c r="T223" s="270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1" t="s">
        <v>164</v>
      </c>
      <c r="AU223" s="271" t="s">
        <v>87</v>
      </c>
      <c r="AV223" s="15" t="s">
        <v>158</v>
      </c>
      <c r="AW223" s="15" t="s">
        <v>34</v>
      </c>
      <c r="AX223" s="15" t="s">
        <v>83</v>
      </c>
      <c r="AY223" s="271" t="s">
        <v>151</v>
      </c>
    </row>
    <row r="224" s="2" customFormat="1" ht="24.15" customHeight="1">
      <c r="A224" s="39"/>
      <c r="B224" s="40"/>
      <c r="C224" s="220" t="s">
        <v>275</v>
      </c>
      <c r="D224" s="220" t="s">
        <v>153</v>
      </c>
      <c r="E224" s="221" t="s">
        <v>276</v>
      </c>
      <c r="F224" s="222" t="s">
        <v>277</v>
      </c>
      <c r="G224" s="223" t="s">
        <v>245</v>
      </c>
      <c r="H224" s="224">
        <v>4.3250000000000002</v>
      </c>
      <c r="I224" s="225"/>
      <c r="J224" s="226">
        <f>ROUND(I224*H224,2)</f>
        <v>0</v>
      </c>
      <c r="K224" s="222" t="s">
        <v>157</v>
      </c>
      <c r="L224" s="45"/>
      <c r="M224" s="227" t="s">
        <v>1</v>
      </c>
      <c r="N224" s="228" t="s">
        <v>43</v>
      </c>
      <c r="O224" s="92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158</v>
      </c>
      <c r="AT224" s="231" t="s">
        <v>153</v>
      </c>
      <c r="AU224" s="231" t="s">
        <v>87</v>
      </c>
      <c r="AY224" s="18" t="s">
        <v>151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83</v>
      </c>
      <c r="BK224" s="232">
        <f>ROUND(I224*H224,2)</f>
        <v>0</v>
      </c>
      <c r="BL224" s="18" t="s">
        <v>158</v>
      </c>
      <c r="BM224" s="231" t="s">
        <v>278</v>
      </c>
    </row>
    <row r="225" s="2" customFormat="1">
      <c r="A225" s="39"/>
      <c r="B225" s="40"/>
      <c r="C225" s="41"/>
      <c r="D225" s="233" t="s">
        <v>160</v>
      </c>
      <c r="E225" s="41"/>
      <c r="F225" s="234" t="s">
        <v>279</v>
      </c>
      <c r="G225" s="41"/>
      <c r="H225" s="41"/>
      <c r="I225" s="235"/>
      <c r="J225" s="41"/>
      <c r="K225" s="41"/>
      <c r="L225" s="45"/>
      <c r="M225" s="236"/>
      <c r="N225" s="237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160</v>
      </c>
      <c r="AU225" s="18" t="s">
        <v>87</v>
      </c>
    </row>
    <row r="226" s="2" customFormat="1">
      <c r="A226" s="39"/>
      <c r="B226" s="40"/>
      <c r="C226" s="41"/>
      <c r="D226" s="238" t="s">
        <v>162</v>
      </c>
      <c r="E226" s="41"/>
      <c r="F226" s="239" t="s">
        <v>280</v>
      </c>
      <c r="G226" s="41"/>
      <c r="H226" s="41"/>
      <c r="I226" s="235"/>
      <c r="J226" s="41"/>
      <c r="K226" s="41"/>
      <c r="L226" s="45"/>
      <c r="M226" s="236"/>
      <c r="N226" s="237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162</v>
      </c>
      <c r="AU226" s="18" t="s">
        <v>87</v>
      </c>
    </row>
    <row r="227" s="13" customFormat="1">
      <c r="A227" s="13"/>
      <c r="B227" s="240"/>
      <c r="C227" s="241"/>
      <c r="D227" s="233" t="s">
        <v>164</v>
      </c>
      <c r="E227" s="242" t="s">
        <v>1</v>
      </c>
      <c r="F227" s="243" t="s">
        <v>249</v>
      </c>
      <c r="G227" s="241"/>
      <c r="H227" s="242" t="s">
        <v>1</v>
      </c>
      <c r="I227" s="244"/>
      <c r="J227" s="241"/>
      <c r="K227" s="241"/>
      <c r="L227" s="245"/>
      <c r="M227" s="246"/>
      <c r="N227" s="247"/>
      <c r="O227" s="247"/>
      <c r="P227" s="247"/>
      <c r="Q227" s="247"/>
      <c r="R227" s="247"/>
      <c r="S227" s="247"/>
      <c r="T227" s="24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9" t="s">
        <v>164</v>
      </c>
      <c r="AU227" s="249" t="s">
        <v>87</v>
      </c>
      <c r="AV227" s="13" t="s">
        <v>83</v>
      </c>
      <c r="AW227" s="13" t="s">
        <v>34</v>
      </c>
      <c r="AX227" s="13" t="s">
        <v>78</v>
      </c>
      <c r="AY227" s="249" t="s">
        <v>151</v>
      </c>
    </row>
    <row r="228" s="13" customFormat="1">
      <c r="A228" s="13"/>
      <c r="B228" s="240"/>
      <c r="C228" s="241"/>
      <c r="D228" s="233" t="s">
        <v>164</v>
      </c>
      <c r="E228" s="242" t="s">
        <v>1</v>
      </c>
      <c r="F228" s="243" t="s">
        <v>281</v>
      </c>
      <c r="G228" s="241"/>
      <c r="H228" s="242" t="s">
        <v>1</v>
      </c>
      <c r="I228" s="244"/>
      <c r="J228" s="241"/>
      <c r="K228" s="241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164</v>
      </c>
      <c r="AU228" s="249" t="s">
        <v>87</v>
      </c>
      <c r="AV228" s="13" t="s">
        <v>83</v>
      </c>
      <c r="AW228" s="13" t="s">
        <v>34</v>
      </c>
      <c r="AX228" s="13" t="s">
        <v>78</v>
      </c>
      <c r="AY228" s="249" t="s">
        <v>151</v>
      </c>
    </row>
    <row r="229" s="14" customFormat="1">
      <c r="A229" s="14"/>
      <c r="B229" s="250"/>
      <c r="C229" s="251"/>
      <c r="D229" s="233" t="s">
        <v>164</v>
      </c>
      <c r="E229" s="252" t="s">
        <v>1</v>
      </c>
      <c r="F229" s="253" t="s">
        <v>282</v>
      </c>
      <c r="G229" s="251"/>
      <c r="H229" s="254">
        <v>3.677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164</v>
      </c>
      <c r="AU229" s="260" t="s">
        <v>87</v>
      </c>
      <c r="AV229" s="14" t="s">
        <v>87</v>
      </c>
      <c r="AW229" s="14" t="s">
        <v>34</v>
      </c>
      <c r="AX229" s="14" t="s">
        <v>78</v>
      </c>
      <c r="AY229" s="260" t="s">
        <v>151</v>
      </c>
    </row>
    <row r="230" s="13" customFormat="1">
      <c r="A230" s="13"/>
      <c r="B230" s="240"/>
      <c r="C230" s="241"/>
      <c r="D230" s="233" t="s">
        <v>164</v>
      </c>
      <c r="E230" s="242" t="s">
        <v>1</v>
      </c>
      <c r="F230" s="243" t="s">
        <v>283</v>
      </c>
      <c r="G230" s="241"/>
      <c r="H230" s="242" t="s">
        <v>1</v>
      </c>
      <c r="I230" s="244"/>
      <c r="J230" s="241"/>
      <c r="K230" s="241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164</v>
      </c>
      <c r="AU230" s="249" t="s">
        <v>87</v>
      </c>
      <c r="AV230" s="13" t="s">
        <v>83</v>
      </c>
      <c r="AW230" s="13" t="s">
        <v>34</v>
      </c>
      <c r="AX230" s="13" t="s">
        <v>78</v>
      </c>
      <c r="AY230" s="249" t="s">
        <v>151</v>
      </c>
    </row>
    <row r="231" s="14" customFormat="1">
      <c r="A231" s="14"/>
      <c r="B231" s="250"/>
      <c r="C231" s="251"/>
      <c r="D231" s="233" t="s">
        <v>164</v>
      </c>
      <c r="E231" s="252" t="s">
        <v>1</v>
      </c>
      <c r="F231" s="253" t="s">
        <v>284</v>
      </c>
      <c r="G231" s="251"/>
      <c r="H231" s="254">
        <v>0.64800000000000002</v>
      </c>
      <c r="I231" s="255"/>
      <c r="J231" s="251"/>
      <c r="K231" s="251"/>
      <c r="L231" s="256"/>
      <c r="M231" s="257"/>
      <c r="N231" s="258"/>
      <c r="O231" s="258"/>
      <c r="P231" s="258"/>
      <c r="Q231" s="258"/>
      <c r="R231" s="258"/>
      <c r="S231" s="258"/>
      <c r="T231" s="25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0" t="s">
        <v>164</v>
      </c>
      <c r="AU231" s="260" t="s">
        <v>87</v>
      </c>
      <c r="AV231" s="14" t="s">
        <v>87</v>
      </c>
      <c r="AW231" s="14" t="s">
        <v>34</v>
      </c>
      <c r="AX231" s="14" t="s">
        <v>78</v>
      </c>
      <c r="AY231" s="260" t="s">
        <v>151</v>
      </c>
    </row>
    <row r="232" s="15" customFormat="1">
      <c r="A232" s="15"/>
      <c r="B232" s="261"/>
      <c r="C232" s="262"/>
      <c r="D232" s="233" t="s">
        <v>164</v>
      </c>
      <c r="E232" s="263" t="s">
        <v>101</v>
      </c>
      <c r="F232" s="264" t="s">
        <v>169</v>
      </c>
      <c r="G232" s="262"/>
      <c r="H232" s="265">
        <v>4.3250000000000002</v>
      </c>
      <c r="I232" s="266"/>
      <c r="J232" s="262"/>
      <c r="K232" s="262"/>
      <c r="L232" s="267"/>
      <c r="M232" s="268"/>
      <c r="N232" s="269"/>
      <c r="O232" s="269"/>
      <c r="P232" s="269"/>
      <c r="Q232" s="269"/>
      <c r="R232" s="269"/>
      <c r="S232" s="269"/>
      <c r="T232" s="270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1" t="s">
        <v>164</v>
      </c>
      <c r="AU232" s="271" t="s">
        <v>87</v>
      </c>
      <c r="AV232" s="15" t="s">
        <v>158</v>
      </c>
      <c r="AW232" s="15" t="s">
        <v>34</v>
      </c>
      <c r="AX232" s="15" t="s">
        <v>83</v>
      </c>
      <c r="AY232" s="271" t="s">
        <v>151</v>
      </c>
    </row>
    <row r="233" s="2" customFormat="1" ht="37.8" customHeight="1">
      <c r="A233" s="39"/>
      <c r="B233" s="40"/>
      <c r="C233" s="220" t="s">
        <v>285</v>
      </c>
      <c r="D233" s="220" t="s">
        <v>153</v>
      </c>
      <c r="E233" s="221" t="s">
        <v>286</v>
      </c>
      <c r="F233" s="222" t="s">
        <v>287</v>
      </c>
      <c r="G233" s="223" t="s">
        <v>245</v>
      </c>
      <c r="H233" s="224">
        <v>585.14700000000005</v>
      </c>
      <c r="I233" s="225"/>
      <c r="J233" s="226">
        <f>ROUND(I233*H233,2)</f>
        <v>0</v>
      </c>
      <c r="K233" s="222" t="s">
        <v>157</v>
      </c>
      <c r="L233" s="45"/>
      <c r="M233" s="227" t="s">
        <v>1</v>
      </c>
      <c r="N233" s="228" t="s">
        <v>43</v>
      </c>
      <c r="O233" s="92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158</v>
      </c>
      <c r="AT233" s="231" t="s">
        <v>153</v>
      </c>
      <c r="AU233" s="231" t="s">
        <v>87</v>
      </c>
      <c r="AY233" s="18" t="s">
        <v>151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83</v>
      </c>
      <c r="BK233" s="232">
        <f>ROUND(I233*H233,2)</f>
        <v>0</v>
      </c>
      <c r="BL233" s="18" t="s">
        <v>158</v>
      </c>
      <c r="BM233" s="231" t="s">
        <v>288</v>
      </c>
    </row>
    <row r="234" s="2" customFormat="1">
      <c r="A234" s="39"/>
      <c r="B234" s="40"/>
      <c r="C234" s="41"/>
      <c r="D234" s="233" t="s">
        <v>160</v>
      </c>
      <c r="E234" s="41"/>
      <c r="F234" s="234" t="s">
        <v>289</v>
      </c>
      <c r="G234" s="41"/>
      <c r="H234" s="41"/>
      <c r="I234" s="235"/>
      <c r="J234" s="41"/>
      <c r="K234" s="41"/>
      <c r="L234" s="45"/>
      <c r="M234" s="236"/>
      <c r="N234" s="237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160</v>
      </c>
      <c r="AU234" s="18" t="s">
        <v>87</v>
      </c>
    </row>
    <row r="235" s="2" customFormat="1">
      <c r="A235" s="39"/>
      <c r="B235" s="40"/>
      <c r="C235" s="41"/>
      <c r="D235" s="238" t="s">
        <v>162</v>
      </c>
      <c r="E235" s="41"/>
      <c r="F235" s="239" t="s">
        <v>290</v>
      </c>
      <c r="G235" s="41"/>
      <c r="H235" s="41"/>
      <c r="I235" s="235"/>
      <c r="J235" s="41"/>
      <c r="K235" s="41"/>
      <c r="L235" s="45"/>
      <c r="M235" s="236"/>
      <c r="N235" s="237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162</v>
      </c>
      <c r="AU235" s="18" t="s">
        <v>87</v>
      </c>
    </row>
    <row r="236" s="14" customFormat="1">
      <c r="A236" s="14"/>
      <c r="B236" s="250"/>
      <c r="C236" s="251"/>
      <c r="D236" s="233" t="s">
        <v>164</v>
      </c>
      <c r="E236" s="252" t="s">
        <v>1</v>
      </c>
      <c r="F236" s="253" t="s">
        <v>291</v>
      </c>
      <c r="G236" s="251"/>
      <c r="H236" s="254">
        <v>585.14700000000005</v>
      </c>
      <c r="I236" s="255"/>
      <c r="J236" s="251"/>
      <c r="K236" s="251"/>
      <c r="L236" s="256"/>
      <c r="M236" s="257"/>
      <c r="N236" s="258"/>
      <c r="O236" s="258"/>
      <c r="P236" s="258"/>
      <c r="Q236" s="258"/>
      <c r="R236" s="258"/>
      <c r="S236" s="258"/>
      <c r="T236" s="25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0" t="s">
        <v>164</v>
      </c>
      <c r="AU236" s="260" t="s">
        <v>87</v>
      </c>
      <c r="AV236" s="14" t="s">
        <v>87</v>
      </c>
      <c r="AW236" s="14" t="s">
        <v>34</v>
      </c>
      <c r="AX236" s="14" t="s">
        <v>78</v>
      </c>
      <c r="AY236" s="260" t="s">
        <v>151</v>
      </c>
    </row>
    <row r="237" s="15" customFormat="1">
      <c r="A237" s="15"/>
      <c r="B237" s="261"/>
      <c r="C237" s="262"/>
      <c r="D237" s="233" t="s">
        <v>164</v>
      </c>
      <c r="E237" s="263" t="s">
        <v>104</v>
      </c>
      <c r="F237" s="264" t="s">
        <v>169</v>
      </c>
      <c r="G237" s="262"/>
      <c r="H237" s="265">
        <v>585.14700000000005</v>
      </c>
      <c r="I237" s="266"/>
      <c r="J237" s="262"/>
      <c r="K237" s="262"/>
      <c r="L237" s="267"/>
      <c r="M237" s="268"/>
      <c r="N237" s="269"/>
      <c r="O237" s="269"/>
      <c r="P237" s="269"/>
      <c r="Q237" s="269"/>
      <c r="R237" s="269"/>
      <c r="S237" s="269"/>
      <c r="T237" s="270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1" t="s">
        <v>164</v>
      </c>
      <c r="AU237" s="271" t="s">
        <v>87</v>
      </c>
      <c r="AV237" s="15" t="s">
        <v>158</v>
      </c>
      <c r="AW237" s="15" t="s">
        <v>34</v>
      </c>
      <c r="AX237" s="15" t="s">
        <v>83</v>
      </c>
      <c r="AY237" s="271" t="s">
        <v>151</v>
      </c>
    </row>
    <row r="238" s="2" customFormat="1" ht="37.8" customHeight="1">
      <c r="A238" s="39"/>
      <c r="B238" s="40"/>
      <c r="C238" s="220" t="s">
        <v>292</v>
      </c>
      <c r="D238" s="220" t="s">
        <v>153</v>
      </c>
      <c r="E238" s="221" t="s">
        <v>293</v>
      </c>
      <c r="F238" s="222" t="s">
        <v>294</v>
      </c>
      <c r="G238" s="223" t="s">
        <v>245</v>
      </c>
      <c r="H238" s="224">
        <v>2925.7350000000001</v>
      </c>
      <c r="I238" s="225"/>
      <c r="J238" s="226">
        <f>ROUND(I238*H238,2)</f>
        <v>0</v>
      </c>
      <c r="K238" s="222" t="s">
        <v>157</v>
      </c>
      <c r="L238" s="45"/>
      <c r="M238" s="227" t="s">
        <v>1</v>
      </c>
      <c r="N238" s="228" t="s">
        <v>43</v>
      </c>
      <c r="O238" s="92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158</v>
      </c>
      <c r="AT238" s="231" t="s">
        <v>153</v>
      </c>
      <c r="AU238" s="231" t="s">
        <v>87</v>
      </c>
      <c r="AY238" s="18" t="s">
        <v>151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83</v>
      </c>
      <c r="BK238" s="232">
        <f>ROUND(I238*H238,2)</f>
        <v>0</v>
      </c>
      <c r="BL238" s="18" t="s">
        <v>158</v>
      </c>
      <c r="BM238" s="231" t="s">
        <v>295</v>
      </c>
    </row>
    <row r="239" s="2" customFormat="1">
      <c r="A239" s="39"/>
      <c r="B239" s="40"/>
      <c r="C239" s="41"/>
      <c r="D239" s="233" t="s">
        <v>160</v>
      </c>
      <c r="E239" s="41"/>
      <c r="F239" s="234" t="s">
        <v>296</v>
      </c>
      <c r="G239" s="41"/>
      <c r="H239" s="41"/>
      <c r="I239" s="235"/>
      <c r="J239" s="41"/>
      <c r="K239" s="41"/>
      <c r="L239" s="45"/>
      <c r="M239" s="236"/>
      <c r="N239" s="237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160</v>
      </c>
      <c r="AU239" s="18" t="s">
        <v>87</v>
      </c>
    </row>
    <row r="240" s="2" customFormat="1">
      <c r="A240" s="39"/>
      <c r="B240" s="40"/>
      <c r="C240" s="41"/>
      <c r="D240" s="238" t="s">
        <v>162</v>
      </c>
      <c r="E240" s="41"/>
      <c r="F240" s="239" t="s">
        <v>297</v>
      </c>
      <c r="G240" s="41"/>
      <c r="H240" s="41"/>
      <c r="I240" s="235"/>
      <c r="J240" s="41"/>
      <c r="K240" s="41"/>
      <c r="L240" s="45"/>
      <c r="M240" s="236"/>
      <c r="N240" s="237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162</v>
      </c>
      <c r="AU240" s="18" t="s">
        <v>87</v>
      </c>
    </row>
    <row r="241" s="13" customFormat="1">
      <c r="A241" s="13"/>
      <c r="B241" s="240"/>
      <c r="C241" s="241"/>
      <c r="D241" s="233" t="s">
        <v>164</v>
      </c>
      <c r="E241" s="242" t="s">
        <v>1</v>
      </c>
      <c r="F241" s="243" t="s">
        <v>298</v>
      </c>
      <c r="G241" s="241"/>
      <c r="H241" s="242" t="s">
        <v>1</v>
      </c>
      <c r="I241" s="244"/>
      <c r="J241" s="241"/>
      <c r="K241" s="241"/>
      <c r="L241" s="245"/>
      <c r="M241" s="246"/>
      <c r="N241" s="247"/>
      <c r="O241" s="247"/>
      <c r="P241" s="247"/>
      <c r="Q241" s="247"/>
      <c r="R241" s="247"/>
      <c r="S241" s="247"/>
      <c r="T241" s="24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9" t="s">
        <v>164</v>
      </c>
      <c r="AU241" s="249" t="s">
        <v>87</v>
      </c>
      <c r="AV241" s="13" t="s">
        <v>83</v>
      </c>
      <c r="AW241" s="13" t="s">
        <v>34</v>
      </c>
      <c r="AX241" s="13" t="s">
        <v>78</v>
      </c>
      <c r="AY241" s="249" t="s">
        <v>151</v>
      </c>
    </row>
    <row r="242" s="14" customFormat="1">
      <c r="A242" s="14"/>
      <c r="B242" s="250"/>
      <c r="C242" s="251"/>
      <c r="D242" s="233" t="s">
        <v>164</v>
      </c>
      <c r="E242" s="252" t="s">
        <v>1</v>
      </c>
      <c r="F242" s="253" t="s">
        <v>299</v>
      </c>
      <c r="G242" s="251"/>
      <c r="H242" s="254">
        <v>2925.7350000000001</v>
      </c>
      <c r="I242" s="255"/>
      <c r="J242" s="251"/>
      <c r="K242" s="251"/>
      <c r="L242" s="256"/>
      <c r="M242" s="257"/>
      <c r="N242" s="258"/>
      <c r="O242" s="258"/>
      <c r="P242" s="258"/>
      <c r="Q242" s="258"/>
      <c r="R242" s="258"/>
      <c r="S242" s="258"/>
      <c r="T242" s="25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0" t="s">
        <v>164</v>
      </c>
      <c r="AU242" s="260" t="s">
        <v>87</v>
      </c>
      <c r="AV242" s="14" t="s">
        <v>87</v>
      </c>
      <c r="AW242" s="14" t="s">
        <v>34</v>
      </c>
      <c r="AX242" s="14" t="s">
        <v>83</v>
      </c>
      <c r="AY242" s="260" t="s">
        <v>151</v>
      </c>
    </row>
    <row r="243" s="2" customFormat="1" ht="33" customHeight="1">
      <c r="A243" s="39"/>
      <c r="B243" s="40"/>
      <c r="C243" s="220" t="s">
        <v>300</v>
      </c>
      <c r="D243" s="220" t="s">
        <v>153</v>
      </c>
      <c r="E243" s="221" t="s">
        <v>301</v>
      </c>
      <c r="F243" s="222" t="s">
        <v>302</v>
      </c>
      <c r="G243" s="223" t="s">
        <v>303</v>
      </c>
      <c r="H243" s="224">
        <v>1111.779</v>
      </c>
      <c r="I243" s="225"/>
      <c r="J243" s="226">
        <f>ROUND(I243*H243,2)</f>
        <v>0</v>
      </c>
      <c r="K243" s="222" t="s">
        <v>157</v>
      </c>
      <c r="L243" s="45"/>
      <c r="M243" s="227" t="s">
        <v>1</v>
      </c>
      <c r="N243" s="228" t="s">
        <v>43</v>
      </c>
      <c r="O243" s="92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158</v>
      </c>
      <c r="AT243" s="231" t="s">
        <v>153</v>
      </c>
      <c r="AU243" s="231" t="s">
        <v>87</v>
      </c>
      <c r="AY243" s="18" t="s">
        <v>151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83</v>
      </c>
      <c r="BK243" s="232">
        <f>ROUND(I243*H243,2)</f>
        <v>0</v>
      </c>
      <c r="BL243" s="18" t="s">
        <v>158</v>
      </c>
      <c r="BM243" s="231" t="s">
        <v>304</v>
      </c>
    </row>
    <row r="244" s="2" customFormat="1">
      <c r="A244" s="39"/>
      <c r="B244" s="40"/>
      <c r="C244" s="41"/>
      <c r="D244" s="233" t="s">
        <v>160</v>
      </c>
      <c r="E244" s="41"/>
      <c r="F244" s="234" t="s">
        <v>305</v>
      </c>
      <c r="G244" s="41"/>
      <c r="H244" s="41"/>
      <c r="I244" s="235"/>
      <c r="J244" s="41"/>
      <c r="K244" s="41"/>
      <c r="L244" s="45"/>
      <c r="M244" s="236"/>
      <c r="N244" s="237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160</v>
      </c>
      <c r="AU244" s="18" t="s">
        <v>87</v>
      </c>
    </row>
    <row r="245" s="2" customFormat="1">
      <c r="A245" s="39"/>
      <c r="B245" s="40"/>
      <c r="C245" s="41"/>
      <c r="D245" s="238" t="s">
        <v>162</v>
      </c>
      <c r="E245" s="41"/>
      <c r="F245" s="239" t="s">
        <v>306</v>
      </c>
      <c r="G245" s="41"/>
      <c r="H245" s="41"/>
      <c r="I245" s="235"/>
      <c r="J245" s="41"/>
      <c r="K245" s="41"/>
      <c r="L245" s="45"/>
      <c r="M245" s="236"/>
      <c r="N245" s="237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162</v>
      </c>
      <c r="AU245" s="18" t="s">
        <v>87</v>
      </c>
    </row>
    <row r="246" s="14" customFormat="1">
      <c r="A246" s="14"/>
      <c r="B246" s="250"/>
      <c r="C246" s="251"/>
      <c r="D246" s="233" t="s">
        <v>164</v>
      </c>
      <c r="E246" s="252" t="s">
        <v>1</v>
      </c>
      <c r="F246" s="253" t="s">
        <v>307</v>
      </c>
      <c r="G246" s="251"/>
      <c r="H246" s="254">
        <v>1111.779</v>
      </c>
      <c r="I246" s="255"/>
      <c r="J246" s="251"/>
      <c r="K246" s="251"/>
      <c r="L246" s="256"/>
      <c r="M246" s="257"/>
      <c r="N246" s="258"/>
      <c r="O246" s="258"/>
      <c r="P246" s="258"/>
      <c r="Q246" s="258"/>
      <c r="R246" s="258"/>
      <c r="S246" s="258"/>
      <c r="T246" s="25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0" t="s">
        <v>164</v>
      </c>
      <c r="AU246" s="260" t="s">
        <v>87</v>
      </c>
      <c r="AV246" s="14" t="s">
        <v>87</v>
      </c>
      <c r="AW246" s="14" t="s">
        <v>34</v>
      </c>
      <c r="AX246" s="14" t="s">
        <v>83</v>
      </c>
      <c r="AY246" s="260" t="s">
        <v>151</v>
      </c>
    </row>
    <row r="247" s="2" customFormat="1" ht="24.15" customHeight="1">
      <c r="A247" s="39"/>
      <c r="B247" s="40"/>
      <c r="C247" s="220" t="s">
        <v>308</v>
      </c>
      <c r="D247" s="220" t="s">
        <v>153</v>
      </c>
      <c r="E247" s="221" t="s">
        <v>309</v>
      </c>
      <c r="F247" s="222" t="s">
        <v>310</v>
      </c>
      <c r="G247" s="223" t="s">
        <v>245</v>
      </c>
      <c r="H247" s="224">
        <v>106.77800000000001</v>
      </c>
      <c r="I247" s="225"/>
      <c r="J247" s="226">
        <f>ROUND(I247*H247,2)</f>
        <v>0</v>
      </c>
      <c r="K247" s="222" t="s">
        <v>1</v>
      </c>
      <c r="L247" s="45"/>
      <c r="M247" s="227" t="s">
        <v>1</v>
      </c>
      <c r="N247" s="228" t="s">
        <v>43</v>
      </c>
      <c r="O247" s="92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158</v>
      </c>
      <c r="AT247" s="231" t="s">
        <v>153</v>
      </c>
      <c r="AU247" s="231" t="s">
        <v>87</v>
      </c>
      <c r="AY247" s="18" t="s">
        <v>151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83</v>
      </c>
      <c r="BK247" s="232">
        <f>ROUND(I247*H247,2)</f>
        <v>0</v>
      </c>
      <c r="BL247" s="18" t="s">
        <v>158</v>
      </c>
      <c r="BM247" s="231" t="s">
        <v>311</v>
      </c>
    </row>
    <row r="248" s="2" customFormat="1">
      <c r="A248" s="39"/>
      <c r="B248" s="40"/>
      <c r="C248" s="41"/>
      <c r="D248" s="233" t="s">
        <v>160</v>
      </c>
      <c r="E248" s="41"/>
      <c r="F248" s="234" t="s">
        <v>310</v>
      </c>
      <c r="G248" s="41"/>
      <c r="H248" s="41"/>
      <c r="I248" s="235"/>
      <c r="J248" s="41"/>
      <c r="K248" s="41"/>
      <c r="L248" s="45"/>
      <c r="M248" s="236"/>
      <c r="N248" s="237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160</v>
      </c>
      <c r="AU248" s="18" t="s">
        <v>87</v>
      </c>
    </row>
    <row r="249" s="14" customFormat="1">
      <c r="A249" s="14"/>
      <c r="B249" s="250"/>
      <c r="C249" s="251"/>
      <c r="D249" s="233" t="s">
        <v>164</v>
      </c>
      <c r="E249" s="252" t="s">
        <v>1</v>
      </c>
      <c r="F249" s="253" t="s">
        <v>312</v>
      </c>
      <c r="G249" s="251"/>
      <c r="H249" s="254">
        <v>106.77800000000001</v>
      </c>
      <c r="I249" s="255"/>
      <c r="J249" s="251"/>
      <c r="K249" s="251"/>
      <c r="L249" s="256"/>
      <c r="M249" s="257"/>
      <c r="N249" s="258"/>
      <c r="O249" s="258"/>
      <c r="P249" s="258"/>
      <c r="Q249" s="258"/>
      <c r="R249" s="258"/>
      <c r="S249" s="258"/>
      <c r="T249" s="25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0" t="s">
        <v>164</v>
      </c>
      <c r="AU249" s="260" t="s">
        <v>87</v>
      </c>
      <c r="AV249" s="14" t="s">
        <v>87</v>
      </c>
      <c r="AW249" s="14" t="s">
        <v>34</v>
      </c>
      <c r="AX249" s="14" t="s">
        <v>83</v>
      </c>
      <c r="AY249" s="260" t="s">
        <v>151</v>
      </c>
    </row>
    <row r="250" s="2" customFormat="1" ht="24.15" customHeight="1">
      <c r="A250" s="39"/>
      <c r="B250" s="40"/>
      <c r="C250" s="220" t="s">
        <v>313</v>
      </c>
      <c r="D250" s="220" t="s">
        <v>153</v>
      </c>
      <c r="E250" s="221" t="s">
        <v>314</v>
      </c>
      <c r="F250" s="222" t="s">
        <v>315</v>
      </c>
      <c r="G250" s="223" t="s">
        <v>245</v>
      </c>
      <c r="H250" s="224">
        <v>2.9300000000000002</v>
      </c>
      <c r="I250" s="225"/>
      <c r="J250" s="226">
        <f>ROUND(I250*H250,2)</f>
        <v>0</v>
      </c>
      <c r="K250" s="222" t="s">
        <v>157</v>
      </c>
      <c r="L250" s="45"/>
      <c r="M250" s="227" t="s">
        <v>1</v>
      </c>
      <c r="N250" s="228" t="s">
        <v>43</v>
      </c>
      <c r="O250" s="92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158</v>
      </c>
      <c r="AT250" s="231" t="s">
        <v>153</v>
      </c>
      <c r="AU250" s="231" t="s">
        <v>87</v>
      </c>
      <c r="AY250" s="18" t="s">
        <v>151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83</v>
      </c>
      <c r="BK250" s="232">
        <f>ROUND(I250*H250,2)</f>
        <v>0</v>
      </c>
      <c r="BL250" s="18" t="s">
        <v>158</v>
      </c>
      <c r="BM250" s="231" t="s">
        <v>316</v>
      </c>
    </row>
    <row r="251" s="2" customFormat="1">
      <c r="A251" s="39"/>
      <c r="B251" s="40"/>
      <c r="C251" s="41"/>
      <c r="D251" s="233" t="s">
        <v>160</v>
      </c>
      <c r="E251" s="41"/>
      <c r="F251" s="234" t="s">
        <v>317</v>
      </c>
      <c r="G251" s="41"/>
      <c r="H251" s="41"/>
      <c r="I251" s="235"/>
      <c r="J251" s="41"/>
      <c r="K251" s="41"/>
      <c r="L251" s="45"/>
      <c r="M251" s="236"/>
      <c r="N251" s="237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160</v>
      </c>
      <c r="AU251" s="18" t="s">
        <v>87</v>
      </c>
    </row>
    <row r="252" s="2" customFormat="1">
      <c r="A252" s="39"/>
      <c r="B252" s="40"/>
      <c r="C252" s="41"/>
      <c r="D252" s="238" t="s">
        <v>162</v>
      </c>
      <c r="E252" s="41"/>
      <c r="F252" s="239" t="s">
        <v>318</v>
      </c>
      <c r="G252" s="41"/>
      <c r="H252" s="41"/>
      <c r="I252" s="235"/>
      <c r="J252" s="41"/>
      <c r="K252" s="41"/>
      <c r="L252" s="45"/>
      <c r="M252" s="236"/>
      <c r="N252" s="237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162</v>
      </c>
      <c r="AU252" s="18" t="s">
        <v>87</v>
      </c>
    </row>
    <row r="253" s="13" customFormat="1">
      <c r="A253" s="13"/>
      <c r="B253" s="240"/>
      <c r="C253" s="241"/>
      <c r="D253" s="233" t="s">
        <v>164</v>
      </c>
      <c r="E253" s="242" t="s">
        <v>1</v>
      </c>
      <c r="F253" s="243" t="s">
        <v>319</v>
      </c>
      <c r="G253" s="241"/>
      <c r="H253" s="242" t="s">
        <v>1</v>
      </c>
      <c r="I253" s="244"/>
      <c r="J253" s="241"/>
      <c r="K253" s="241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164</v>
      </c>
      <c r="AU253" s="249" t="s">
        <v>87</v>
      </c>
      <c r="AV253" s="13" t="s">
        <v>83</v>
      </c>
      <c r="AW253" s="13" t="s">
        <v>34</v>
      </c>
      <c r="AX253" s="13" t="s">
        <v>78</v>
      </c>
      <c r="AY253" s="249" t="s">
        <v>151</v>
      </c>
    </row>
    <row r="254" s="13" customFormat="1">
      <c r="A254" s="13"/>
      <c r="B254" s="240"/>
      <c r="C254" s="241"/>
      <c r="D254" s="233" t="s">
        <v>164</v>
      </c>
      <c r="E254" s="242" t="s">
        <v>1</v>
      </c>
      <c r="F254" s="243" t="s">
        <v>320</v>
      </c>
      <c r="G254" s="241"/>
      <c r="H254" s="242" t="s">
        <v>1</v>
      </c>
      <c r="I254" s="244"/>
      <c r="J254" s="241"/>
      <c r="K254" s="241"/>
      <c r="L254" s="245"/>
      <c r="M254" s="246"/>
      <c r="N254" s="247"/>
      <c r="O254" s="247"/>
      <c r="P254" s="247"/>
      <c r="Q254" s="247"/>
      <c r="R254" s="247"/>
      <c r="S254" s="247"/>
      <c r="T254" s="24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9" t="s">
        <v>164</v>
      </c>
      <c r="AU254" s="249" t="s">
        <v>87</v>
      </c>
      <c r="AV254" s="13" t="s">
        <v>83</v>
      </c>
      <c r="AW254" s="13" t="s">
        <v>34</v>
      </c>
      <c r="AX254" s="13" t="s">
        <v>78</v>
      </c>
      <c r="AY254" s="249" t="s">
        <v>151</v>
      </c>
    </row>
    <row r="255" s="14" customFormat="1">
      <c r="A255" s="14"/>
      <c r="B255" s="250"/>
      <c r="C255" s="251"/>
      <c r="D255" s="233" t="s">
        <v>164</v>
      </c>
      <c r="E255" s="252" t="s">
        <v>1</v>
      </c>
      <c r="F255" s="253" t="s">
        <v>321</v>
      </c>
      <c r="G255" s="251"/>
      <c r="H255" s="254">
        <v>2.9300000000000002</v>
      </c>
      <c r="I255" s="255"/>
      <c r="J255" s="251"/>
      <c r="K255" s="251"/>
      <c r="L255" s="256"/>
      <c r="M255" s="257"/>
      <c r="N255" s="258"/>
      <c r="O255" s="258"/>
      <c r="P255" s="258"/>
      <c r="Q255" s="258"/>
      <c r="R255" s="258"/>
      <c r="S255" s="258"/>
      <c r="T255" s="25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0" t="s">
        <v>164</v>
      </c>
      <c r="AU255" s="260" t="s">
        <v>87</v>
      </c>
      <c r="AV255" s="14" t="s">
        <v>87</v>
      </c>
      <c r="AW255" s="14" t="s">
        <v>34</v>
      </c>
      <c r="AX255" s="14" t="s">
        <v>78</v>
      </c>
      <c r="AY255" s="260" t="s">
        <v>151</v>
      </c>
    </row>
    <row r="256" s="16" customFormat="1">
      <c r="A256" s="16"/>
      <c r="B256" s="272"/>
      <c r="C256" s="273"/>
      <c r="D256" s="233" t="s">
        <v>164</v>
      </c>
      <c r="E256" s="274" t="s">
        <v>110</v>
      </c>
      <c r="F256" s="275" t="s">
        <v>322</v>
      </c>
      <c r="G256" s="273"/>
      <c r="H256" s="276">
        <v>2.9300000000000002</v>
      </c>
      <c r="I256" s="277"/>
      <c r="J256" s="273"/>
      <c r="K256" s="273"/>
      <c r="L256" s="278"/>
      <c r="M256" s="279"/>
      <c r="N256" s="280"/>
      <c r="O256" s="280"/>
      <c r="P256" s="280"/>
      <c r="Q256" s="280"/>
      <c r="R256" s="280"/>
      <c r="S256" s="280"/>
      <c r="T256" s="281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82" t="s">
        <v>164</v>
      </c>
      <c r="AU256" s="282" t="s">
        <v>87</v>
      </c>
      <c r="AV256" s="16" t="s">
        <v>90</v>
      </c>
      <c r="AW256" s="16" t="s">
        <v>34</v>
      </c>
      <c r="AX256" s="16" t="s">
        <v>78</v>
      </c>
      <c r="AY256" s="282" t="s">
        <v>151</v>
      </c>
    </row>
    <row r="257" s="15" customFormat="1">
      <c r="A257" s="15"/>
      <c r="B257" s="261"/>
      <c r="C257" s="262"/>
      <c r="D257" s="233" t="s">
        <v>164</v>
      </c>
      <c r="E257" s="263" t="s">
        <v>1</v>
      </c>
      <c r="F257" s="264" t="s">
        <v>169</v>
      </c>
      <c r="G257" s="262"/>
      <c r="H257" s="265">
        <v>2.9300000000000002</v>
      </c>
      <c r="I257" s="266"/>
      <c r="J257" s="262"/>
      <c r="K257" s="262"/>
      <c r="L257" s="267"/>
      <c r="M257" s="268"/>
      <c r="N257" s="269"/>
      <c r="O257" s="269"/>
      <c r="P257" s="269"/>
      <c r="Q257" s="269"/>
      <c r="R257" s="269"/>
      <c r="S257" s="269"/>
      <c r="T257" s="270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1" t="s">
        <v>164</v>
      </c>
      <c r="AU257" s="271" t="s">
        <v>87</v>
      </c>
      <c r="AV257" s="15" t="s">
        <v>158</v>
      </c>
      <c r="AW257" s="15" t="s">
        <v>34</v>
      </c>
      <c r="AX257" s="15" t="s">
        <v>83</v>
      </c>
      <c r="AY257" s="271" t="s">
        <v>151</v>
      </c>
    </row>
    <row r="258" s="2" customFormat="1" ht="16.5" customHeight="1">
      <c r="A258" s="39"/>
      <c r="B258" s="40"/>
      <c r="C258" s="283" t="s">
        <v>323</v>
      </c>
      <c r="D258" s="283" t="s">
        <v>324</v>
      </c>
      <c r="E258" s="284" t="s">
        <v>325</v>
      </c>
      <c r="F258" s="285" t="s">
        <v>326</v>
      </c>
      <c r="G258" s="286" t="s">
        <v>303</v>
      </c>
      <c r="H258" s="287">
        <v>6.0069999999999997</v>
      </c>
      <c r="I258" s="288"/>
      <c r="J258" s="289">
        <f>ROUND(I258*H258,2)</f>
        <v>0</v>
      </c>
      <c r="K258" s="285" t="s">
        <v>157</v>
      </c>
      <c r="L258" s="290"/>
      <c r="M258" s="291" t="s">
        <v>1</v>
      </c>
      <c r="N258" s="292" t="s">
        <v>43</v>
      </c>
      <c r="O258" s="92"/>
      <c r="P258" s="229">
        <f>O258*H258</f>
        <v>0</v>
      </c>
      <c r="Q258" s="229">
        <v>1</v>
      </c>
      <c r="R258" s="229">
        <f>Q258*H258</f>
        <v>6.0069999999999997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217</v>
      </c>
      <c r="AT258" s="231" t="s">
        <v>324</v>
      </c>
      <c r="AU258" s="231" t="s">
        <v>87</v>
      </c>
      <c r="AY258" s="18" t="s">
        <v>151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83</v>
      </c>
      <c r="BK258" s="232">
        <f>ROUND(I258*H258,2)</f>
        <v>0</v>
      </c>
      <c r="BL258" s="18" t="s">
        <v>158</v>
      </c>
      <c r="BM258" s="231" t="s">
        <v>327</v>
      </c>
    </row>
    <row r="259" s="2" customFormat="1">
      <c r="A259" s="39"/>
      <c r="B259" s="40"/>
      <c r="C259" s="41"/>
      <c r="D259" s="233" t="s">
        <v>160</v>
      </c>
      <c r="E259" s="41"/>
      <c r="F259" s="234" t="s">
        <v>326</v>
      </c>
      <c r="G259" s="41"/>
      <c r="H259" s="41"/>
      <c r="I259" s="235"/>
      <c r="J259" s="41"/>
      <c r="K259" s="41"/>
      <c r="L259" s="45"/>
      <c r="M259" s="236"/>
      <c r="N259" s="237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160</v>
      </c>
      <c r="AU259" s="18" t="s">
        <v>87</v>
      </c>
    </row>
    <row r="260" s="14" customFormat="1">
      <c r="A260" s="14"/>
      <c r="B260" s="250"/>
      <c r="C260" s="251"/>
      <c r="D260" s="233" t="s">
        <v>164</v>
      </c>
      <c r="E260" s="252" t="s">
        <v>1</v>
      </c>
      <c r="F260" s="253" t="s">
        <v>328</v>
      </c>
      <c r="G260" s="251"/>
      <c r="H260" s="254">
        <v>6.0069999999999997</v>
      </c>
      <c r="I260" s="255"/>
      <c r="J260" s="251"/>
      <c r="K260" s="251"/>
      <c r="L260" s="256"/>
      <c r="M260" s="257"/>
      <c r="N260" s="258"/>
      <c r="O260" s="258"/>
      <c r="P260" s="258"/>
      <c r="Q260" s="258"/>
      <c r="R260" s="258"/>
      <c r="S260" s="258"/>
      <c r="T260" s="25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0" t="s">
        <v>164</v>
      </c>
      <c r="AU260" s="260" t="s">
        <v>87</v>
      </c>
      <c r="AV260" s="14" t="s">
        <v>87</v>
      </c>
      <c r="AW260" s="14" t="s">
        <v>34</v>
      </c>
      <c r="AX260" s="14" t="s">
        <v>83</v>
      </c>
      <c r="AY260" s="260" t="s">
        <v>151</v>
      </c>
    </row>
    <row r="261" s="2" customFormat="1" ht="24.15" customHeight="1">
      <c r="A261" s="39"/>
      <c r="B261" s="40"/>
      <c r="C261" s="220" t="s">
        <v>329</v>
      </c>
      <c r="D261" s="220" t="s">
        <v>153</v>
      </c>
      <c r="E261" s="221" t="s">
        <v>330</v>
      </c>
      <c r="F261" s="222" t="s">
        <v>331</v>
      </c>
      <c r="G261" s="223" t="s">
        <v>245</v>
      </c>
      <c r="H261" s="224">
        <v>17.995999999999999</v>
      </c>
      <c r="I261" s="225"/>
      <c r="J261" s="226">
        <f>ROUND(I261*H261,2)</f>
        <v>0</v>
      </c>
      <c r="K261" s="222" t="s">
        <v>157</v>
      </c>
      <c r="L261" s="45"/>
      <c r="M261" s="227" t="s">
        <v>1</v>
      </c>
      <c r="N261" s="228" t="s">
        <v>43</v>
      </c>
      <c r="O261" s="92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158</v>
      </c>
      <c r="AT261" s="231" t="s">
        <v>153</v>
      </c>
      <c r="AU261" s="231" t="s">
        <v>87</v>
      </c>
      <c r="AY261" s="18" t="s">
        <v>151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83</v>
      </c>
      <c r="BK261" s="232">
        <f>ROUND(I261*H261,2)</f>
        <v>0</v>
      </c>
      <c r="BL261" s="18" t="s">
        <v>158</v>
      </c>
      <c r="BM261" s="231" t="s">
        <v>332</v>
      </c>
    </row>
    <row r="262" s="2" customFormat="1">
      <c r="A262" s="39"/>
      <c r="B262" s="40"/>
      <c r="C262" s="41"/>
      <c r="D262" s="233" t="s">
        <v>160</v>
      </c>
      <c r="E262" s="41"/>
      <c r="F262" s="234" t="s">
        <v>333</v>
      </c>
      <c r="G262" s="41"/>
      <c r="H262" s="41"/>
      <c r="I262" s="235"/>
      <c r="J262" s="41"/>
      <c r="K262" s="41"/>
      <c r="L262" s="45"/>
      <c r="M262" s="236"/>
      <c r="N262" s="237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160</v>
      </c>
      <c r="AU262" s="18" t="s">
        <v>87</v>
      </c>
    </row>
    <row r="263" s="2" customFormat="1">
      <c r="A263" s="39"/>
      <c r="B263" s="40"/>
      <c r="C263" s="41"/>
      <c r="D263" s="238" t="s">
        <v>162</v>
      </c>
      <c r="E263" s="41"/>
      <c r="F263" s="239" t="s">
        <v>334</v>
      </c>
      <c r="G263" s="41"/>
      <c r="H263" s="41"/>
      <c r="I263" s="235"/>
      <c r="J263" s="41"/>
      <c r="K263" s="41"/>
      <c r="L263" s="45"/>
      <c r="M263" s="236"/>
      <c r="N263" s="237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162</v>
      </c>
      <c r="AU263" s="18" t="s">
        <v>87</v>
      </c>
    </row>
    <row r="264" s="13" customFormat="1">
      <c r="A264" s="13"/>
      <c r="B264" s="240"/>
      <c r="C264" s="241"/>
      <c r="D264" s="233" t="s">
        <v>164</v>
      </c>
      <c r="E264" s="242" t="s">
        <v>1</v>
      </c>
      <c r="F264" s="243" t="s">
        <v>319</v>
      </c>
      <c r="G264" s="241"/>
      <c r="H264" s="242" t="s">
        <v>1</v>
      </c>
      <c r="I264" s="244"/>
      <c r="J264" s="241"/>
      <c r="K264" s="241"/>
      <c r="L264" s="245"/>
      <c r="M264" s="246"/>
      <c r="N264" s="247"/>
      <c r="O264" s="247"/>
      <c r="P264" s="247"/>
      <c r="Q264" s="247"/>
      <c r="R264" s="247"/>
      <c r="S264" s="247"/>
      <c r="T264" s="24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9" t="s">
        <v>164</v>
      </c>
      <c r="AU264" s="249" t="s">
        <v>87</v>
      </c>
      <c r="AV264" s="13" t="s">
        <v>83</v>
      </c>
      <c r="AW264" s="13" t="s">
        <v>34</v>
      </c>
      <c r="AX264" s="13" t="s">
        <v>78</v>
      </c>
      <c r="AY264" s="249" t="s">
        <v>151</v>
      </c>
    </row>
    <row r="265" s="13" customFormat="1">
      <c r="A265" s="13"/>
      <c r="B265" s="240"/>
      <c r="C265" s="241"/>
      <c r="D265" s="233" t="s">
        <v>164</v>
      </c>
      <c r="E265" s="242" t="s">
        <v>1</v>
      </c>
      <c r="F265" s="243" t="s">
        <v>335</v>
      </c>
      <c r="G265" s="241"/>
      <c r="H265" s="242" t="s">
        <v>1</v>
      </c>
      <c r="I265" s="244"/>
      <c r="J265" s="241"/>
      <c r="K265" s="241"/>
      <c r="L265" s="245"/>
      <c r="M265" s="246"/>
      <c r="N265" s="247"/>
      <c r="O265" s="247"/>
      <c r="P265" s="247"/>
      <c r="Q265" s="247"/>
      <c r="R265" s="247"/>
      <c r="S265" s="247"/>
      <c r="T265" s="24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9" t="s">
        <v>164</v>
      </c>
      <c r="AU265" s="249" t="s">
        <v>87</v>
      </c>
      <c r="AV265" s="13" t="s">
        <v>83</v>
      </c>
      <c r="AW265" s="13" t="s">
        <v>34</v>
      </c>
      <c r="AX265" s="13" t="s">
        <v>78</v>
      </c>
      <c r="AY265" s="249" t="s">
        <v>151</v>
      </c>
    </row>
    <row r="266" s="14" customFormat="1">
      <c r="A266" s="14"/>
      <c r="B266" s="250"/>
      <c r="C266" s="251"/>
      <c r="D266" s="233" t="s">
        <v>164</v>
      </c>
      <c r="E266" s="252" t="s">
        <v>1</v>
      </c>
      <c r="F266" s="253" t="s">
        <v>336</v>
      </c>
      <c r="G266" s="251"/>
      <c r="H266" s="254">
        <v>4.2460000000000004</v>
      </c>
      <c r="I266" s="255"/>
      <c r="J266" s="251"/>
      <c r="K266" s="251"/>
      <c r="L266" s="256"/>
      <c r="M266" s="257"/>
      <c r="N266" s="258"/>
      <c r="O266" s="258"/>
      <c r="P266" s="258"/>
      <c r="Q266" s="258"/>
      <c r="R266" s="258"/>
      <c r="S266" s="258"/>
      <c r="T266" s="25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0" t="s">
        <v>164</v>
      </c>
      <c r="AU266" s="260" t="s">
        <v>87</v>
      </c>
      <c r="AV266" s="14" t="s">
        <v>87</v>
      </c>
      <c r="AW266" s="14" t="s">
        <v>34</v>
      </c>
      <c r="AX266" s="14" t="s">
        <v>78</v>
      </c>
      <c r="AY266" s="260" t="s">
        <v>151</v>
      </c>
    </row>
    <row r="267" s="14" customFormat="1">
      <c r="A267" s="14"/>
      <c r="B267" s="250"/>
      <c r="C267" s="251"/>
      <c r="D267" s="233" t="s">
        <v>164</v>
      </c>
      <c r="E267" s="252" t="s">
        <v>1</v>
      </c>
      <c r="F267" s="253" t="s">
        <v>337</v>
      </c>
      <c r="G267" s="251"/>
      <c r="H267" s="254">
        <v>13.75</v>
      </c>
      <c r="I267" s="255"/>
      <c r="J267" s="251"/>
      <c r="K267" s="251"/>
      <c r="L267" s="256"/>
      <c r="M267" s="257"/>
      <c r="N267" s="258"/>
      <c r="O267" s="258"/>
      <c r="P267" s="258"/>
      <c r="Q267" s="258"/>
      <c r="R267" s="258"/>
      <c r="S267" s="258"/>
      <c r="T267" s="25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0" t="s">
        <v>164</v>
      </c>
      <c r="AU267" s="260" t="s">
        <v>87</v>
      </c>
      <c r="AV267" s="14" t="s">
        <v>87</v>
      </c>
      <c r="AW267" s="14" t="s">
        <v>34</v>
      </c>
      <c r="AX267" s="14" t="s">
        <v>78</v>
      </c>
      <c r="AY267" s="260" t="s">
        <v>151</v>
      </c>
    </row>
    <row r="268" s="15" customFormat="1">
      <c r="A268" s="15"/>
      <c r="B268" s="261"/>
      <c r="C268" s="262"/>
      <c r="D268" s="233" t="s">
        <v>164</v>
      </c>
      <c r="E268" s="263" t="s">
        <v>114</v>
      </c>
      <c r="F268" s="264" t="s">
        <v>169</v>
      </c>
      <c r="G268" s="262"/>
      <c r="H268" s="265">
        <v>17.995999999999999</v>
      </c>
      <c r="I268" s="266"/>
      <c r="J268" s="262"/>
      <c r="K268" s="262"/>
      <c r="L268" s="267"/>
      <c r="M268" s="268"/>
      <c r="N268" s="269"/>
      <c r="O268" s="269"/>
      <c r="P268" s="269"/>
      <c r="Q268" s="269"/>
      <c r="R268" s="269"/>
      <c r="S268" s="269"/>
      <c r="T268" s="270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1" t="s">
        <v>164</v>
      </c>
      <c r="AU268" s="271" t="s">
        <v>87</v>
      </c>
      <c r="AV268" s="15" t="s">
        <v>158</v>
      </c>
      <c r="AW268" s="15" t="s">
        <v>34</v>
      </c>
      <c r="AX268" s="15" t="s">
        <v>83</v>
      </c>
      <c r="AY268" s="271" t="s">
        <v>151</v>
      </c>
    </row>
    <row r="269" s="2" customFormat="1" ht="16.5" customHeight="1">
      <c r="A269" s="39"/>
      <c r="B269" s="40"/>
      <c r="C269" s="283" t="s">
        <v>7</v>
      </c>
      <c r="D269" s="283" t="s">
        <v>324</v>
      </c>
      <c r="E269" s="284" t="s">
        <v>325</v>
      </c>
      <c r="F269" s="285" t="s">
        <v>326</v>
      </c>
      <c r="G269" s="286" t="s">
        <v>303</v>
      </c>
      <c r="H269" s="287">
        <v>36.892000000000003</v>
      </c>
      <c r="I269" s="288"/>
      <c r="J269" s="289">
        <f>ROUND(I269*H269,2)</f>
        <v>0</v>
      </c>
      <c r="K269" s="285" t="s">
        <v>157</v>
      </c>
      <c r="L269" s="290"/>
      <c r="M269" s="291" t="s">
        <v>1</v>
      </c>
      <c r="N269" s="292" t="s">
        <v>43</v>
      </c>
      <c r="O269" s="92"/>
      <c r="P269" s="229">
        <f>O269*H269</f>
        <v>0</v>
      </c>
      <c r="Q269" s="229">
        <v>1</v>
      </c>
      <c r="R269" s="229">
        <f>Q269*H269</f>
        <v>36.892000000000003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217</v>
      </c>
      <c r="AT269" s="231" t="s">
        <v>324</v>
      </c>
      <c r="AU269" s="231" t="s">
        <v>87</v>
      </c>
      <c r="AY269" s="18" t="s">
        <v>151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83</v>
      </c>
      <c r="BK269" s="232">
        <f>ROUND(I269*H269,2)</f>
        <v>0</v>
      </c>
      <c r="BL269" s="18" t="s">
        <v>158</v>
      </c>
      <c r="BM269" s="231" t="s">
        <v>338</v>
      </c>
    </row>
    <row r="270" s="2" customFormat="1">
      <c r="A270" s="39"/>
      <c r="B270" s="40"/>
      <c r="C270" s="41"/>
      <c r="D270" s="233" t="s">
        <v>160</v>
      </c>
      <c r="E270" s="41"/>
      <c r="F270" s="234" t="s">
        <v>326</v>
      </c>
      <c r="G270" s="41"/>
      <c r="H270" s="41"/>
      <c r="I270" s="235"/>
      <c r="J270" s="41"/>
      <c r="K270" s="41"/>
      <c r="L270" s="45"/>
      <c r="M270" s="236"/>
      <c r="N270" s="237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160</v>
      </c>
      <c r="AU270" s="18" t="s">
        <v>87</v>
      </c>
    </row>
    <row r="271" s="14" customFormat="1">
      <c r="A271" s="14"/>
      <c r="B271" s="250"/>
      <c r="C271" s="251"/>
      <c r="D271" s="233" t="s">
        <v>164</v>
      </c>
      <c r="E271" s="252" t="s">
        <v>1</v>
      </c>
      <c r="F271" s="253" t="s">
        <v>339</v>
      </c>
      <c r="G271" s="251"/>
      <c r="H271" s="254">
        <v>36.892000000000003</v>
      </c>
      <c r="I271" s="255"/>
      <c r="J271" s="251"/>
      <c r="K271" s="251"/>
      <c r="L271" s="256"/>
      <c r="M271" s="257"/>
      <c r="N271" s="258"/>
      <c r="O271" s="258"/>
      <c r="P271" s="258"/>
      <c r="Q271" s="258"/>
      <c r="R271" s="258"/>
      <c r="S271" s="258"/>
      <c r="T271" s="25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0" t="s">
        <v>164</v>
      </c>
      <c r="AU271" s="260" t="s">
        <v>87</v>
      </c>
      <c r="AV271" s="14" t="s">
        <v>87</v>
      </c>
      <c r="AW271" s="14" t="s">
        <v>34</v>
      </c>
      <c r="AX271" s="14" t="s">
        <v>83</v>
      </c>
      <c r="AY271" s="260" t="s">
        <v>151</v>
      </c>
    </row>
    <row r="272" s="2" customFormat="1" ht="24.15" customHeight="1">
      <c r="A272" s="39"/>
      <c r="B272" s="40"/>
      <c r="C272" s="220" t="s">
        <v>340</v>
      </c>
      <c r="D272" s="220" t="s">
        <v>153</v>
      </c>
      <c r="E272" s="221" t="s">
        <v>341</v>
      </c>
      <c r="F272" s="222" t="s">
        <v>342</v>
      </c>
      <c r="G272" s="223" t="s">
        <v>156</v>
      </c>
      <c r="H272" s="224">
        <v>1044.4390000000001</v>
      </c>
      <c r="I272" s="225"/>
      <c r="J272" s="226">
        <f>ROUND(I272*H272,2)</f>
        <v>0</v>
      </c>
      <c r="K272" s="222" t="s">
        <v>157</v>
      </c>
      <c r="L272" s="45"/>
      <c r="M272" s="227" t="s">
        <v>1</v>
      </c>
      <c r="N272" s="228" t="s">
        <v>43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158</v>
      </c>
      <c r="AT272" s="231" t="s">
        <v>153</v>
      </c>
      <c r="AU272" s="231" t="s">
        <v>87</v>
      </c>
      <c r="AY272" s="18" t="s">
        <v>151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83</v>
      </c>
      <c r="BK272" s="232">
        <f>ROUND(I272*H272,2)</f>
        <v>0</v>
      </c>
      <c r="BL272" s="18" t="s">
        <v>158</v>
      </c>
      <c r="BM272" s="231" t="s">
        <v>343</v>
      </c>
    </row>
    <row r="273" s="2" customFormat="1">
      <c r="A273" s="39"/>
      <c r="B273" s="40"/>
      <c r="C273" s="41"/>
      <c r="D273" s="233" t="s">
        <v>160</v>
      </c>
      <c r="E273" s="41"/>
      <c r="F273" s="234" t="s">
        <v>344</v>
      </c>
      <c r="G273" s="41"/>
      <c r="H273" s="41"/>
      <c r="I273" s="235"/>
      <c r="J273" s="41"/>
      <c r="K273" s="41"/>
      <c r="L273" s="45"/>
      <c r="M273" s="236"/>
      <c r="N273" s="237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160</v>
      </c>
      <c r="AU273" s="18" t="s">
        <v>87</v>
      </c>
    </row>
    <row r="274" s="2" customFormat="1">
      <c r="A274" s="39"/>
      <c r="B274" s="40"/>
      <c r="C274" s="41"/>
      <c r="D274" s="238" t="s">
        <v>162</v>
      </c>
      <c r="E274" s="41"/>
      <c r="F274" s="239" t="s">
        <v>345</v>
      </c>
      <c r="G274" s="41"/>
      <c r="H274" s="41"/>
      <c r="I274" s="235"/>
      <c r="J274" s="41"/>
      <c r="K274" s="41"/>
      <c r="L274" s="45"/>
      <c r="M274" s="236"/>
      <c r="N274" s="237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162</v>
      </c>
      <c r="AU274" s="18" t="s">
        <v>87</v>
      </c>
    </row>
    <row r="275" s="13" customFormat="1">
      <c r="A275" s="13"/>
      <c r="B275" s="240"/>
      <c r="C275" s="241"/>
      <c r="D275" s="233" t="s">
        <v>164</v>
      </c>
      <c r="E275" s="242" t="s">
        <v>1</v>
      </c>
      <c r="F275" s="243" t="s">
        <v>319</v>
      </c>
      <c r="G275" s="241"/>
      <c r="H275" s="242" t="s">
        <v>1</v>
      </c>
      <c r="I275" s="244"/>
      <c r="J275" s="241"/>
      <c r="K275" s="241"/>
      <c r="L275" s="245"/>
      <c r="M275" s="246"/>
      <c r="N275" s="247"/>
      <c r="O275" s="247"/>
      <c r="P275" s="247"/>
      <c r="Q275" s="247"/>
      <c r="R275" s="247"/>
      <c r="S275" s="247"/>
      <c r="T275" s="24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9" t="s">
        <v>164</v>
      </c>
      <c r="AU275" s="249" t="s">
        <v>87</v>
      </c>
      <c r="AV275" s="13" t="s">
        <v>83</v>
      </c>
      <c r="AW275" s="13" t="s">
        <v>34</v>
      </c>
      <c r="AX275" s="13" t="s">
        <v>78</v>
      </c>
      <c r="AY275" s="249" t="s">
        <v>151</v>
      </c>
    </row>
    <row r="276" s="13" customFormat="1">
      <c r="A276" s="13"/>
      <c r="B276" s="240"/>
      <c r="C276" s="241"/>
      <c r="D276" s="233" t="s">
        <v>164</v>
      </c>
      <c r="E276" s="242" t="s">
        <v>1</v>
      </c>
      <c r="F276" s="243" t="s">
        <v>346</v>
      </c>
      <c r="G276" s="241"/>
      <c r="H276" s="242" t="s">
        <v>1</v>
      </c>
      <c r="I276" s="244"/>
      <c r="J276" s="241"/>
      <c r="K276" s="241"/>
      <c r="L276" s="245"/>
      <c r="M276" s="246"/>
      <c r="N276" s="247"/>
      <c r="O276" s="247"/>
      <c r="P276" s="247"/>
      <c r="Q276" s="247"/>
      <c r="R276" s="247"/>
      <c r="S276" s="247"/>
      <c r="T276" s="24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9" t="s">
        <v>164</v>
      </c>
      <c r="AU276" s="249" t="s">
        <v>87</v>
      </c>
      <c r="AV276" s="13" t="s">
        <v>83</v>
      </c>
      <c r="AW276" s="13" t="s">
        <v>34</v>
      </c>
      <c r="AX276" s="13" t="s">
        <v>78</v>
      </c>
      <c r="AY276" s="249" t="s">
        <v>151</v>
      </c>
    </row>
    <row r="277" s="14" customFormat="1">
      <c r="A277" s="14"/>
      <c r="B277" s="250"/>
      <c r="C277" s="251"/>
      <c r="D277" s="233" t="s">
        <v>164</v>
      </c>
      <c r="E277" s="252" t="s">
        <v>1</v>
      </c>
      <c r="F277" s="253" t="s">
        <v>347</v>
      </c>
      <c r="G277" s="251"/>
      <c r="H277" s="254">
        <v>402.875</v>
      </c>
      <c r="I277" s="255"/>
      <c r="J277" s="251"/>
      <c r="K277" s="251"/>
      <c r="L277" s="256"/>
      <c r="M277" s="257"/>
      <c r="N277" s="258"/>
      <c r="O277" s="258"/>
      <c r="P277" s="258"/>
      <c r="Q277" s="258"/>
      <c r="R277" s="258"/>
      <c r="S277" s="258"/>
      <c r="T277" s="25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0" t="s">
        <v>164</v>
      </c>
      <c r="AU277" s="260" t="s">
        <v>87</v>
      </c>
      <c r="AV277" s="14" t="s">
        <v>87</v>
      </c>
      <c r="AW277" s="14" t="s">
        <v>34</v>
      </c>
      <c r="AX277" s="14" t="s">
        <v>78</v>
      </c>
      <c r="AY277" s="260" t="s">
        <v>151</v>
      </c>
    </row>
    <row r="278" s="13" customFormat="1">
      <c r="A278" s="13"/>
      <c r="B278" s="240"/>
      <c r="C278" s="241"/>
      <c r="D278" s="233" t="s">
        <v>164</v>
      </c>
      <c r="E278" s="242" t="s">
        <v>1</v>
      </c>
      <c r="F278" s="243" t="s">
        <v>348</v>
      </c>
      <c r="G278" s="241"/>
      <c r="H278" s="242" t="s">
        <v>1</v>
      </c>
      <c r="I278" s="244"/>
      <c r="J278" s="241"/>
      <c r="K278" s="241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164</v>
      </c>
      <c r="AU278" s="249" t="s">
        <v>87</v>
      </c>
      <c r="AV278" s="13" t="s">
        <v>83</v>
      </c>
      <c r="AW278" s="13" t="s">
        <v>34</v>
      </c>
      <c r="AX278" s="13" t="s">
        <v>78</v>
      </c>
      <c r="AY278" s="249" t="s">
        <v>151</v>
      </c>
    </row>
    <row r="279" s="14" customFormat="1">
      <c r="A279" s="14"/>
      <c r="B279" s="250"/>
      <c r="C279" s="251"/>
      <c r="D279" s="233" t="s">
        <v>164</v>
      </c>
      <c r="E279" s="252" t="s">
        <v>1</v>
      </c>
      <c r="F279" s="253" t="s">
        <v>349</v>
      </c>
      <c r="G279" s="251"/>
      <c r="H279" s="254">
        <v>100.606</v>
      </c>
      <c r="I279" s="255"/>
      <c r="J279" s="251"/>
      <c r="K279" s="251"/>
      <c r="L279" s="256"/>
      <c r="M279" s="257"/>
      <c r="N279" s="258"/>
      <c r="O279" s="258"/>
      <c r="P279" s="258"/>
      <c r="Q279" s="258"/>
      <c r="R279" s="258"/>
      <c r="S279" s="258"/>
      <c r="T279" s="25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0" t="s">
        <v>164</v>
      </c>
      <c r="AU279" s="260" t="s">
        <v>87</v>
      </c>
      <c r="AV279" s="14" t="s">
        <v>87</v>
      </c>
      <c r="AW279" s="14" t="s">
        <v>34</v>
      </c>
      <c r="AX279" s="14" t="s">
        <v>78</v>
      </c>
      <c r="AY279" s="260" t="s">
        <v>151</v>
      </c>
    </row>
    <row r="280" s="13" customFormat="1">
      <c r="A280" s="13"/>
      <c r="B280" s="240"/>
      <c r="C280" s="241"/>
      <c r="D280" s="233" t="s">
        <v>164</v>
      </c>
      <c r="E280" s="242" t="s">
        <v>1</v>
      </c>
      <c r="F280" s="243" t="s">
        <v>350</v>
      </c>
      <c r="G280" s="241"/>
      <c r="H280" s="242" t="s">
        <v>1</v>
      </c>
      <c r="I280" s="244"/>
      <c r="J280" s="241"/>
      <c r="K280" s="241"/>
      <c r="L280" s="245"/>
      <c r="M280" s="246"/>
      <c r="N280" s="247"/>
      <c r="O280" s="247"/>
      <c r="P280" s="247"/>
      <c r="Q280" s="247"/>
      <c r="R280" s="247"/>
      <c r="S280" s="247"/>
      <c r="T280" s="24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9" t="s">
        <v>164</v>
      </c>
      <c r="AU280" s="249" t="s">
        <v>87</v>
      </c>
      <c r="AV280" s="13" t="s">
        <v>83</v>
      </c>
      <c r="AW280" s="13" t="s">
        <v>34</v>
      </c>
      <c r="AX280" s="13" t="s">
        <v>78</v>
      </c>
      <c r="AY280" s="249" t="s">
        <v>151</v>
      </c>
    </row>
    <row r="281" s="14" customFormat="1">
      <c r="A281" s="14"/>
      <c r="B281" s="250"/>
      <c r="C281" s="251"/>
      <c r="D281" s="233" t="s">
        <v>164</v>
      </c>
      <c r="E281" s="252" t="s">
        <v>1</v>
      </c>
      <c r="F281" s="253" t="s">
        <v>351</v>
      </c>
      <c r="G281" s="251"/>
      <c r="H281" s="254">
        <v>241.51599999999999</v>
      </c>
      <c r="I281" s="255"/>
      <c r="J281" s="251"/>
      <c r="K281" s="251"/>
      <c r="L281" s="256"/>
      <c r="M281" s="257"/>
      <c r="N281" s="258"/>
      <c r="O281" s="258"/>
      <c r="P281" s="258"/>
      <c r="Q281" s="258"/>
      <c r="R281" s="258"/>
      <c r="S281" s="258"/>
      <c r="T281" s="25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0" t="s">
        <v>164</v>
      </c>
      <c r="AU281" s="260" t="s">
        <v>87</v>
      </c>
      <c r="AV281" s="14" t="s">
        <v>87</v>
      </c>
      <c r="AW281" s="14" t="s">
        <v>34</v>
      </c>
      <c r="AX281" s="14" t="s">
        <v>78</v>
      </c>
      <c r="AY281" s="260" t="s">
        <v>151</v>
      </c>
    </row>
    <row r="282" s="13" customFormat="1">
      <c r="A282" s="13"/>
      <c r="B282" s="240"/>
      <c r="C282" s="241"/>
      <c r="D282" s="233" t="s">
        <v>164</v>
      </c>
      <c r="E282" s="242" t="s">
        <v>1</v>
      </c>
      <c r="F282" s="243" t="s">
        <v>352</v>
      </c>
      <c r="G282" s="241"/>
      <c r="H282" s="242" t="s">
        <v>1</v>
      </c>
      <c r="I282" s="244"/>
      <c r="J282" s="241"/>
      <c r="K282" s="241"/>
      <c r="L282" s="245"/>
      <c r="M282" s="246"/>
      <c r="N282" s="247"/>
      <c r="O282" s="247"/>
      <c r="P282" s="247"/>
      <c r="Q282" s="247"/>
      <c r="R282" s="247"/>
      <c r="S282" s="247"/>
      <c r="T282" s="24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9" t="s">
        <v>164</v>
      </c>
      <c r="AU282" s="249" t="s">
        <v>87</v>
      </c>
      <c r="AV282" s="13" t="s">
        <v>83</v>
      </c>
      <c r="AW282" s="13" t="s">
        <v>34</v>
      </c>
      <c r="AX282" s="13" t="s">
        <v>78</v>
      </c>
      <c r="AY282" s="249" t="s">
        <v>151</v>
      </c>
    </row>
    <row r="283" s="14" customFormat="1">
      <c r="A283" s="14"/>
      <c r="B283" s="250"/>
      <c r="C283" s="251"/>
      <c r="D283" s="233" t="s">
        <v>164</v>
      </c>
      <c r="E283" s="252" t="s">
        <v>1</v>
      </c>
      <c r="F283" s="253" t="s">
        <v>353</v>
      </c>
      <c r="G283" s="251"/>
      <c r="H283" s="254">
        <v>161.57900000000001</v>
      </c>
      <c r="I283" s="255"/>
      <c r="J283" s="251"/>
      <c r="K283" s="251"/>
      <c r="L283" s="256"/>
      <c r="M283" s="257"/>
      <c r="N283" s="258"/>
      <c r="O283" s="258"/>
      <c r="P283" s="258"/>
      <c r="Q283" s="258"/>
      <c r="R283" s="258"/>
      <c r="S283" s="258"/>
      <c r="T283" s="25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0" t="s">
        <v>164</v>
      </c>
      <c r="AU283" s="260" t="s">
        <v>87</v>
      </c>
      <c r="AV283" s="14" t="s">
        <v>87</v>
      </c>
      <c r="AW283" s="14" t="s">
        <v>34</v>
      </c>
      <c r="AX283" s="14" t="s">
        <v>78</v>
      </c>
      <c r="AY283" s="260" t="s">
        <v>151</v>
      </c>
    </row>
    <row r="284" s="13" customFormat="1">
      <c r="A284" s="13"/>
      <c r="B284" s="240"/>
      <c r="C284" s="241"/>
      <c r="D284" s="233" t="s">
        <v>164</v>
      </c>
      <c r="E284" s="242" t="s">
        <v>1</v>
      </c>
      <c r="F284" s="243" t="s">
        <v>354</v>
      </c>
      <c r="G284" s="241"/>
      <c r="H284" s="242" t="s">
        <v>1</v>
      </c>
      <c r="I284" s="244"/>
      <c r="J284" s="241"/>
      <c r="K284" s="241"/>
      <c r="L284" s="245"/>
      <c r="M284" s="246"/>
      <c r="N284" s="247"/>
      <c r="O284" s="247"/>
      <c r="P284" s="247"/>
      <c r="Q284" s="247"/>
      <c r="R284" s="247"/>
      <c r="S284" s="247"/>
      <c r="T284" s="24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9" t="s">
        <v>164</v>
      </c>
      <c r="AU284" s="249" t="s">
        <v>87</v>
      </c>
      <c r="AV284" s="13" t="s">
        <v>83</v>
      </c>
      <c r="AW284" s="13" t="s">
        <v>34</v>
      </c>
      <c r="AX284" s="13" t="s">
        <v>78</v>
      </c>
      <c r="AY284" s="249" t="s">
        <v>151</v>
      </c>
    </row>
    <row r="285" s="14" customFormat="1">
      <c r="A285" s="14"/>
      <c r="B285" s="250"/>
      <c r="C285" s="251"/>
      <c r="D285" s="233" t="s">
        <v>164</v>
      </c>
      <c r="E285" s="252" t="s">
        <v>1</v>
      </c>
      <c r="F285" s="253" t="s">
        <v>355</v>
      </c>
      <c r="G285" s="251"/>
      <c r="H285" s="254">
        <v>108.636</v>
      </c>
      <c r="I285" s="255"/>
      <c r="J285" s="251"/>
      <c r="K285" s="251"/>
      <c r="L285" s="256"/>
      <c r="M285" s="257"/>
      <c r="N285" s="258"/>
      <c r="O285" s="258"/>
      <c r="P285" s="258"/>
      <c r="Q285" s="258"/>
      <c r="R285" s="258"/>
      <c r="S285" s="258"/>
      <c r="T285" s="25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0" t="s">
        <v>164</v>
      </c>
      <c r="AU285" s="260" t="s">
        <v>87</v>
      </c>
      <c r="AV285" s="14" t="s">
        <v>87</v>
      </c>
      <c r="AW285" s="14" t="s">
        <v>34</v>
      </c>
      <c r="AX285" s="14" t="s">
        <v>78</v>
      </c>
      <c r="AY285" s="260" t="s">
        <v>151</v>
      </c>
    </row>
    <row r="286" s="13" customFormat="1">
      <c r="A286" s="13"/>
      <c r="B286" s="240"/>
      <c r="C286" s="241"/>
      <c r="D286" s="233" t="s">
        <v>164</v>
      </c>
      <c r="E286" s="242" t="s">
        <v>1</v>
      </c>
      <c r="F286" s="243" t="s">
        <v>356</v>
      </c>
      <c r="G286" s="241"/>
      <c r="H286" s="242" t="s">
        <v>1</v>
      </c>
      <c r="I286" s="244"/>
      <c r="J286" s="241"/>
      <c r="K286" s="241"/>
      <c r="L286" s="245"/>
      <c r="M286" s="246"/>
      <c r="N286" s="247"/>
      <c r="O286" s="247"/>
      <c r="P286" s="247"/>
      <c r="Q286" s="247"/>
      <c r="R286" s="247"/>
      <c r="S286" s="247"/>
      <c r="T286" s="24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9" t="s">
        <v>164</v>
      </c>
      <c r="AU286" s="249" t="s">
        <v>87</v>
      </c>
      <c r="AV286" s="13" t="s">
        <v>83</v>
      </c>
      <c r="AW286" s="13" t="s">
        <v>34</v>
      </c>
      <c r="AX286" s="13" t="s">
        <v>78</v>
      </c>
      <c r="AY286" s="249" t="s">
        <v>151</v>
      </c>
    </row>
    <row r="287" s="14" customFormat="1">
      <c r="A287" s="14"/>
      <c r="B287" s="250"/>
      <c r="C287" s="251"/>
      <c r="D287" s="233" t="s">
        <v>164</v>
      </c>
      <c r="E287" s="252" t="s">
        <v>1</v>
      </c>
      <c r="F287" s="253" t="s">
        <v>357</v>
      </c>
      <c r="G287" s="251"/>
      <c r="H287" s="254">
        <v>29.227</v>
      </c>
      <c r="I287" s="255"/>
      <c r="J287" s="251"/>
      <c r="K287" s="251"/>
      <c r="L287" s="256"/>
      <c r="M287" s="257"/>
      <c r="N287" s="258"/>
      <c r="O287" s="258"/>
      <c r="P287" s="258"/>
      <c r="Q287" s="258"/>
      <c r="R287" s="258"/>
      <c r="S287" s="258"/>
      <c r="T287" s="25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0" t="s">
        <v>164</v>
      </c>
      <c r="AU287" s="260" t="s">
        <v>87</v>
      </c>
      <c r="AV287" s="14" t="s">
        <v>87</v>
      </c>
      <c r="AW287" s="14" t="s">
        <v>34</v>
      </c>
      <c r="AX287" s="14" t="s">
        <v>78</v>
      </c>
      <c r="AY287" s="260" t="s">
        <v>151</v>
      </c>
    </row>
    <row r="288" s="15" customFormat="1">
      <c r="A288" s="15"/>
      <c r="B288" s="261"/>
      <c r="C288" s="262"/>
      <c r="D288" s="233" t="s">
        <v>164</v>
      </c>
      <c r="E288" s="263" t="s">
        <v>1</v>
      </c>
      <c r="F288" s="264" t="s">
        <v>169</v>
      </c>
      <c r="G288" s="262"/>
      <c r="H288" s="265">
        <v>1044.4390000000001</v>
      </c>
      <c r="I288" s="266"/>
      <c r="J288" s="262"/>
      <c r="K288" s="262"/>
      <c r="L288" s="267"/>
      <c r="M288" s="268"/>
      <c r="N288" s="269"/>
      <c r="O288" s="269"/>
      <c r="P288" s="269"/>
      <c r="Q288" s="269"/>
      <c r="R288" s="269"/>
      <c r="S288" s="269"/>
      <c r="T288" s="270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1" t="s">
        <v>164</v>
      </c>
      <c r="AU288" s="271" t="s">
        <v>87</v>
      </c>
      <c r="AV288" s="15" t="s">
        <v>158</v>
      </c>
      <c r="AW288" s="15" t="s">
        <v>34</v>
      </c>
      <c r="AX288" s="15" t="s">
        <v>83</v>
      </c>
      <c r="AY288" s="271" t="s">
        <v>151</v>
      </c>
    </row>
    <row r="289" s="2" customFormat="1" ht="33" customHeight="1">
      <c r="A289" s="39"/>
      <c r="B289" s="40"/>
      <c r="C289" s="220" t="s">
        <v>358</v>
      </c>
      <c r="D289" s="220" t="s">
        <v>153</v>
      </c>
      <c r="E289" s="221" t="s">
        <v>359</v>
      </c>
      <c r="F289" s="222" t="s">
        <v>360</v>
      </c>
      <c r="G289" s="223" t="s">
        <v>156</v>
      </c>
      <c r="H289" s="224">
        <v>1067.78</v>
      </c>
      <c r="I289" s="225"/>
      <c r="J289" s="226">
        <f>ROUND(I289*H289,2)</f>
        <v>0</v>
      </c>
      <c r="K289" s="222" t="s">
        <v>157</v>
      </c>
      <c r="L289" s="45"/>
      <c r="M289" s="227" t="s">
        <v>1</v>
      </c>
      <c r="N289" s="228" t="s">
        <v>43</v>
      </c>
      <c r="O289" s="92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158</v>
      </c>
      <c r="AT289" s="231" t="s">
        <v>153</v>
      </c>
      <c r="AU289" s="231" t="s">
        <v>87</v>
      </c>
      <c r="AY289" s="18" t="s">
        <v>151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83</v>
      </c>
      <c r="BK289" s="232">
        <f>ROUND(I289*H289,2)</f>
        <v>0</v>
      </c>
      <c r="BL289" s="18" t="s">
        <v>158</v>
      </c>
      <c r="BM289" s="231" t="s">
        <v>361</v>
      </c>
    </row>
    <row r="290" s="2" customFormat="1">
      <c r="A290" s="39"/>
      <c r="B290" s="40"/>
      <c r="C290" s="41"/>
      <c r="D290" s="233" t="s">
        <v>160</v>
      </c>
      <c r="E290" s="41"/>
      <c r="F290" s="234" t="s">
        <v>362</v>
      </c>
      <c r="G290" s="41"/>
      <c r="H290" s="41"/>
      <c r="I290" s="235"/>
      <c r="J290" s="41"/>
      <c r="K290" s="41"/>
      <c r="L290" s="45"/>
      <c r="M290" s="236"/>
      <c r="N290" s="237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160</v>
      </c>
      <c r="AU290" s="18" t="s">
        <v>87</v>
      </c>
    </row>
    <row r="291" s="2" customFormat="1">
      <c r="A291" s="39"/>
      <c r="B291" s="40"/>
      <c r="C291" s="41"/>
      <c r="D291" s="238" t="s">
        <v>162</v>
      </c>
      <c r="E291" s="41"/>
      <c r="F291" s="239" t="s">
        <v>363</v>
      </c>
      <c r="G291" s="41"/>
      <c r="H291" s="41"/>
      <c r="I291" s="235"/>
      <c r="J291" s="41"/>
      <c r="K291" s="41"/>
      <c r="L291" s="45"/>
      <c r="M291" s="236"/>
      <c r="N291" s="237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162</v>
      </c>
      <c r="AU291" s="18" t="s">
        <v>87</v>
      </c>
    </row>
    <row r="292" s="13" customFormat="1">
      <c r="A292" s="13"/>
      <c r="B292" s="240"/>
      <c r="C292" s="241"/>
      <c r="D292" s="233" t="s">
        <v>164</v>
      </c>
      <c r="E292" s="242" t="s">
        <v>1</v>
      </c>
      <c r="F292" s="243" t="s">
        <v>249</v>
      </c>
      <c r="G292" s="241"/>
      <c r="H292" s="242" t="s">
        <v>1</v>
      </c>
      <c r="I292" s="244"/>
      <c r="J292" s="241"/>
      <c r="K292" s="241"/>
      <c r="L292" s="245"/>
      <c r="M292" s="246"/>
      <c r="N292" s="247"/>
      <c r="O292" s="247"/>
      <c r="P292" s="247"/>
      <c r="Q292" s="247"/>
      <c r="R292" s="247"/>
      <c r="S292" s="247"/>
      <c r="T292" s="24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9" t="s">
        <v>164</v>
      </c>
      <c r="AU292" s="249" t="s">
        <v>87</v>
      </c>
      <c r="AV292" s="13" t="s">
        <v>83</v>
      </c>
      <c r="AW292" s="13" t="s">
        <v>34</v>
      </c>
      <c r="AX292" s="13" t="s">
        <v>78</v>
      </c>
      <c r="AY292" s="249" t="s">
        <v>151</v>
      </c>
    </row>
    <row r="293" s="13" customFormat="1">
      <c r="A293" s="13"/>
      <c r="B293" s="240"/>
      <c r="C293" s="241"/>
      <c r="D293" s="233" t="s">
        <v>164</v>
      </c>
      <c r="E293" s="242" t="s">
        <v>1</v>
      </c>
      <c r="F293" s="243" t="s">
        <v>364</v>
      </c>
      <c r="G293" s="241"/>
      <c r="H293" s="242" t="s">
        <v>1</v>
      </c>
      <c r="I293" s="244"/>
      <c r="J293" s="241"/>
      <c r="K293" s="241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164</v>
      </c>
      <c r="AU293" s="249" t="s">
        <v>87</v>
      </c>
      <c r="AV293" s="13" t="s">
        <v>83</v>
      </c>
      <c r="AW293" s="13" t="s">
        <v>34</v>
      </c>
      <c r="AX293" s="13" t="s">
        <v>78</v>
      </c>
      <c r="AY293" s="249" t="s">
        <v>151</v>
      </c>
    </row>
    <row r="294" s="14" customFormat="1">
      <c r="A294" s="14"/>
      <c r="B294" s="250"/>
      <c r="C294" s="251"/>
      <c r="D294" s="233" t="s">
        <v>164</v>
      </c>
      <c r="E294" s="252" t="s">
        <v>1</v>
      </c>
      <c r="F294" s="253" t="s">
        <v>365</v>
      </c>
      <c r="G294" s="251"/>
      <c r="H294" s="254">
        <v>1067.78</v>
      </c>
      <c r="I294" s="255"/>
      <c r="J294" s="251"/>
      <c r="K294" s="251"/>
      <c r="L294" s="256"/>
      <c r="M294" s="257"/>
      <c r="N294" s="258"/>
      <c r="O294" s="258"/>
      <c r="P294" s="258"/>
      <c r="Q294" s="258"/>
      <c r="R294" s="258"/>
      <c r="S294" s="258"/>
      <c r="T294" s="25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0" t="s">
        <v>164</v>
      </c>
      <c r="AU294" s="260" t="s">
        <v>87</v>
      </c>
      <c r="AV294" s="14" t="s">
        <v>87</v>
      </c>
      <c r="AW294" s="14" t="s">
        <v>34</v>
      </c>
      <c r="AX294" s="14" t="s">
        <v>78</v>
      </c>
      <c r="AY294" s="260" t="s">
        <v>151</v>
      </c>
    </row>
    <row r="295" s="15" customFormat="1">
      <c r="A295" s="15"/>
      <c r="B295" s="261"/>
      <c r="C295" s="262"/>
      <c r="D295" s="233" t="s">
        <v>164</v>
      </c>
      <c r="E295" s="263" t="s">
        <v>107</v>
      </c>
      <c r="F295" s="264" t="s">
        <v>169</v>
      </c>
      <c r="G295" s="262"/>
      <c r="H295" s="265">
        <v>1067.78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1" t="s">
        <v>164</v>
      </c>
      <c r="AU295" s="271" t="s">
        <v>87</v>
      </c>
      <c r="AV295" s="15" t="s">
        <v>158</v>
      </c>
      <c r="AW295" s="15" t="s">
        <v>34</v>
      </c>
      <c r="AX295" s="15" t="s">
        <v>83</v>
      </c>
      <c r="AY295" s="271" t="s">
        <v>151</v>
      </c>
    </row>
    <row r="296" s="2" customFormat="1" ht="24.15" customHeight="1">
      <c r="A296" s="39"/>
      <c r="B296" s="40"/>
      <c r="C296" s="220" t="s">
        <v>366</v>
      </c>
      <c r="D296" s="220" t="s">
        <v>153</v>
      </c>
      <c r="E296" s="221" t="s">
        <v>367</v>
      </c>
      <c r="F296" s="222" t="s">
        <v>368</v>
      </c>
      <c r="G296" s="223" t="s">
        <v>156</v>
      </c>
      <c r="H296" s="224">
        <v>1067.78</v>
      </c>
      <c r="I296" s="225"/>
      <c r="J296" s="226">
        <f>ROUND(I296*H296,2)</f>
        <v>0</v>
      </c>
      <c r="K296" s="222" t="s">
        <v>157</v>
      </c>
      <c r="L296" s="45"/>
      <c r="M296" s="227" t="s">
        <v>1</v>
      </c>
      <c r="N296" s="228" t="s">
        <v>43</v>
      </c>
      <c r="O296" s="92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158</v>
      </c>
      <c r="AT296" s="231" t="s">
        <v>153</v>
      </c>
      <c r="AU296" s="231" t="s">
        <v>87</v>
      </c>
      <c r="AY296" s="18" t="s">
        <v>151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83</v>
      </c>
      <c r="BK296" s="232">
        <f>ROUND(I296*H296,2)</f>
        <v>0</v>
      </c>
      <c r="BL296" s="18" t="s">
        <v>158</v>
      </c>
      <c r="BM296" s="231" t="s">
        <v>369</v>
      </c>
    </row>
    <row r="297" s="2" customFormat="1">
      <c r="A297" s="39"/>
      <c r="B297" s="40"/>
      <c r="C297" s="41"/>
      <c r="D297" s="233" t="s">
        <v>160</v>
      </c>
      <c r="E297" s="41"/>
      <c r="F297" s="234" t="s">
        <v>370</v>
      </c>
      <c r="G297" s="41"/>
      <c r="H297" s="41"/>
      <c r="I297" s="235"/>
      <c r="J297" s="41"/>
      <c r="K297" s="41"/>
      <c r="L297" s="45"/>
      <c r="M297" s="236"/>
      <c r="N297" s="237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160</v>
      </c>
      <c r="AU297" s="18" t="s">
        <v>87</v>
      </c>
    </row>
    <row r="298" s="2" customFormat="1">
      <c r="A298" s="39"/>
      <c r="B298" s="40"/>
      <c r="C298" s="41"/>
      <c r="D298" s="238" t="s">
        <v>162</v>
      </c>
      <c r="E298" s="41"/>
      <c r="F298" s="239" t="s">
        <v>371</v>
      </c>
      <c r="G298" s="41"/>
      <c r="H298" s="41"/>
      <c r="I298" s="235"/>
      <c r="J298" s="41"/>
      <c r="K298" s="41"/>
      <c r="L298" s="45"/>
      <c r="M298" s="236"/>
      <c r="N298" s="237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162</v>
      </c>
      <c r="AU298" s="18" t="s">
        <v>87</v>
      </c>
    </row>
    <row r="299" s="14" customFormat="1">
      <c r="A299" s="14"/>
      <c r="B299" s="250"/>
      <c r="C299" s="251"/>
      <c r="D299" s="233" t="s">
        <v>164</v>
      </c>
      <c r="E299" s="252" t="s">
        <v>1</v>
      </c>
      <c r="F299" s="253" t="s">
        <v>372</v>
      </c>
      <c r="G299" s="251"/>
      <c r="H299" s="254">
        <v>1067.78</v>
      </c>
      <c r="I299" s="255"/>
      <c r="J299" s="251"/>
      <c r="K299" s="251"/>
      <c r="L299" s="256"/>
      <c r="M299" s="257"/>
      <c r="N299" s="258"/>
      <c r="O299" s="258"/>
      <c r="P299" s="258"/>
      <c r="Q299" s="258"/>
      <c r="R299" s="258"/>
      <c r="S299" s="258"/>
      <c r="T299" s="25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0" t="s">
        <v>164</v>
      </c>
      <c r="AU299" s="260" t="s">
        <v>87</v>
      </c>
      <c r="AV299" s="14" t="s">
        <v>87</v>
      </c>
      <c r="AW299" s="14" t="s">
        <v>34</v>
      </c>
      <c r="AX299" s="14" t="s">
        <v>83</v>
      </c>
      <c r="AY299" s="260" t="s">
        <v>151</v>
      </c>
    </row>
    <row r="300" s="2" customFormat="1" ht="16.5" customHeight="1">
      <c r="A300" s="39"/>
      <c r="B300" s="40"/>
      <c r="C300" s="283" t="s">
        <v>373</v>
      </c>
      <c r="D300" s="283" t="s">
        <v>324</v>
      </c>
      <c r="E300" s="284" t="s">
        <v>374</v>
      </c>
      <c r="F300" s="285" t="s">
        <v>375</v>
      </c>
      <c r="G300" s="286" t="s">
        <v>376</v>
      </c>
      <c r="H300" s="287">
        <v>32.033000000000001</v>
      </c>
      <c r="I300" s="288"/>
      <c r="J300" s="289">
        <f>ROUND(I300*H300,2)</f>
        <v>0</v>
      </c>
      <c r="K300" s="285" t="s">
        <v>157</v>
      </c>
      <c r="L300" s="290"/>
      <c r="M300" s="291" t="s">
        <v>1</v>
      </c>
      <c r="N300" s="292" t="s">
        <v>43</v>
      </c>
      <c r="O300" s="92"/>
      <c r="P300" s="229">
        <f>O300*H300</f>
        <v>0</v>
      </c>
      <c r="Q300" s="229">
        <v>0.001</v>
      </c>
      <c r="R300" s="229">
        <f>Q300*H300</f>
        <v>0.032032999999999999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217</v>
      </c>
      <c r="AT300" s="231" t="s">
        <v>324</v>
      </c>
      <c r="AU300" s="231" t="s">
        <v>87</v>
      </c>
      <c r="AY300" s="18" t="s">
        <v>151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83</v>
      </c>
      <c r="BK300" s="232">
        <f>ROUND(I300*H300,2)</f>
        <v>0</v>
      </c>
      <c r="BL300" s="18" t="s">
        <v>158</v>
      </c>
      <c r="BM300" s="231" t="s">
        <v>377</v>
      </c>
    </row>
    <row r="301" s="2" customFormat="1">
      <c r="A301" s="39"/>
      <c r="B301" s="40"/>
      <c r="C301" s="41"/>
      <c r="D301" s="233" t="s">
        <v>160</v>
      </c>
      <c r="E301" s="41"/>
      <c r="F301" s="234" t="s">
        <v>375</v>
      </c>
      <c r="G301" s="41"/>
      <c r="H301" s="41"/>
      <c r="I301" s="235"/>
      <c r="J301" s="41"/>
      <c r="K301" s="41"/>
      <c r="L301" s="45"/>
      <c r="M301" s="236"/>
      <c r="N301" s="237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160</v>
      </c>
      <c r="AU301" s="18" t="s">
        <v>87</v>
      </c>
    </row>
    <row r="302" s="13" customFormat="1">
      <c r="A302" s="13"/>
      <c r="B302" s="240"/>
      <c r="C302" s="241"/>
      <c r="D302" s="233" t="s">
        <v>164</v>
      </c>
      <c r="E302" s="242" t="s">
        <v>1</v>
      </c>
      <c r="F302" s="243" t="s">
        <v>378</v>
      </c>
      <c r="G302" s="241"/>
      <c r="H302" s="242" t="s">
        <v>1</v>
      </c>
      <c r="I302" s="244"/>
      <c r="J302" s="241"/>
      <c r="K302" s="241"/>
      <c r="L302" s="245"/>
      <c r="M302" s="246"/>
      <c r="N302" s="247"/>
      <c r="O302" s="247"/>
      <c r="P302" s="247"/>
      <c r="Q302" s="247"/>
      <c r="R302" s="247"/>
      <c r="S302" s="247"/>
      <c r="T302" s="24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9" t="s">
        <v>164</v>
      </c>
      <c r="AU302" s="249" t="s">
        <v>87</v>
      </c>
      <c r="AV302" s="13" t="s">
        <v>83</v>
      </c>
      <c r="AW302" s="13" t="s">
        <v>34</v>
      </c>
      <c r="AX302" s="13" t="s">
        <v>78</v>
      </c>
      <c r="AY302" s="249" t="s">
        <v>151</v>
      </c>
    </row>
    <row r="303" s="14" customFormat="1">
      <c r="A303" s="14"/>
      <c r="B303" s="250"/>
      <c r="C303" s="251"/>
      <c r="D303" s="233" t="s">
        <v>164</v>
      </c>
      <c r="E303" s="252" t="s">
        <v>1</v>
      </c>
      <c r="F303" s="253" t="s">
        <v>379</v>
      </c>
      <c r="G303" s="251"/>
      <c r="H303" s="254">
        <v>32.033000000000001</v>
      </c>
      <c r="I303" s="255"/>
      <c r="J303" s="251"/>
      <c r="K303" s="251"/>
      <c r="L303" s="256"/>
      <c r="M303" s="257"/>
      <c r="N303" s="258"/>
      <c r="O303" s="258"/>
      <c r="P303" s="258"/>
      <c r="Q303" s="258"/>
      <c r="R303" s="258"/>
      <c r="S303" s="258"/>
      <c r="T303" s="25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0" t="s">
        <v>164</v>
      </c>
      <c r="AU303" s="260" t="s">
        <v>87</v>
      </c>
      <c r="AV303" s="14" t="s">
        <v>87</v>
      </c>
      <c r="AW303" s="14" t="s">
        <v>34</v>
      </c>
      <c r="AX303" s="14" t="s">
        <v>83</v>
      </c>
      <c r="AY303" s="260" t="s">
        <v>151</v>
      </c>
    </row>
    <row r="304" s="2" customFormat="1" ht="24.15" customHeight="1">
      <c r="A304" s="39"/>
      <c r="B304" s="40"/>
      <c r="C304" s="220" t="s">
        <v>380</v>
      </c>
      <c r="D304" s="220" t="s">
        <v>153</v>
      </c>
      <c r="E304" s="221" t="s">
        <v>381</v>
      </c>
      <c r="F304" s="222" t="s">
        <v>382</v>
      </c>
      <c r="G304" s="223" t="s">
        <v>303</v>
      </c>
      <c r="H304" s="224">
        <v>0.036999999999999998</v>
      </c>
      <c r="I304" s="225"/>
      <c r="J304" s="226">
        <f>ROUND(I304*H304,2)</f>
        <v>0</v>
      </c>
      <c r="K304" s="222" t="s">
        <v>157</v>
      </c>
      <c r="L304" s="45"/>
      <c r="M304" s="227" t="s">
        <v>1</v>
      </c>
      <c r="N304" s="228" t="s">
        <v>43</v>
      </c>
      <c r="O304" s="92"/>
      <c r="P304" s="229">
        <f>O304*H304</f>
        <v>0</v>
      </c>
      <c r="Q304" s="229">
        <v>0</v>
      </c>
      <c r="R304" s="229">
        <f>Q304*H304</f>
        <v>0</v>
      </c>
      <c r="S304" s="229">
        <v>0</v>
      </c>
      <c r="T304" s="23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1" t="s">
        <v>158</v>
      </c>
      <c r="AT304" s="231" t="s">
        <v>153</v>
      </c>
      <c r="AU304" s="231" t="s">
        <v>87</v>
      </c>
      <c r="AY304" s="18" t="s">
        <v>151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8" t="s">
        <v>83</v>
      </c>
      <c r="BK304" s="232">
        <f>ROUND(I304*H304,2)</f>
        <v>0</v>
      </c>
      <c r="BL304" s="18" t="s">
        <v>158</v>
      </c>
      <c r="BM304" s="231" t="s">
        <v>383</v>
      </c>
    </row>
    <row r="305" s="2" customFormat="1">
      <c r="A305" s="39"/>
      <c r="B305" s="40"/>
      <c r="C305" s="41"/>
      <c r="D305" s="233" t="s">
        <v>160</v>
      </c>
      <c r="E305" s="41"/>
      <c r="F305" s="234" t="s">
        <v>384</v>
      </c>
      <c r="G305" s="41"/>
      <c r="H305" s="41"/>
      <c r="I305" s="235"/>
      <c r="J305" s="41"/>
      <c r="K305" s="41"/>
      <c r="L305" s="45"/>
      <c r="M305" s="236"/>
      <c r="N305" s="237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160</v>
      </c>
      <c r="AU305" s="18" t="s">
        <v>87</v>
      </c>
    </row>
    <row r="306" s="2" customFormat="1">
      <c r="A306" s="39"/>
      <c r="B306" s="40"/>
      <c r="C306" s="41"/>
      <c r="D306" s="238" t="s">
        <v>162</v>
      </c>
      <c r="E306" s="41"/>
      <c r="F306" s="239" t="s">
        <v>385</v>
      </c>
      <c r="G306" s="41"/>
      <c r="H306" s="41"/>
      <c r="I306" s="235"/>
      <c r="J306" s="41"/>
      <c r="K306" s="41"/>
      <c r="L306" s="45"/>
      <c r="M306" s="236"/>
      <c r="N306" s="237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162</v>
      </c>
      <c r="AU306" s="18" t="s">
        <v>87</v>
      </c>
    </row>
    <row r="307" s="13" customFormat="1">
      <c r="A307" s="13"/>
      <c r="B307" s="240"/>
      <c r="C307" s="241"/>
      <c r="D307" s="233" t="s">
        <v>164</v>
      </c>
      <c r="E307" s="242" t="s">
        <v>1</v>
      </c>
      <c r="F307" s="243" t="s">
        <v>249</v>
      </c>
      <c r="G307" s="241"/>
      <c r="H307" s="242" t="s">
        <v>1</v>
      </c>
      <c r="I307" s="244"/>
      <c r="J307" s="241"/>
      <c r="K307" s="241"/>
      <c r="L307" s="245"/>
      <c r="M307" s="246"/>
      <c r="N307" s="247"/>
      <c r="O307" s="247"/>
      <c r="P307" s="247"/>
      <c r="Q307" s="247"/>
      <c r="R307" s="247"/>
      <c r="S307" s="247"/>
      <c r="T307" s="24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9" t="s">
        <v>164</v>
      </c>
      <c r="AU307" s="249" t="s">
        <v>87</v>
      </c>
      <c r="AV307" s="13" t="s">
        <v>83</v>
      </c>
      <c r="AW307" s="13" t="s">
        <v>34</v>
      </c>
      <c r="AX307" s="13" t="s">
        <v>78</v>
      </c>
      <c r="AY307" s="249" t="s">
        <v>151</v>
      </c>
    </row>
    <row r="308" s="13" customFormat="1">
      <c r="A308" s="13"/>
      <c r="B308" s="240"/>
      <c r="C308" s="241"/>
      <c r="D308" s="233" t="s">
        <v>164</v>
      </c>
      <c r="E308" s="242" t="s">
        <v>1</v>
      </c>
      <c r="F308" s="243" t="s">
        <v>386</v>
      </c>
      <c r="G308" s="241"/>
      <c r="H308" s="242" t="s">
        <v>1</v>
      </c>
      <c r="I308" s="244"/>
      <c r="J308" s="241"/>
      <c r="K308" s="241"/>
      <c r="L308" s="245"/>
      <c r="M308" s="246"/>
      <c r="N308" s="247"/>
      <c r="O308" s="247"/>
      <c r="P308" s="247"/>
      <c r="Q308" s="247"/>
      <c r="R308" s="247"/>
      <c r="S308" s="247"/>
      <c r="T308" s="24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9" t="s">
        <v>164</v>
      </c>
      <c r="AU308" s="249" t="s">
        <v>87</v>
      </c>
      <c r="AV308" s="13" t="s">
        <v>83</v>
      </c>
      <c r="AW308" s="13" t="s">
        <v>34</v>
      </c>
      <c r="AX308" s="13" t="s">
        <v>78</v>
      </c>
      <c r="AY308" s="249" t="s">
        <v>151</v>
      </c>
    </row>
    <row r="309" s="14" customFormat="1">
      <c r="A309" s="14"/>
      <c r="B309" s="250"/>
      <c r="C309" s="251"/>
      <c r="D309" s="233" t="s">
        <v>164</v>
      </c>
      <c r="E309" s="252" t="s">
        <v>1</v>
      </c>
      <c r="F309" s="253" t="s">
        <v>387</v>
      </c>
      <c r="G309" s="251"/>
      <c r="H309" s="254">
        <v>0.036999999999999998</v>
      </c>
      <c r="I309" s="255"/>
      <c r="J309" s="251"/>
      <c r="K309" s="251"/>
      <c r="L309" s="256"/>
      <c r="M309" s="257"/>
      <c r="N309" s="258"/>
      <c r="O309" s="258"/>
      <c r="P309" s="258"/>
      <c r="Q309" s="258"/>
      <c r="R309" s="258"/>
      <c r="S309" s="258"/>
      <c r="T309" s="25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0" t="s">
        <v>164</v>
      </c>
      <c r="AU309" s="260" t="s">
        <v>87</v>
      </c>
      <c r="AV309" s="14" t="s">
        <v>87</v>
      </c>
      <c r="AW309" s="14" t="s">
        <v>34</v>
      </c>
      <c r="AX309" s="14" t="s">
        <v>83</v>
      </c>
      <c r="AY309" s="260" t="s">
        <v>151</v>
      </c>
    </row>
    <row r="310" s="2" customFormat="1" ht="24.15" customHeight="1">
      <c r="A310" s="39"/>
      <c r="B310" s="40"/>
      <c r="C310" s="283" t="s">
        <v>388</v>
      </c>
      <c r="D310" s="283" t="s">
        <v>324</v>
      </c>
      <c r="E310" s="284" t="s">
        <v>389</v>
      </c>
      <c r="F310" s="285" t="s">
        <v>390</v>
      </c>
      <c r="G310" s="286" t="s">
        <v>376</v>
      </c>
      <c r="H310" s="287">
        <v>37.372</v>
      </c>
      <c r="I310" s="288"/>
      <c r="J310" s="289">
        <f>ROUND(I310*H310,2)</f>
        <v>0</v>
      </c>
      <c r="K310" s="285" t="s">
        <v>1</v>
      </c>
      <c r="L310" s="290"/>
      <c r="M310" s="291" t="s">
        <v>1</v>
      </c>
      <c r="N310" s="292" t="s">
        <v>43</v>
      </c>
      <c r="O310" s="92"/>
      <c r="P310" s="229">
        <f>O310*H310</f>
        <v>0</v>
      </c>
      <c r="Q310" s="229">
        <v>0.001</v>
      </c>
      <c r="R310" s="229">
        <f>Q310*H310</f>
        <v>0.037372000000000002</v>
      </c>
      <c r="S310" s="229">
        <v>0</v>
      </c>
      <c r="T310" s="23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1" t="s">
        <v>217</v>
      </c>
      <c r="AT310" s="231" t="s">
        <v>324</v>
      </c>
      <c r="AU310" s="231" t="s">
        <v>87</v>
      </c>
      <c r="AY310" s="18" t="s">
        <v>151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8" t="s">
        <v>83</v>
      </c>
      <c r="BK310" s="232">
        <f>ROUND(I310*H310,2)</f>
        <v>0</v>
      </c>
      <c r="BL310" s="18" t="s">
        <v>158</v>
      </c>
      <c r="BM310" s="231" t="s">
        <v>391</v>
      </c>
    </row>
    <row r="311" s="2" customFormat="1">
      <c r="A311" s="39"/>
      <c r="B311" s="40"/>
      <c r="C311" s="41"/>
      <c r="D311" s="233" t="s">
        <v>160</v>
      </c>
      <c r="E311" s="41"/>
      <c r="F311" s="234" t="s">
        <v>390</v>
      </c>
      <c r="G311" s="41"/>
      <c r="H311" s="41"/>
      <c r="I311" s="235"/>
      <c r="J311" s="41"/>
      <c r="K311" s="41"/>
      <c r="L311" s="45"/>
      <c r="M311" s="236"/>
      <c r="N311" s="237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160</v>
      </c>
      <c r="AU311" s="18" t="s">
        <v>87</v>
      </c>
    </row>
    <row r="312" s="14" customFormat="1">
      <c r="A312" s="14"/>
      <c r="B312" s="250"/>
      <c r="C312" s="251"/>
      <c r="D312" s="233" t="s">
        <v>164</v>
      </c>
      <c r="E312" s="252" t="s">
        <v>1</v>
      </c>
      <c r="F312" s="253" t="s">
        <v>392</v>
      </c>
      <c r="G312" s="251"/>
      <c r="H312" s="254">
        <v>37.372</v>
      </c>
      <c r="I312" s="255"/>
      <c r="J312" s="251"/>
      <c r="K312" s="251"/>
      <c r="L312" s="256"/>
      <c r="M312" s="257"/>
      <c r="N312" s="258"/>
      <c r="O312" s="258"/>
      <c r="P312" s="258"/>
      <c r="Q312" s="258"/>
      <c r="R312" s="258"/>
      <c r="S312" s="258"/>
      <c r="T312" s="25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0" t="s">
        <v>164</v>
      </c>
      <c r="AU312" s="260" t="s">
        <v>87</v>
      </c>
      <c r="AV312" s="14" t="s">
        <v>87</v>
      </c>
      <c r="AW312" s="14" t="s">
        <v>34</v>
      </c>
      <c r="AX312" s="14" t="s">
        <v>83</v>
      </c>
      <c r="AY312" s="260" t="s">
        <v>151</v>
      </c>
    </row>
    <row r="313" s="12" customFormat="1" ht="22.8" customHeight="1">
      <c r="A313" s="12"/>
      <c r="B313" s="204"/>
      <c r="C313" s="205"/>
      <c r="D313" s="206" t="s">
        <v>77</v>
      </c>
      <c r="E313" s="218" t="s">
        <v>87</v>
      </c>
      <c r="F313" s="218" t="s">
        <v>393</v>
      </c>
      <c r="G313" s="205"/>
      <c r="H313" s="205"/>
      <c r="I313" s="208"/>
      <c r="J313" s="219">
        <f>BK313</f>
        <v>0</v>
      </c>
      <c r="K313" s="205"/>
      <c r="L313" s="210"/>
      <c r="M313" s="211"/>
      <c r="N313" s="212"/>
      <c r="O313" s="212"/>
      <c r="P313" s="213">
        <f>SUM(P314:P319)</f>
        <v>0</v>
      </c>
      <c r="Q313" s="212"/>
      <c r="R313" s="213">
        <f>SUM(R314:R319)</f>
        <v>1.49106096</v>
      </c>
      <c r="S313" s="212"/>
      <c r="T313" s="214">
        <f>SUM(T314:T319)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5" t="s">
        <v>83</v>
      </c>
      <c r="AT313" s="216" t="s">
        <v>77</v>
      </c>
      <c r="AU313" s="216" t="s">
        <v>83</v>
      </c>
      <c r="AY313" s="215" t="s">
        <v>151</v>
      </c>
      <c r="BK313" s="217">
        <f>SUM(BK314:BK319)</f>
        <v>0</v>
      </c>
    </row>
    <row r="314" s="2" customFormat="1" ht="16.5" customHeight="1">
      <c r="A314" s="39"/>
      <c r="B314" s="40"/>
      <c r="C314" s="220" t="s">
        <v>394</v>
      </c>
      <c r="D314" s="220" t="s">
        <v>153</v>
      </c>
      <c r="E314" s="221" t="s">
        <v>395</v>
      </c>
      <c r="F314" s="222" t="s">
        <v>396</v>
      </c>
      <c r="G314" s="223" t="s">
        <v>245</v>
      </c>
      <c r="H314" s="224">
        <v>0.64800000000000002</v>
      </c>
      <c r="I314" s="225"/>
      <c r="J314" s="226">
        <f>ROUND(I314*H314,2)</f>
        <v>0</v>
      </c>
      <c r="K314" s="222" t="s">
        <v>157</v>
      </c>
      <c r="L314" s="45"/>
      <c r="M314" s="227" t="s">
        <v>1</v>
      </c>
      <c r="N314" s="228" t="s">
        <v>43</v>
      </c>
      <c r="O314" s="92"/>
      <c r="P314" s="229">
        <f>O314*H314</f>
        <v>0</v>
      </c>
      <c r="Q314" s="229">
        <v>2.3010199999999998</v>
      </c>
      <c r="R314" s="229">
        <f>Q314*H314</f>
        <v>1.49106096</v>
      </c>
      <c r="S314" s="229">
        <v>0</v>
      </c>
      <c r="T314" s="23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158</v>
      </c>
      <c r="AT314" s="231" t="s">
        <v>153</v>
      </c>
      <c r="AU314" s="231" t="s">
        <v>87</v>
      </c>
      <c r="AY314" s="18" t="s">
        <v>151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83</v>
      </c>
      <c r="BK314" s="232">
        <f>ROUND(I314*H314,2)</f>
        <v>0</v>
      </c>
      <c r="BL314" s="18" t="s">
        <v>158</v>
      </c>
      <c r="BM314" s="231" t="s">
        <v>397</v>
      </c>
    </row>
    <row r="315" s="2" customFormat="1">
      <c r="A315" s="39"/>
      <c r="B315" s="40"/>
      <c r="C315" s="41"/>
      <c r="D315" s="233" t="s">
        <v>160</v>
      </c>
      <c r="E315" s="41"/>
      <c r="F315" s="234" t="s">
        <v>398</v>
      </c>
      <c r="G315" s="41"/>
      <c r="H315" s="41"/>
      <c r="I315" s="235"/>
      <c r="J315" s="41"/>
      <c r="K315" s="41"/>
      <c r="L315" s="45"/>
      <c r="M315" s="236"/>
      <c r="N315" s="237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160</v>
      </c>
      <c r="AU315" s="18" t="s">
        <v>87</v>
      </c>
    </row>
    <row r="316" s="2" customFormat="1">
      <c r="A316" s="39"/>
      <c r="B316" s="40"/>
      <c r="C316" s="41"/>
      <c r="D316" s="238" t="s">
        <v>162</v>
      </c>
      <c r="E316" s="41"/>
      <c r="F316" s="239" t="s">
        <v>399</v>
      </c>
      <c r="G316" s="41"/>
      <c r="H316" s="41"/>
      <c r="I316" s="235"/>
      <c r="J316" s="41"/>
      <c r="K316" s="41"/>
      <c r="L316" s="45"/>
      <c r="M316" s="236"/>
      <c r="N316" s="237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162</v>
      </c>
      <c r="AU316" s="18" t="s">
        <v>87</v>
      </c>
    </row>
    <row r="317" s="13" customFormat="1">
      <c r="A317" s="13"/>
      <c r="B317" s="240"/>
      <c r="C317" s="241"/>
      <c r="D317" s="233" t="s">
        <v>164</v>
      </c>
      <c r="E317" s="242" t="s">
        <v>1</v>
      </c>
      <c r="F317" s="243" t="s">
        <v>400</v>
      </c>
      <c r="G317" s="241"/>
      <c r="H317" s="242" t="s">
        <v>1</v>
      </c>
      <c r="I317" s="244"/>
      <c r="J317" s="241"/>
      <c r="K317" s="241"/>
      <c r="L317" s="245"/>
      <c r="M317" s="246"/>
      <c r="N317" s="247"/>
      <c r="O317" s="247"/>
      <c r="P317" s="247"/>
      <c r="Q317" s="247"/>
      <c r="R317" s="247"/>
      <c r="S317" s="247"/>
      <c r="T317" s="24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9" t="s">
        <v>164</v>
      </c>
      <c r="AU317" s="249" t="s">
        <v>87</v>
      </c>
      <c r="AV317" s="13" t="s">
        <v>83</v>
      </c>
      <c r="AW317" s="13" t="s">
        <v>34</v>
      </c>
      <c r="AX317" s="13" t="s">
        <v>78</v>
      </c>
      <c r="AY317" s="249" t="s">
        <v>151</v>
      </c>
    </row>
    <row r="318" s="13" customFormat="1">
      <c r="A318" s="13"/>
      <c r="B318" s="240"/>
      <c r="C318" s="241"/>
      <c r="D318" s="233" t="s">
        <v>164</v>
      </c>
      <c r="E318" s="242" t="s">
        <v>1</v>
      </c>
      <c r="F318" s="243" t="s">
        <v>401</v>
      </c>
      <c r="G318" s="241"/>
      <c r="H318" s="242" t="s">
        <v>1</v>
      </c>
      <c r="I318" s="244"/>
      <c r="J318" s="241"/>
      <c r="K318" s="241"/>
      <c r="L318" s="245"/>
      <c r="M318" s="246"/>
      <c r="N318" s="247"/>
      <c r="O318" s="247"/>
      <c r="P318" s="247"/>
      <c r="Q318" s="247"/>
      <c r="R318" s="247"/>
      <c r="S318" s="247"/>
      <c r="T318" s="24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9" t="s">
        <v>164</v>
      </c>
      <c r="AU318" s="249" t="s">
        <v>87</v>
      </c>
      <c r="AV318" s="13" t="s">
        <v>83</v>
      </c>
      <c r="AW318" s="13" t="s">
        <v>34</v>
      </c>
      <c r="AX318" s="13" t="s">
        <v>78</v>
      </c>
      <c r="AY318" s="249" t="s">
        <v>151</v>
      </c>
    </row>
    <row r="319" s="14" customFormat="1">
      <c r="A319" s="14"/>
      <c r="B319" s="250"/>
      <c r="C319" s="251"/>
      <c r="D319" s="233" t="s">
        <v>164</v>
      </c>
      <c r="E319" s="252" t="s">
        <v>1</v>
      </c>
      <c r="F319" s="253" t="s">
        <v>284</v>
      </c>
      <c r="G319" s="251"/>
      <c r="H319" s="254">
        <v>0.64800000000000002</v>
      </c>
      <c r="I319" s="255"/>
      <c r="J319" s="251"/>
      <c r="K319" s="251"/>
      <c r="L319" s="256"/>
      <c r="M319" s="257"/>
      <c r="N319" s="258"/>
      <c r="O319" s="258"/>
      <c r="P319" s="258"/>
      <c r="Q319" s="258"/>
      <c r="R319" s="258"/>
      <c r="S319" s="258"/>
      <c r="T319" s="25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0" t="s">
        <v>164</v>
      </c>
      <c r="AU319" s="260" t="s">
        <v>87</v>
      </c>
      <c r="AV319" s="14" t="s">
        <v>87</v>
      </c>
      <c r="AW319" s="14" t="s">
        <v>34</v>
      </c>
      <c r="AX319" s="14" t="s">
        <v>83</v>
      </c>
      <c r="AY319" s="260" t="s">
        <v>151</v>
      </c>
    </row>
    <row r="320" s="12" customFormat="1" ht="22.8" customHeight="1">
      <c r="A320" s="12"/>
      <c r="B320" s="204"/>
      <c r="C320" s="205"/>
      <c r="D320" s="206" t="s">
        <v>77</v>
      </c>
      <c r="E320" s="218" t="s">
        <v>158</v>
      </c>
      <c r="F320" s="218" t="s">
        <v>402</v>
      </c>
      <c r="G320" s="205"/>
      <c r="H320" s="205"/>
      <c r="I320" s="208"/>
      <c r="J320" s="219">
        <f>BK320</f>
        <v>0</v>
      </c>
      <c r="K320" s="205"/>
      <c r="L320" s="210"/>
      <c r="M320" s="211"/>
      <c r="N320" s="212"/>
      <c r="O320" s="212"/>
      <c r="P320" s="213">
        <f>SUM(P321:P349)</f>
        <v>0</v>
      </c>
      <c r="Q320" s="212"/>
      <c r="R320" s="213">
        <f>SUM(R321:R349)</f>
        <v>0</v>
      </c>
      <c r="S320" s="212"/>
      <c r="T320" s="214">
        <f>SUM(T321:T349)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5" t="s">
        <v>83</v>
      </c>
      <c r="AT320" s="216" t="s">
        <v>77</v>
      </c>
      <c r="AU320" s="216" t="s">
        <v>83</v>
      </c>
      <c r="AY320" s="215" t="s">
        <v>151</v>
      </c>
      <c r="BK320" s="217">
        <f>SUM(BK321:BK349)</f>
        <v>0</v>
      </c>
    </row>
    <row r="321" s="2" customFormat="1" ht="16.5" customHeight="1">
      <c r="A321" s="39"/>
      <c r="B321" s="40"/>
      <c r="C321" s="220" t="s">
        <v>403</v>
      </c>
      <c r="D321" s="220" t="s">
        <v>153</v>
      </c>
      <c r="E321" s="221" t="s">
        <v>404</v>
      </c>
      <c r="F321" s="222" t="s">
        <v>405</v>
      </c>
      <c r="G321" s="223" t="s">
        <v>245</v>
      </c>
      <c r="H321" s="224">
        <v>3.9620000000000002</v>
      </c>
      <c r="I321" s="225"/>
      <c r="J321" s="226">
        <f>ROUND(I321*H321,2)</f>
        <v>0</v>
      </c>
      <c r="K321" s="222" t="s">
        <v>157</v>
      </c>
      <c r="L321" s="45"/>
      <c r="M321" s="227" t="s">
        <v>1</v>
      </c>
      <c r="N321" s="228" t="s">
        <v>43</v>
      </c>
      <c r="O321" s="92"/>
      <c r="P321" s="229">
        <f>O321*H321</f>
        <v>0</v>
      </c>
      <c r="Q321" s="229">
        <v>0</v>
      </c>
      <c r="R321" s="229">
        <f>Q321*H321</f>
        <v>0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158</v>
      </c>
      <c r="AT321" s="231" t="s">
        <v>153</v>
      </c>
      <c r="AU321" s="231" t="s">
        <v>87</v>
      </c>
      <c r="AY321" s="18" t="s">
        <v>151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83</v>
      </c>
      <c r="BK321" s="232">
        <f>ROUND(I321*H321,2)</f>
        <v>0</v>
      </c>
      <c r="BL321" s="18" t="s">
        <v>158</v>
      </c>
      <c r="BM321" s="231" t="s">
        <v>406</v>
      </c>
    </row>
    <row r="322" s="2" customFormat="1">
      <c r="A322" s="39"/>
      <c r="B322" s="40"/>
      <c r="C322" s="41"/>
      <c r="D322" s="233" t="s">
        <v>160</v>
      </c>
      <c r="E322" s="41"/>
      <c r="F322" s="234" t="s">
        <v>407</v>
      </c>
      <c r="G322" s="41"/>
      <c r="H322" s="41"/>
      <c r="I322" s="235"/>
      <c r="J322" s="41"/>
      <c r="K322" s="41"/>
      <c r="L322" s="45"/>
      <c r="M322" s="236"/>
      <c r="N322" s="237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160</v>
      </c>
      <c r="AU322" s="18" t="s">
        <v>87</v>
      </c>
    </row>
    <row r="323" s="2" customFormat="1">
      <c r="A323" s="39"/>
      <c r="B323" s="40"/>
      <c r="C323" s="41"/>
      <c r="D323" s="238" t="s">
        <v>162</v>
      </c>
      <c r="E323" s="41"/>
      <c r="F323" s="239" t="s">
        <v>408</v>
      </c>
      <c r="G323" s="41"/>
      <c r="H323" s="41"/>
      <c r="I323" s="235"/>
      <c r="J323" s="41"/>
      <c r="K323" s="41"/>
      <c r="L323" s="45"/>
      <c r="M323" s="236"/>
      <c r="N323" s="237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162</v>
      </c>
      <c r="AU323" s="18" t="s">
        <v>87</v>
      </c>
    </row>
    <row r="324" s="13" customFormat="1">
      <c r="A324" s="13"/>
      <c r="B324" s="240"/>
      <c r="C324" s="241"/>
      <c r="D324" s="233" t="s">
        <v>164</v>
      </c>
      <c r="E324" s="242" t="s">
        <v>1</v>
      </c>
      <c r="F324" s="243" t="s">
        <v>249</v>
      </c>
      <c r="G324" s="241"/>
      <c r="H324" s="242" t="s">
        <v>1</v>
      </c>
      <c r="I324" s="244"/>
      <c r="J324" s="241"/>
      <c r="K324" s="241"/>
      <c r="L324" s="245"/>
      <c r="M324" s="246"/>
      <c r="N324" s="247"/>
      <c r="O324" s="247"/>
      <c r="P324" s="247"/>
      <c r="Q324" s="247"/>
      <c r="R324" s="247"/>
      <c r="S324" s="247"/>
      <c r="T324" s="24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9" t="s">
        <v>164</v>
      </c>
      <c r="AU324" s="249" t="s">
        <v>87</v>
      </c>
      <c r="AV324" s="13" t="s">
        <v>83</v>
      </c>
      <c r="AW324" s="13" t="s">
        <v>34</v>
      </c>
      <c r="AX324" s="13" t="s">
        <v>78</v>
      </c>
      <c r="AY324" s="249" t="s">
        <v>151</v>
      </c>
    </row>
    <row r="325" s="13" customFormat="1">
      <c r="A325" s="13"/>
      <c r="B325" s="240"/>
      <c r="C325" s="241"/>
      <c r="D325" s="233" t="s">
        <v>164</v>
      </c>
      <c r="E325" s="242" t="s">
        <v>1</v>
      </c>
      <c r="F325" s="243" t="s">
        <v>409</v>
      </c>
      <c r="G325" s="241"/>
      <c r="H325" s="242" t="s">
        <v>1</v>
      </c>
      <c r="I325" s="244"/>
      <c r="J325" s="241"/>
      <c r="K325" s="241"/>
      <c r="L325" s="245"/>
      <c r="M325" s="246"/>
      <c r="N325" s="247"/>
      <c r="O325" s="247"/>
      <c r="P325" s="247"/>
      <c r="Q325" s="247"/>
      <c r="R325" s="247"/>
      <c r="S325" s="247"/>
      <c r="T325" s="24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9" t="s">
        <v>164</v>
      </c>
      <c r="AU325" s="249" t="s">
        <v>87</v>
      </c>
      <c r="AV325" s="13" t="s">
        <v>83</v>
      </c>
      <c r="AW325" s="13" t="s">
        <v>34</v>
      </c>
      <c r="AX325" s="13" t="s">
        <v>78</v>
      </c>
      <c r="AY325" s="249" t="s">
        <v>151</v>
      </c>
    </row>
    <row r="326" s="14" customFormat="1">
      <c r="A326" s="14"/>
      <c r="B326" s="250"/>
      <c r="C326" s="251"/>
      <c r="D326" s="233" t="s">
        <v>164</v>
      </c>
      <c r="E326" s="252" t="s">
        <v>1</v>
      </c>
      <c r="F326" s="253" t="s">
        <v>410</v>
      </c>
      <c r="G326" s="251"/>
      <c r="H326" s="254">
        <v>3.9620000000000002</v>
      </c>
      <c r="I326" s="255"/>
      <c r="J326" s="251"/>
      <c r="K326" s="251"/>
      <c r="L326" s="256"/>
      <c r="M326" s="257"/>
      <c r="N326" s="258"/>
      <c r="O326" s="258"/>
      <c r="P326" s="258"/>
      <c r="Q326" s="258"/>
      <c r="R326" s="258"/>
      <c r="S326" s="258"/>
      <c r="T326" s="25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0" t="s">
        <v>164</v>
      </c>
      <c r="AU326" s="260" t="s">
        <v>87</v>
      </c>
      <c r="AV326" s="14" t="s">
        <v>87</v>
      </c>
      <c r="AW326" s="14" t="s">
        <v>34</v>
      </c>
      <c r="AX326" s="14" t="s">
        <v>83</v>
      </c>
      <c r="AY326" s="260" t="s">
        <v>151</v>
      </c>
    </row>
    <row r="327" s="2" customFormat="1" ht="24.15" customHeight="1">
      <c r="A327" s="39"/>
      <c r="B327" s="40"/>
      <c r="C327" s="220" t="s">
        <v>411</v>
      </c>
      <c r="D327" s="220" t="s">
        <v>153</v>
      </c>
      <c r="E327" s="221" t="s">
        <v>412</v>
      </c>
      <c r="F327" s="222" t="s">
        <v>413</v>
      </c>
      <c r="G327" s="223" t="s">
        <v>245</v>
      </c>
      <c r="H327" s="224">
        <v>3.2719999999999998</v>
      </c>
      <c r="I327" s="225"/>
      <c r="J327" s="226">
        <f>ROUND(I327*H327,2)</f>
        <v>0</v>
      </c>
      <c r="K327" s="222" t="s">
        <v>157</v>
      </c>
      <c r="L327" s="45"/>
      <c r="M327" s="227" t="s">
        <v>1</v>
      </c>
      <c r="N327" s="228" t="s">
        <v>43</v>
      </c>
      <c r="O327" s="92"/>
      <c r="P327" s="229">
        <f>O327*H327</f>
        <v>0</v>
      </c>
      <c r="Q327" s="229">
        <v>0</v>
      </c>
      <c r="R327" s="229">
        <f>Q327*H327</f>
        <v>0</v>
      </c>
      <c r="S327" s="229">
        <v>0</v>
      </c>
      <c r="T327" s="23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1" t="s">
        <v>158</v>
      </c>
      <c r="AT327" s="231" t="s">
        <v>153</v>
      </c>
      <c r="AU327" s="231" t="s">
        <v>87</v>
      </c>
      <c r="AY327" s="18" t="s">
        <v>151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8" t="s">
        <v>83</v>
      </c>
      <c r="BK327" s="232">
        <f>ROUND(I327*H327,2)</f>
        <v>0</v>
      </c>
      <c r="BL327" s="18" t="s">
        <v>158</v>
      </c>
      <c r="BM327" s="231" t="s">
        <v>414</v>
      </c>
    </row>
    <row r="328" s="2" customFormat="1">
      <c r="A328" s="39"/>
      <c r="B328" s="40"/>
      <c r="C328" s="41"/>
      <c r="D328" s="233" t="s">
        <v>160</v>
      </c>
      <c r="E328" s="41"/>
      <c r="F328" s="234" t="s">
        <v>415</v>
      </c>
      <c r="G328" s="41"/>
      <c r="H328" s="41"/>
      <c r="I328" s="235"/>
      <c r="J328" s="41"/>
      <c r="K328" s="41"/>
      <c r="L328" s="45"/>
      <c r="M328" s="236"/>
      <c r="N328" s="237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160</v>
      </c>
      <c r="AU328" s="18" t="s">
        <v>87</v>
      </c>
    </row>
    <row r="329" s="2" customFormat="1">
      <c r="A329" s="39"/>
      <c r="B329" s="40"/>
      <c r="C329" s="41"/>
      <c r="D329" s="238" t="s">
        <v>162</v>
      </c>
      <c r="E329" s="41"/>
      <c r="F329" s="239" t="s">
        <v>416</v>
      </c>
      <c r="G329" s="41"/>
      <c r="H329" s="41"/>
      <c r="I329" s="235"/>
      <c r="J329" s="41"/>
      <c r="K329" s="41"/>
      <c r="L329" s="45"/>
      <c r="M329" s="236"/>
      <c r="N329" s="237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162</v>
      </c>
      <c r="AU329" s="18" t="s">
        <v>87</v>
      </c>
    </row>
    <row r="330" s="13" customFormat="1">
      <c r="A330" s="13"/>
      <c r="B330" s="240"/>
      <c r="C330" s="241"/>
      <c r="D330" s="233" t="s">
        <v>164</v>
      </c>
      <c r="E330" s="242" t="s">
        <v>1</v>
      </c>
      <c r="F330" s="243" t="s">
        <v>249</v>
      </c>
      <c r="G330" s="241"/>
      <c r="H330" s="242" t="s">
        <v>1</v>
      </c>
      <c r="I330" s="244"/>
      <c r="J330" s="241"/>
      <c r="K330" s="241"/>
      <c r="L330" s="245"/>
      <c r="M330" s="246"/>
      <c r="N330" s="247"/>
      <c r="O330" s="247"/>
      <c r="P330" s="247"/>
      <c r="Q330" s="247"/>
      <c r="R330" s="247"/>
      <c r="S330" s="247"/>
      <c r="T330" s="24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9" t="s">
        <v>164</v>
      </c>
      <c r="AU330" s="249" t="s">
        <v>87</v>
      </c>
      <c r="AV330" s="13" t="s">
        <v>83</v>
      </c>
      <c r="AW330" s="13" t="s">
        <v>34</v>
      </c>
      <c r="AX330" s="13" t="s">
        <v>78</v>
      </c>
      <c r="AY330" s="249" t="s">
        <v>151</v>
      </c>
    </row>
    <row r="331" s="13" customFormat="1">
      <c r="A331" s="13"/>
      <c r="B331" s="240"/>
      <c r="C331" s="241"/>
      <c r="D331" s="233" t="s">
        <v>164</v>
      </c>
      <c r="E331" s="242" t="s">
        <v>1</v>
      </c>
      <c r="F331" s="243" t="s">
        <v>417</v>
      </c>
      <c r="G331" s="241"/>
      <c r="H331" s="242" t="s">
        <v>1</v>
      </c>
      <c r="I331" s="244"/>
      <c r="J331" s="241"/>
      <c r="K331" s="241"/>
      <c r="L331" s="245"/>
      <c r="M331" s="246"/>
      <c r="N331" s="247"/>
      <c r="O331" s="247"/>
      <c r="P331" s="247"/>
      <c r="Q331" s="247"/>
      <c r="R331" s="247"/>
      <c r="S331" s="247"/>
      <c r="T331" s="24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9" t="s">
        <v>164</v>
      </c>
      <c r="AU331" s="249" t="s">
        <v>87</v>
      </c>
      <c r="AV331" s="13" t="s">
        <v>83</v>
      </c>
      <c r="AW331" s="13" t="s">
        <v>34</v>
      </c>
      <c r="AX331" s="13" t="s">
        <v>78</v>
      </c>
      <c r="AY331" s="249" t="s">
        <v>151</v>
      </c>
    </row>
    <row r="332" s="14" customFormat="1">
      <c r="A332" s="14"/>
      <c r="B332" s="250"/>
      <c r="C332" s="251"/>
      <c r="D332" s="233" t="s">
        <v>164</v>
      </c>
      <c r="E332" s="252" t="s">
        <v>1</v>
      </c>
      <c r="F332" s="253" t="s">
        <v>418</v>
      </c>
      <c r="G332" s="251"/>
      <c r="H332" s="254">
        <v>3.2719999999999998</v>
      </c>
      <c r="I332" s="255"/>
      <c r="J332" s="251"/>
      <c r="K332" s="251"/>
      <c r="L332" s="256"/>
      <c r="M332" s="257"/>
      <c r="N332" s="258"/>
      <c r="O332" s="258"/>
      <c r="P332" s="258"/>
      <c r="Q332" s="258"/>
      <c r="R332" s="258"/>
      <c r="S332" s="258"/>
      <c r="T332" s="25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0" t="s">
        <v>164</v>
      </c>
      <c r="AU332" s="260" t="s">
        <v>87</v>
      </c>
      <c r="AV332" s="14" t="s">
        <v>87</v>
      </c>
      <c r="AW332" s="14" t="s">
        <v>34</v>
      </c>
      <c r="AX332" s="14" t="s">
        <v>83</v>
      </c>
      <c r="AY332" s="260" t="s">
        <v>151</v>
      </c>
    </row>
    <row r="333" s="2" customFormat="1" ht="33" customHeight="1">
      <c r="A333" s="39"/>
      <c r="B333" s="40"/>
      <c r="C333" s="220" t="s">
        <v>419</v>
      </c>
      <c r="D333" s="220" t="s">
        <v>153</v>
      </c>
      <c r="E333" s="221" t="s">
        <v>420</v>
      </c>
      <c r="F333" s="222" t="s">
        <v>421</v>
      </c>
      <c r="G333" s="223" t="s">
        <v>245</v>
      </c>
      <c r="H333" s="224">
        <v>0.52900000000000003</v>
      </c>
      <c r="I333" s="225"/>
      <c r="J333" s="226">
        <f>ROUND(I333*H333,2)</f>
        <v>0</v>
      </c>
      <c r="K333" s="222" t="s">
        <v>157</v>
      </c>
      <c r="L333" s="45"/>
      <c r="M333" s="227" t="s">
        <v>1</v>
      </c>
      <c r="N333" s="228" t="s">
        <v>43</v>
      </c>
      <c r="O333" s="92"/>
      <c r="P333" s="229">
        <f>O333*H333</f>
        <v>0</v>
      </c>
      <c r="Q333" s="229">
        <v>0</v>
      </c>
      <c r="R333" s="229">
        <f>Q333*H333</f>
        <v>0</v>
      </c>
      <c r="S333" s="229">
        <v>0</v>
      </c>
      <c r="T333" s="23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1" t="s">
        <v>158</v>
      </c>
      <c r="AT333" s="231" t="s">
        <v>153</v>
      </c>
      <c r="AU333" s="231" t="s">
        <v>87</v>
      </c>
      <c r="AY333" s="18" t="s">
        <v>151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8" t="s">
        <v>83</v>
      </c>
      <c r="BK333" s="232">
        <f>ROUND(I333*H333,2)</f>
        <v>0</v>
      </c>
      <c r="BL333" s="18" t="s">
        <v>158</v>
      </c>
      <c r="BM333" s="231" t="s">
        <v>422</v>
      </c>
    </row>
    <row r="334" s="2" customFormat="1">
      <c r="A334" s="39"/>
      <c r="B334" s="40"/>
      <c r="C334" s="41"/>
      <c r="D334" s="233" t="s">
        <v>160</v>
      </c>
      <c r="E334" s="41"/>
      <c r="F334" s="234" t="s">
        <v>423</v>
      </c>
      <c r="G334" s="41"/>
      <c r="H334" s="41"/>
      <c r="I334" s="235"/>
      <c r="J334" s="41"/>
      <c r="K334" s="41"/>
      <c r="L334" s="45"/>
      <c r="M334" s="236"/>
      <c r="N334" s="237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160</v>
      </c>
      <c r="AU334" s="18" t="s">
        <v>87</v>
      </c>
    </row>
    <row r="335" s="2" customFormat="1">
      <c r="A335" s="39"/>
      <c r="B335" s="40"/>
      <c r="C335" s="41"/>
      <c r="D335" s="238" t="s">
        <v>162</v>
      </c>
      <c r="E335" s="41"/>
      <c r="F335" s="239" t="s">
        <v>424</v>
      </c>
      <c r="G335" s="41"/>
      <c r="H335" s="41"/>
      <c r="I335" s="235"/>
      <c r="J335" s="41"/>
      <c r="K335" s="41"/>
      <c r="L335" s="45"/>
      <c r="M335" s="236"/>
      <c r="N335" s="237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162</v>
      </c>
      <c r="AU335" s="18" t="s">
        <v>87</v>
      </c>
    </row>
    <row r="336" s="13" customFormat="1">
      <c r="A336" s="13"/>
      <c r="B336" s="240"/>
      <c r="C336" s="241"/>
      <c r="D336" s="233" t="s">
        <v>164</v>
      </c>
      <c r="E336" s="242" t="s">
        <v>1</v>
      </c>
      <c r="F336" s="243" t="s">
        <v>319</v>
      </c>
      <c r="G336" s="241"/>
      <c r="H336" s="242" t="s">
        <v>1</v>
      </c>
      <c r="I336" s="244"/>
      <c r="J336" s="241"/>
      <c r="K336" s="241"/>
      <c r="L336" s="245"/>
      <c r="M336" s="246"/>
      <c r="N336" s="247"/>
      <c r="O336" s="247"/>
      <c r="P336" s="247"/>
      <c r="Q336" s="247"/>
      <c r="R336" s="247"/>
      <c r="S336" s="247"/>
      <c r="T336" s="24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9" t="s">
        <v>164</v>
      </c>
      <c r="AU336" s="249" t="s">
        <v>87</v>
      </c>
      <c r="AV336" s="13" t="s">
        <v>83</v>
      </c>
      <c r="AW336" s="13" t="s">
        <v>34</v>
      </c>
      <c r="AX336" s="13" t="s">
        <v>78</v>
      </c>
      <c r="AY336" s="249" t="s">
        <v>151</v>
      </c>
    </row>
    <row r="337" s="14" customFormat="1">
      <c r="A337" s="14"/>
      <c r="B337" s="250"/>
      <c r="C337" s="251"/>
      <c r="D337" s="233" t="s">
        <v>164</v>
      </c>
      <c r="E337" s="252" t="s">
        <v>1</v>
      </c>
      <c r="F337" s="253" t="s">
        <v>425</v>
      </c>
      <c r="G337" s="251"/>
      <c r="H337" s="254">
        <v>0.52900000000000003</v>
      </c>
      <c r="I337" s="255"/>
      <c r="J337" s="251"/>
      <c r="K337" s="251"/>
      <c r="L337" s="256"/>
      <c r="M337" s="257"/>
      <c r="N337" s="258"/>
      <c r="O337" s="258"/>
      <c r="P337" s="258"/>
      <c r="Q337" s="258"/>
      <c r="R337" s="258"/>
      <c r="S337" s="258"/>
      <c r="T337" s="25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0" t="s">
        <v>164</v>
      </c>
      <c r="AU337" s="260" t="s">
        <v>87</v>
      </c>
      <c r="AV337" s="14" t="s">
        <v>87</v>
      </c>
      <c r="AW337" s="14" t="s">
        <v>34</v>
      </c>
      <c r="AX337" s="14" t="s">
        <v>83</v>
      </c>
      <c r="AY337" s="260" t="s">
        <v>151</v>
      </c>
    </row>
    <row r="338" s="2" customFormat="1" ht="33" customHeight="1">
      <c r="A338" s="39"/>
      <c r="B338" s="40"/>
      <c r="C338" s="220" t="s">
        <v>426</v>
      </c>
      <c r="D338" s="220" t="s">
        <v>153</v>
      </c>
      <c r="E338" s="221" t="s">
        <v>427</v>
      </c>
      <c r="F338" s="222" t="s">
        <v>428</v>
      </c>
      <c r="G338" s="223" t="s">
        <v>245</v>
      </c>
      <c r="H338" s="224">
        <v>5.4210000000000003</v>
      </c>
      <c r="I338" s="225"/>
      <c r="J338" s="226">
        <f>ROUND(I338*H338,2)</f>
        <v>0</v>
      </c>
      <c r="K338" s="222" t="s">
        <v>157</v>
      </c>
      <c r="L338" s="45"/>
      <c r="M338" s="227" t="s">
        <v>1</v>
      </c>
      <c r="N338" s="228" t="s">
        <v>43</v>
      </c>
      <c r="O338" s="92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1" t="s">
        <v>158</v>
      </c>
      <c r="AT338" s="231" t="s">
        <v>153</v>
      </c>
      <c r="AU338" s="231" t="s">
        <v>87</v>
      </c>
      <c r="AY338" s="18" t="s">
        <v>151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8" t="s">
        <v>83</v>
      </c>
      <c r="BK338" s="232">
        <f>ROUND(I338*H338,2)</f>
        <v>0</v>
      </c>
      <c r="BL338" s="18" t="s">
        <v>158</v>
      </c>
      <c r="BM338" s="231" t="s">
        <v>429</v>
      </c>
    </row>
    <row r="339" s="2" customFormat="1">
      <c r="A339" s="39"/>
      <c r="B339" s="40"/>
      <c r="C339" s="41"/>
      <c r="D339" s="233" t="s">
        <v>160</v>
      </c>
      <c r="E339" s="41"/>
      <c r="F339" s="234" t="s">
        <v>430</v>
      </c>
      <c r="G339" s="41"/>
      <c r="H339" s="41"/>
      <c r="I339" s="235"/>
      <c r="J339" s="41"/>
      <c r="K339" s="41"/>
      <c r="L339" s="45"/>
      <c r="M339" s="236"/>
      <c r="N339" s="237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160</v>
      </c>
      <c r="AU339" s="18" t="s">
        <v>87</v>
      </c>
    </row>
    <row r="340" s="2" customFormat="1">
      <c r="A340" s="39"/>
      <c r="B340" s="40"/>
      <c r="C340" s="41"/>
      <c r="D340" s="238" t="s">
        <v>162</v>
      </c>
      <c r="E340" s="41"/>
      <c r="F340" s="239" t="s">
        <v>431</v>
      </c>
      <c r="G340" s="41"/>
      <c r="H340" s="41"/>
      <c r="I340" s="235"/>
      <c r="J340" s="41"/>
      <c r="K340" s="41"/>
      <c r="L340" s="45"/>
      <c r="M340" s="236"/>
      <c r="N340" s="237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162</v>
      </c>
      <c r="AU340" s="18" t="s">
        <v>87</v>
      </c>
    </row>
    <row r="341" s="13" customFormat="1">
      <c r="A341" s="13"/>
      <c r="B341" s="240"/>
      <c r="C341" s="241"/>
      <c r="D341" s="233" t="s">
        <v>164</v>
      </c>
      <c r="E341" s="242" t="s">
        <v>1</v>
      </c>
      <c r="F341" s="243" t="s">
        <v>319</v>
      </c>
      <c r="G341" s="241"/>
      <c r="H341" s="242" t="s">
        <v>1</v>
      </c>
      <c r="I341" s="244"/>
      <c r="J341" s="241"/>
      <c r="K341" s="241"/>
      <c r="L341" s="245"/>
      <c r="M341" s="246"/>
      <c r="N341" s="247"/>
      <c r="O341" s="247"/>
      <c r="P341" s="247"/>
      <c r="Q341" s="247"/>
      <c r="R341" s="247"/>
      <c r="S341" s="247"/>
      <c r="T341" s="24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9" t="s">
        <v>164</v>
      </c>
      <c r="AU341" s="249" t="s">
        <v>87</v>
      </c>
      <c r="AV341" s="13" t="s">
        <v>83</v>
      </c>
      <c r="AW341" s="13" t="s">
        <v>34</v>
      </c>
      <c r="AX341" s="13" t="s">
        <v>78</v>
      </c>
      <c r="AY341" s="249" t="s">
        <v>151</v>
      </c>
    </row>
    <row r="342" s="13" customFormat="1">
      <c r="A342" s="13"/>
      <c r="B342" s="240"/>
      <c r="C342" s="241"/>
      <c r="D342" s="233" t="s">
        <v>164</v>
      </c>
      <c r="E342" s="242" t="s">
        <v>1</v>
      </c>
      <c r="F342" s="243" t="s">
        <v>432</v>
      </c>
      <c r="G342" s="241"/>
      <c r="H342" s="242" t="s">
        <v>1</v>
      </c>
      <c r="I342" s="244"/>
      <c r="J342" s="241"/>
      <c r="K342" s="241"/>
      <c r="L342" s="245"/>
      <c r="M342" s="246"/>
      <c r="N342" s="247"/>
      <c r="O342" s="247"/>
      <c r="P342" s="247"/>
      <c r="Q342" s="247"/>
      <c r="R342" s="247"/>
      <c r="S342" s="247"/>
      <c r="T342" s="24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9" t="s">
        <v>164</v>
      </c>
      <c r="AU342" s="249" t="s">
        <v>87</v>
      </c>
      <c r="AV342" s="13" t="s">
        <v>83</v>
      </c>
      <c r="AW342" s="13" t="s">
        <v>34</v>
      </c>
      <c r="AX342" s="13" t="s">
        <v>78</v>
      </c>
      <c r="AY342" s="249" t="s">
        <v>151</v>
      </c>
    </row>
    <row r="343" s="14" customFormat="1">
      <c r="A343" s="14"/>
      <c r="B343" s="250"/>
      <c r="C343" s="251"/>
      <c r="D343" s="233" t="s">
        <v>164</v>
      </c>
      <c r="E343" s="252" t="s">
        <v>1</v>
      </c>
      <c r="F343" s="253" t="s">
        <v>433</v>
      </c>
      <c r="G343" s="251"/>
      <c r="H343" s="254">
        <v>5.4210000000000003</v>
      </c>
      <c r="I343" s="255"/>
      <c r="J343" s="251"/>
      <c r="K343" s="251"/>
      <c r="L343" s="256"/>
      <c r="M343" s="257"/>
      <c r="N343" s="258"/>
      <c r="O343" s="258"/>
      <c r="P343" s="258"/>
      <c r="Q343" s="258"/>
      <c r="R343" s="258"/>
      <c r="S343" s="258"/>
      <c r="T343" s="25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0" t="s">
        <v>164</v>
      </c>
      <c r="AU343" s="260" t="s">
        <v>87</v>
      </c>
      <c r="AV343" s="14" t="s">
        <v>87</v>
      </c>
      <c r="AW343" s="14" t="s">
        <v>34</v>
      </c>
      <c r="AX343" s="14" t="s">
        <v>83</v>
      </c>
      <c r="AY343" s="260" t="s">
        <v>151</v>
      </c>
    </row>
    <row r="344" s="2" customFormat="1" ht="33" customHeight="1">
      <c r="A344" s="39"/>
      <c r="B344" s="40"/>
      <c r="C344" s="220" t="s">
        <v>434</v>
      </c>
      <c r="D344" s="220" t="s">
        <v>153</v>
      </c>
      <c r="E344" s="221" t="s">
        <v>435</v>
      </c>
      <c r="F344" s="222" t="s">
        <v>436</v>
      </c>
      <c r="G344" s="223" t="s">
        <v>437</v>
      </c>
      <c r="H344" s="224">
        <v>7.1500000000000004</v>
      </c>
      <c r="I344" s="225"/>
      <c r="J344" s="226">
        <f>ROUND(I344*H344,2)</f>
        <v>0</v>
      </c>
      <c r="K344" s="222" t="s">
        <v>1</v>
      </c>
      <c r="L344" s="45"/>
      <c r="M344" s="227" t="s">
        <v>1</v>
      </c>
      <c r="N344" s="228" t="s">
        <v>43</v>
      </c>
      <c r="O344" s="92"/>
      <c r="P344" s="229">
        <f>O344*H344</f>
        <v>0</v>
      </c>
      <c r="Q344" s="229">
        <v>0</v>
      </c>
      <c r="R344" s="229">
        <f>Q344*H344</f>
        <v>0</v>
      </c>
      <c r="S344" s="229">
        <v>0</v>
      </c>
      <c r="T344" s="23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158</v>
      </c>
      <c r="AT344" s="231" t="s">
        <v>153</v>
      </c>
      <c r="AU344" s="231" t="s">
        <v>87</v>
      </c>
      <c r="AY344" s="18" t="s">
        <v>151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83</v>
      </c>
      <c r="BK344" s="232">
        <f>ROUND(I344*H344,2)</f>
        <v>0</v>
      </c>
      <c r="BL344" s="18" t="s">
        <v>158</v>
      </c>
      <c r="BM344" s="231" t="s">
        <v>438</v>
      </c>
    </row>
    <row r="345" s="2" customFormat="1">
      <c r="A345" s="39"/>
      <c r="B345" s="40"/>
      <c r="C345" s="41"/>
      <c r="D345" s="233" t="s">
        <v>160</v>
      </c>
      <c r="E345" s="41"/>
      <c r="F345" s="234" t="s">
        <v>436</v>
      </c>
      <c r="G345" s="41"/>
      <c r="H345" s="41"/>
      <c r="I345" s="235"/>
      <c r="J345" s="41"/>
      <c r="K345" s="41"/>
      <c r="L345" s="45"/>
      <c r="M345" s="236"/>
      <c r="N345" s="237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160</v>
      </c>
      <c r="AU345" s="18" t="s">
        <v>87</v>
      </c>
    </row>
    <row r="346" s="13" customFormat="1">
      <c r="A346" s="13"/>
      <c r="B346" s="240"/>
      <c r="C346" s="241"/>
      <c r="D346" s="233" t="s">
        <v>164</v>
      </c>
      <c r="E346" s="242" t="s">
        <v>1</v>
      </c>
      <c r="F346" s="243" t="s">
        <v>400</v>
      </c>
      <c r="G346" s="241"/>
      <c r="H346" s="242" t="s">
        <v>1</v>
      </c>
      <c r="I346" s="244"/>
      <c r="J346" s="241"/>
      <c r="K346" s="241"/>
      <c r="L346" s="245"/>
      <c r="M346" s="246"/>
      <c r="N346" s="247"/>
      <c r="O346" s="247"/>
      <c r="P346" s="247"/>
      <c r="Q346" s="247"/>
      <c r="R346" s="247"/>
      <c r="S346" s="247"/>
      <c r="T346" s="24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9" t="s">
        <v>164</v>
      </c>
      <c r="AU346" s="249" t="s">
        <v>87</v>
      </c>
      <c r="AV346" s="13" t="s">
        <v>83</v>
      </c>
      <c r="AW346" s="13" t="s">
        <v>34</v>
      </c>
      <c r="AX346" s="13" t="s">
        <v>78</v>
      </c>
      <c r="AY346" s="249" t="s">
        <v>151</v>
      </c>
    </row>
    <row r="347" s="13" customFormat="1">
      <c r="A347" s="13"/>
      <c r="B347" s="240"/>
      <c r="C347" s="241"/>
      <c r="D347" s="233" t="s">
        <v>164</v>
      </c>
      <c r="E347" s="242" t="s">
        <v>1</v>
      </c>
      <c r="F347" s="243" t="s">
        <v>439</v>
      </c>
      <c r="G347" s="241"/>
      <c r="H347" s="242" t="s">
        <v>1</v>
      </c>
      <c r="I347" s="244"/>
      <c r="J347" s="241"/>
      <c r="K347" s="241"/>
      <c r="L347" s="245"/>
      <c r="M347" s="246"/>
      <c r="N347" s="247"/>
      <c r="O347" s="247"/>
      <c r="P347" s="247"/>
      <c r="Q347" s="247"/>
      <c r="R347" s="247"/>
      <c r="S347" s="247"/>
      <c r="T347" s="24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9" t="s">
        <v>164</v>
      </c>
      <c r="AU347" s="249" t="s">
        <v>87</v>
      </c>
      <c r="AV347" s="13" t="s">
        <v>83</v>
      </c>
      <c r="AW347" s="13" t="s">
        <v>34</v>
      </c>
      <c r="AX347" s="13" t="s">
        <v>78</v>
      </c>
      <c r="AY347" s="249" t="s">
        <v>151</v>
      </c>
    </row>
    <row r="348" s="13" customFormat="1">
      <c r="A348" s="13"/>
      <c r="B348" s="240"/>
      <c r="C348" s="241"/>
      <c r="D348" s="233" t="s">
        <v>164</v>
      </c>
      <c r="E348" s="242" t="s">
        <v>1</v>
      </c>
      <c r="F348" s="243" t="s">
        <v>440</v>
      </c>
      <c r="G348" s="241"/>
      <c r="H348" s="242" t="s">
        <v>1</v>
      </c>
      <c r="I348" s="244"/>
      <c r="J348" s="241"/>
      <c r="K348" s="241"/>
      <c r="L348" s="245"/>
      <c r="M348" s="246"/>
      <c r="N348" s="247"/>
      <c r="O348" s="247"/>
      <c r="P348" s="247"/>
      <c r="Q348" s="247"/>
      <c r="R348" s="247"/>
      <c r="S348" s="247"/>
      <c r="T348" s="24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9" t="s">
        <v>164</v>
      </c>
      <c r="AU348" s="249" t="s">
        <v>87</v>
      </c>
      <c r="AV348" s="13" t="s">
        <v>83</v>
      </c>
      <c r="AW348" s="13" t="s">
        <v>34</v>
      </c>
      <c r="AX348" s="13" t="s">
        <v>78</v>
      </c>
      <c r="AY348" s="249" t="s">
        <v>151</v>
      </c>
    </row>
    <row r="349" s="14" customFormat="1">
      <c r="A349" s="14"/>
      <c r="B349" s="250"/>
      <c r="C349" s="251"/>
      <c r="D349" s="233" t="s">
        <v>164</v>
      </c>
      <c r="E349" s="252" t="s">
        <v>1</v>
      </c>
      <c r="F349" s="253" t="s">
        <v>441</v>
      </c>
      <c r="G349" s="251"/>
      <c r="H349" s="254">
        <v>7.1500000000000004</v>
      </c>
      <c r="I349" s="255"/>
      <c r="J349" s="251"/>
      <c r="K349" s="251"/>
      <c r="L349" s="256"/>
      <c r="M349" s="257"/>
      <c r="N349" s="258"/>
      <c r="O349" s="258"/>
      <c r="P349" s="258"/>
      <c r="Q349" s="258"/>
      <c r="R349" s="258"/>
      <c r="S349" s="258"/>
      <c r="T349" s="25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0" t="s">
        <v>164</v>
      </c>
      <c r="AU349" s="260" t="s">
        <v>87</v>
      </c>
      <c r="AV349" s="14" t="s">
        <v>87</v>
      </c>
      <c r="AW349" s="14" t="s">
        <v>34</v>
      </c>
      <c r="AX349" s="14" t="s">
        <v>83</v>
      </c>
      <c r="AY349" s="260" t="s">
        <v>151</v>
      </c>
    </row>
    <row r="350" s="12" customFormat="1" ht="22.8" customHeight="1">
      <c r="A350" s="12"/>
      <c r="B350" s="204"/>
      <c r="C350" s="205"/>
      <c r="D350" s="206" t="s">
        <v>77</v>
      </c>
      <c r="E350" s="218" t="s">
        <v>194</v>
      </c>
      <c r="F350" s="218" t="s">
        <v>442</v>
      </c>
      <c r="G350" s="205"/>
      <c r="H350" s="205"/>
      <c r="I350" s="208"/>
      <c r="J350" s="219">
        <f>BK350</f>
        <v>0</v>
      </c>
      <c r="K350" s="205"/>
      <c r="L350" s="210"/>
      <c r="M350" s="211"/>
      <c r="N350" s="212"/>
      <c r="O350" s="212"/>
      <c r="P350" s="213">
        <f>SUM(P351:P555)</f>
        <v>0</v>
      </c>
      <c r="Q350" s="212"/>
      <c r="R350" s="213">
        <f>SUM(R351:R555)</f>
        <v>286.07113079999993</v>
      </c>
      <c r="S350" s="212"/>
      <c r="T350" s="214">
        <f>SUM(T351:T555)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5" t="s">
        <v>83</v>
      </c>
      <c r="AT350" s="216" t="s">
        <v>77</v>
      </c>
      <c r="AU350" s="216" t="s">
        <v>83</v>
      </c>
      <c r="AY350" s="215" t="s">
        <v>151</v>
      </c>
      <c r="BK350" s="217">
        <f>SUM(BK351:BK555)</f>
        <v>0</v>
      </c>
    </row>
    <row r="351" s="2" customFormat="1" ht="24.15" customHeight="1">
      <c r="A351" s="39"/>
      <c r="B351" s="40"/>
      <c r="C351" s="220" t="s">
        <v>443</v>
      </c>
      <c r="D351" s="220" t="s">
        <v>153</v>
      </c>
      <c r="E351" s="221" t="s">
        <v>444</v>
      </c>
      <c r="F351" s="222" t="s">
        <v>445</v>
      </c>
      <c r="G351" s="223" t="s">
        <v>156</v>
      </c>
      <c r="H351" s="224">
        <v>1098.75</v>
      </c>
      <c r="I351" s="225"/>
      <c r="J351" s="226">
        <f>ROUND(I351*H351,2)</f>
        <v>0</v>
      </c>
      <c r="K351" s="222" t="s">
        <v>157</v>
      </c>
      <c r="L351" s="45"/>
      <c r="M351" s="227" t="s">
        <v>1</v>
      </c>
      <c r="N351" s="228" t="s">
        <v>43</v>
      </c>
      <c r="O351" s="92"/>
      <c r="P351" s="229">
        <f>O351*H351</f>
        <v>0</v>
      </c>
      <c r="Q351" s="229">
        <v>0</v>
      </c>
      <c r="R351" s="229">
        <f>Q351*H351</f>
        <v>0</v>
      </c>
      <c r="S351" s="229">
        <v>0</v>
      </c>
      <c r="T351" s="23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1" t="s">
        <v>158</v>
      </c>
      <c r="AT351" s="231" t="s">
        <v>153</v>
      </c>
      <c r="AU351" s="231" t="s">
        <v>87</v>
      </c>
      <c r="AY351" s="18" t="s">
        <v>151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8" t="s">
        <v>83</v>
      </c>
      <c r="BK351" s="232">
        <f>ROUND(I351*H351,2)</f>
        <v>0</v>
      </c>
      <c r="BL351" s="18" t="s">
        <v>158</v>
      </c>
      <c r="BM351" s="231" t="s">
        <v>446</v>
      </c>
    </row>
    <row r="352" s="2" customFormat="1">
      <c r="A352" s="39"/>
      <c r="B352" s="40"/>
      <c r="C352" s="41"/>
      <c r="D352" s="233" t="s">
        <v>160</v>
      </c>
      <c r="E352" s="41"/>
      <c r="F352" s="234" t="s">
        <v>447</v>
      </c>
      <c r="G352" s="41"/>
      <c r="H352" s="41"/>
      <c r="I352" s="235"/>
      <c r="J352" s="41"/>
      <c r="K352" s="41"/>
      <c r="L352" s="45"/>
      <c r="M352" s="236"/>
      <c r="N352" s="237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160</v>
      </c>
      <c r="AU352" s="18" t="s">
        <v>87</v>
      </c>
    </row>
    <row r="353" s="2" customFormat="1">
      <c r="A353" s="39"/>
      <c r="B353" s="40"/>
      <c r="C353" s="41"/>
      <c r="D353" s="238" t="s">
        <v>162</v>
      </c>
      <c r="E353" s="41"/>
      <c r="F353" s="239" t="s">
        <v>448</v>
      </c>
      <c r="G353" s="41"/>
      <c r="H353" s="41"/>
      <c r="I353" s="235"/>
      <c r="J353" s="41"/>
      <c r="K353" s="41"/>
      <c r="L353" s="45"/>
      <c r="M353" s="236"/>
      <c r="N353" s="237"/>
      <c r="O353" s="92"/>
      <c r="P353" s="92"/>
      <c r="Q353" s="92"/>
      <c r="R353" s="92"/>
      <c r="S353" s="92"/>
      <c r="T353" s="93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162</v>
      </c>
      <c r="AU353" s="18" t="s">
        <v>87</v>
      </c>
    </row>
    <row r="354" s="13" customFormat="1">
      <c r="A354" s="13"/>
      <c r="B354" s="240"/>
      <c r="C354" s="241"/>
      <c r="D354" s="233" t="s">
        <v>164</v>
      </c>
      <c r="E354" s="242" t="s">
        <v>1</v>
      </c>
      <c r="F354" s="243" t="s">
        <v>449</v>
      </c>
      <c r="G354" s="241"/>
      <c r="H354" s="242" t="s">
        <v>1</v>
      </c>
      <c r="I354" s="244"/>
      <c r="J354" s="241"/>
      <c r="K354" s="241"/>
      <c r="L354" s="245"/>
      <c r="M354" s="246"/>
      <c r="N354" s="247"/>
      <c r="O354" s="247"/>
      <c r="P354" s="247"/>
      <c r="Q354" s="247"/>
      <c r="R354" s="247"/>
      <c r="S354" s="247"/>
      <c r="T354" s="24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9" t="s">
        <v>164</v>
      </c>
      <c r="AU354" s="249" t="s">
        <v>87</v>
      </c>
      <c r="AV354" s="13" t="s">
        <v>83</v>
      </c>
      <c r="AW354" s="13" t="s">
        <v>34</v>
      </c>
      <c r="AX354" s="13" t="s">
        <v>78</v>
      </c>
      <c r="AY354" s="249" t="s">
        <v>151</v>
      </c>
    </row>
    <row r="355" s="13" customFormat="1">
      <c r="A355" s="13"/>
      <c r="B355" s="240"/>
      <c r="C355" s="241"/>
      <c r="D355" s="233" t="s">
        <v>164</v>
      </c>
      <c r="E355" s="242" t="s">
        <v>1</v>
      </c>
      <c r="F355" s="243" t="s">
        <v>450</v>
      </c>
      <c r="G355" s="241"/>
      <c r="H355" s="242" t="s">
        <v>1</v>
      </c>
      <c r="I355" s="244"/>
      <c r="J355" s="241"/>
      <c r="K355" s="241"/>
      <c r="L355" s="245"/>
      <c r="M355" s="246"/>
      <c r="N355" s="247"/>
      <c r="O355" s="247"/>
      <c r="P355" s="247"/>
      <c r="Q355" s="247"/>
      <c r="R355" s="247"/>
      <c r="S355" s="247"/>
      <c r="T355" s="24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9" t="s">
        <v>164</v>
      </c>
      <c r="AU355" s="249" t="s">
        <v>87</v>
      </c>
      <c r="AV355" s="13" t="s">
        <v>83</v>
      </c>
      <c r="AW355" s="13" t="s">
        <v>34</v>
      </c>
      <c r="AX355" s="13" t="s">
        <v>78</v>
      </c>
      <c r="AY355" s="249" t="s">
        <v>151</v>
      </c>
    </row>
    <row r="356" s="14" customFormat="1">
      <c r="A356" s="14"/>
      <c r="B356" s="250"/>
      <c r="C356" s="251"/>
      <c r="D356" s="233" t="s">
        <v>164</v>
      </c>
      <c r="E356" s="252" t="s">
        <v>1</v>
      </c>
      <c r="F356" s="253" t="s">
        <v>451</v>
      </c>
      <c r="G356" s="251"/>
      <c r="H356" s="254">
        <v>1017.88</v>
      </c>
      <c r="I356" s="255"/>
      <c r="J356" s="251"/>
      <c r="K356" s="251"/>
      <c r="L356" s="256"/>
      <c r="M356" s="257"/>
      <c r="N356" s="258"/>
      <c r="O356" s="258"/>
      <c r="P356" s="258"/>
      <c r="Q356" s="258"/>
      <c r="R356" s="258"/>
      <c r="S356" s="258"/>
      <c r="T356" s="25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0" t="s">
        <v>164</v>
      </c>
      <c r="AU356" s="260" t="s">
        <v>87</v>
      </c>
      <c r="AV356" s="14" t="s">
        <v>87</v>
      </c>
      <c r="AW356" s="14" t="s">
        <v>34</v>
      </c>
      <c r="AX356" s="14" t="s">
        <v>78</v>
      </c>
      <c r="AY356" s="260" t="s">
        <v>151</v>
      </c>
    </row>
    <row r="357" s="14" customFormat="1">
      <c r="A357" s="14"/>
      <c r="B357" s="250"/>
      <c r="C357" s="251"/>
      <c r="D357" s="233" t="s">
        <v>164</v>
      </c>
      <c r="E357" s="252" t="s">
        <v>1</v>
      </c>
      <c r="F357" s="253" t="s">
        <v>452</v>
      </c>
      <c r="G357" s="251"/>
      <c r="H357" s="254">
        <v>80.870000000000005</v>
      </c>
      <c r="I357" s="255"/>
      <c r="J357" s="251"/>
      <c r="K357" s="251"/>
      <c r="L357" s="256"/>
      <c r="M357" s="257"/>
      <c r="N357" s="258"/>
      <c r="O357" s="258"/>
      <c r="P357" s="258"/>
      <c r="Q357" s="258"/>
      <c r="R357" s="258"/>
      <c r="S357" s="258"/>
      <c r="T357" s="25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0" t="s">
        <v>164</v>
      </c>
      <c r="AU357" s="260" t="s">
        <v>87</v>
      </c>
      <c r="AV357" s="14" t="s">
        <v>87</v>
      </c>
      <c r="AW357" s="14" t="s">
        <v>34</v>
      </c>
      <c r="AX357" s="14" t="s">
        <v>78</v>
      </c>
      <c r="AY357" s="260" t="s">
        <v>151</v>
      </c>
    </row>
    <row r="358" s="15" customFormat="1">
      <c r="A358" s="15"/>
      <c r="B358" s="261"/>
      <c r="C358" s="262"/>
      <c r="D358" s="233" t="s">
        <v>164</v>
      </c>
      <c r="E358" s="263" t="s">
        <v>1</v>
      </c>
      <c r="F358" s="264" t="s">
        <v>169</v>
      </c>
      <c r="G358" s="262"/>
      <c r="H358" s="265">
        <v>1098.75</v>
      </c>
      <c r="I358" s="266"/>
      <c r="J358" s="262"/>
      <c r="K358" s="262"/>
      <c r="L358" s="267"/>
      <c r="M358" s="268"/>
      <c r="N358" s="269"/>
      <c r="O358" s="269"/>
      <c r="P358" s="269"/>
      <c r="Q358" s="269"/>
      <c r="R358" s="269"/>
      <c r="S358" s="269"/>
      <c r="T358" s="270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1" t="s">
        <v>164</v>
      </c>
      <c r="AU358" s="271" t="s">
        <v>87</v>
      </c>
      <c r="AV358" s="15" t="s">
        <v>158</v>
      </c>
      <c r="AW358" s="15" t="s">
        <v>34</v>
      </c>
      <c r="AX358" s="15" t="s">
        <v>83</v>
      </c>
      <c r="AY358" s="271" t="s">
        <v>151</v>
      </c>
    </row>
    <row r="359" s="2" customFormat="1" ht="24.15" customHeight="1">
      <c r="A359" s="39"/>
      <c r="B359" s="40"/>
      <c r="C359" s="220" t="s">
        <v>453</v>
      </c>
      <c r="D359" s="220" t="s">
        <v>153</v>
      </c>
      <c r="E359" s="221" t="s">
        <v>454</v>
      </c>
      <c r="F359" s="222" t="s">
        <v>455</v>
      </c>
      <c r="G359" s="223" t="s">
        <v>156</v>
      </c>
      <c r="H359" s="224">
        <v>118.03</v>
      </c>
      <c r="I359" s="225"/>
      <c r="J359" s="226">
        <f>ROUND(I359*H359,2)</f>
        <v>0</v>
      </c>
      <c r="K359" s="222" t="s">
        <v>157</v>
      </c>
      <c r="L359" s="45"/>
      <c r="M359" s="227" t="s">
        <v>1</v>
      </c>
      <c r="N359" s="228" t="s">
        <v>43</v>
      </c>
      <c r="O359" s="92"/>
      <c r="P359" s="229">
        <f>O359*H359</f>
        <v>0</v>
      </c>
      <c r="Q359" s="229">
        <v>0</v>
      </c>
      <c r="R359" s="229">
        <f>Q359*H359</f>
        <v>0</v>
      </c>
      <c r="S359" s="229">
        <v>0</v>
      </c>
      <c r="T359" s="230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1" t="s">
        <v>158</v>
      </c>
      <c r="AT359" s="231" t="s">
        <v>153</v>
      </c>
      <c r="AU359" s="231" t="s">
        <v>87</v>
      </c>
      <c r="AY359" s="18" t="s">
        <v>151</v>
      </c>
      <c r="BE359" s="232">
        <f>IF(N359="základní",J359,0)</f>
        <v>0</v>
      </c>
      <c r="BF359" s="232">
        <f>IF(N359="snížená",J359,0)</f>
        <v>0</v>
      </c>
      <c r="BG359" s="232">
        <f>IF(N359="zákl. přenesená",J359,0)</f>
        <v>0</v>
      </c>
      <c r="BH359" s="232">
        <f>IF(N359="sníž. přenesená",J359,0)</f>
        <v>0</v>
      </c>
      <c r="BI359" s="232">
        <f>IF(N359="nulová",J359,0)</f>
        <v>0</v>
      </c>
      <c r="BJ359" s="18" t="s">
        <v>83</v>
      </c>
      <c r="BK359" s="232">
        <f>ROUND(I359*H359,2)</f>
        <v>0</v>
      </c>
      <c r="BL359" s="18" t="s">
        <v>158</v>
      </c>
      <c r="BM359" s="231" t="s">
        <v>456</v>
      </c>
    </row>
    <row r="360" s="2" customFormat="1">
      <c r="A360" s="39"/>
      <c r="B360" s="40"/>
      <c r="C360" s="41"/>
      <c r="D360" s="233" t="s">
        <v>160</v>
      </c>
      <c r="E360" s="41"/>
      <c r="F360" s="234" t="s">
        <v>457</v>
      </c>
      <c r="G360" s="41"/>
      <c r="H360" s="41"/>
      <c r="I360" s="235"/>
      <c r="J360" s="41"/>
      <c r="K360" s="41"/>
      <c r="L360" s="45"/>
      <c r="M360" s="236"/>
      <c r="N360" s="237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160</v>
      </c>
      <c r="AU360" s="18" t="s">
        <v>87</v>
      </c>
    </row>
    <row r="361" s="2" customFormat="1">
      <c r="A361" s="39"/>
      <c r="B361" s="40"/>
      <c r="C361" s="41"/>
      <c r="D361" s="238" t="s">
        <v>162</v>
      </c>
      <c r="E361" s="41"/>
      <c r="F361" s="239" t="s">
        <v>458</v>
      </c>
      <c r="G361" s="41"/>
      <c r="H361" s="41"/>
      <c r="I361" s="235"/>
      <c r="J361" s="41"/>
      <c r="K361" s="41"/>
      <c r="L361" s="45"/>
      <c r="M361" s="236"/>
      <c r="N361" s="237"/>
      <c r="O361" s="92"/>
      <c r="P361" s="92"/>
      <c r="Q361" s="92"/>
      <c r="R361" s="92"/>
      <c r="S361" s="92"/>
      <c r="T361" s="93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162</v>
      </c>
      <c r="AU361" s="18" t="s">
        <v>87</v>
      </c>
    </row>
    <row r="362" s="13" customFormat="1">
      <c r="A362" s="13"/>
      <c r="B362" s="240"/>
      <c r="C362" s="241"/>
      <c r="D362" s="233" t="s">
        <v>164</v>
      </c>
      <c r="E362" s="242" t="s">
        <v>1</v>
      </c>
      <c r="F362" s="243" t="s">
        <v>449</v>
      </c>
      <c r="G362" s="241"/>
      <c r="H362" s="242" t="s">
        <v>1</v>
      </c>
      <c r="I362" s="244"/>
      <c r="J362" s="241"/>
      <c r="K362" s="241"/>
      <c r="L362" s="245"/>
      <c r="M362" s="246"/>
      <c r="N362" s="247"/>
      <c r="O362" s="247"/>
      <c r="P362" s="247"/>
      <c r="Q362" s="247"/>
      <c r="R362" s="247"/>
      <c r="S362" s="247"/>
      <c r="T362" s="24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9" t="s">
        <v>164</v>
      </c>
      <c r="AU362" s="249" t="s">
        <v>87</v>
      </c>
      <c r="AV362" s="13" t="s">
        <v>83</v>
      </c>
      <c r="AW362" s="13" t="s">
        <v>34</v>
      </c>
      <c r="AX362" s="13" t="s">
        <v>78</v>
      </c>
      <c r="AY362" s="249" t="s">
        <v>151</v>
      </c>
    </row>
    <row r="363" s="13" customFormat="1">
      <c r="A363" s="13"/>
      <c r="B363" s="240"/>
      <c r="C363" s="241"/>
      <c r="D363" s="233" t="s">
        <v>164</v>
      </c>
      <c r="E363" s="242" t="s">
        <v>1</v>
      </c>
      <c r="F363" s="243" t="s">
        <v>459</v>
      </c>
      <c r="G363" s="241"/>
      <c r="H363" s="242" t="s">
        <v>1</v>
      </c>
      <c r="I363" s="244"/>
      <c r="J363" s="241"/>
      <c r="K363" s="241"/>
      <c r="L363" s="245"/>
      <c r="M363" s="246"/>
      <c r="N363" s="247"/>
      <c r="O363" s="247"/>
      <c r="P363" s="247"/>
      <c r="Q363" s="247"/>
      <c r="R363" s="247"/>
      <c r="S363" s="247"/>
      <c r="T363" s="24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9" t="s">
        <v>164</v>
      </c>
      <c r="AU363" s="249" t="s">
        <v>87</v>
      </c>
      <c r="AV363" s="13" t="s">
        <v>83</v>
      </c>
      <c r="AW363" s="13" t="s">
        <v>34</v>
      </c>
      <c r="AX363" s="13" t="s">
        <v>78</v>
      </c>
      <c r="AY363" s="249" t="s">
        <v>151</v>
      </c>
    </row>
    <row r="364" s="14" customFormat="1">
      <c r="A364" s="14"/>
      <c r="B364" s="250"/>
      <c r="C364" s="251"/>
      <c r="D364" s="233" t="s">
        <v>164</v>
      </c>
      <c r="E364" s="252" t="s">
        <v>1</v>
      </c>
      <c r="F364" s="253" t="s">
        <v>460</v>
      </c>
      <c r="G364" s="251"/>
      <c r="H364" s="254">
        <v>91.459999999999994</v>
      </c>
      <c r="I364" s="255"/>
      <c r="J364" s="251"/>
      <c r="K364" s="251"/>
      <c r="L364" s="256"/>
      <c r="M364" s="257"/>
      <c r="N364" s="258"/>
      <c r="O364" s="258"/>
      <c r="P364" s="258"/>
      <c r="Q364" s="258"/>
      <c r="R364" s="258"/>
      <c r="S364" s="258"/>
      <c r="T364" s="25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0" t="s">
        <v>164</v>
      </c>
      <c r="AU364" s="260" t="s">
        <v>87</v>
      </c>
      <c r="AV364" s="14" t="s">
        <v>87</v>
      </c>
      <c r="AW364" s="14" t="s">
        <v>34</v>
      </c>
      <c r="AX364" s="14" t="s">
        <v>78</v>
      </c>
      <c r="AY364" s="260" t="s">
        <v>151</v>
      </c>
    </row>
    <row r="365" s="14" customFormat="1">
      <c r="A365" s="14"/>
      <c r="B365" s="250"/>
      <c r="C365" s="251"/>
      <c r="D365" s="233" t="s">
        <v>164</v>
      </c>
      <c r="E365" s="252" t="s">
        <v>1</v>
      </c>
      <c r="F365" s="253" t="s">
        <v>461</v>
      </c>
      <c r="G365" s="251"/>
      <c r="H365" s="254">
        <v>26.57</v>
      </c>
      <c r="I365" s="255"/>
      <c r="J365" s="251"/>
      <c r="K365" s="251"/>
      <c r="L365" s="256"/>
      <c r="M365" s="257"/>
      <c r="N365" s="258"/>
      <c r="O365" s="258"/>
      <c r="P365" s="258"/>
      <c r="Q365" s="258"/>
      <c r="R365" s="258"/>
      <c r="S365" s="258"/>
      <c r="T365" s="259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0" t="s">
        <v>164</v>
      </c>
      <c r="AU365" s="260" t="s">
        <v>87</v>
      </c>
      <c r="AV365" s="14" t="s">
        <v>87</v>
      </c>
      <c r="AW365" s="14" t="s">
        <v>34</v>
      </c>
      <c r="AX365" s="14" t="s">
        <v>78</v>
      </c>
      <c r="AY365" s="260" t="s">
        <v>151</v>
      </c>
    </row>
    <row r="366" s="15" customFormat="1">
      <c r="A366" s="15"/>
      <c r="B366" s="261"/>
      <c r="C366" s="262"/>
      <c r="D366" s="233" t="s">
        <v>164</v>
      </c>
      <c r="E366" s="263" t="s">
        <v>1</v>
      </c>
      <c r="F366" s="264" t="s">
        <v>169</v>
      </c>
      <c r="G366" s="262"/>
      <c r="H366" s="265">
        <v>118.03</v>
      </c>
      <c r="I366" s="266"/>
      <c r="J366" s="262"/>
      <c r="K366" s="262"/>
      <c r="L366" s="267"/>
      <c r="M366" s="268"/>
      <c r="N366" s="269"/>
      <c r="O366" s="269"/>
      <c r="P366" s="269"/>
      <c r="Q366" s="269"/>
      <c r="R366" s="269"/>
      <c r="S366" s="269"/>
      <c r="T366" s="270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71" t="s">
        <v>164</v>
      </c>
      <c r="AU366" s="271" t="s">
        <v>87</v>
      </c>
      <c r="AV366" s="15" t="s">
        <v>158</v>
      </c>
      <c r="AW366" s="15" t="s">
        <v>34</v>
      </c>
      <c r="AX366" s="15" t="s">
        <v>83</v>
      </c>
      <c r="AY366" s="271" t="s">
        <v>151</v>
      </c>
    </row>
    <row r="367" s="2" customFormat="1" ht="24.15" customHeight="1">
      <c r="A367" s="39"/>
      <c r="B367" s="40"/>
      <c r="C367" s="220" t="s">
        <v>462</v>
      </c>
      <c r="D367" s="220" t="s">
        <v>153</v>
      </c>
      <c r="E367" s="221" t="s">
        <v>463</v>
      </c>
      <c r="F367" s="222" t="s">
        <v>464</v>
      </c>
      <c r="G367" s="223" t="s">
        <v>156</v>
      </c>
      <c r="H367" s="224">
        <v>369.73700000000002</v>
      </c>
      <c r="I367" s="225"/>
      <c r="J367" s="226">
        <f>ROUND(I367*H367,2)</f>
        <v>0</v>
      </c>
      <c r="K367" s="222" t="s">
        <v>157</v>
      </c>
      <c r="L367" s="45"/>
      <c r="M367" s="227" t="s">
        <v>1</v>
      </c>
      <c r="N367" s="228" t="s">
        <v>43</v>
      </c>
      <c r="O367" s="92"/>
      <c r="P367" s="229">
        <f>O367*H367</f>
        <v>0</v>
      </c>
      <c r="Q367" s="229">
        <v>0</v>
      </c>
      <c r="R367" s="229">
        <f>Q367*H367</f>
        <v>0</v>
      </c>
      <c r="S367" s="229">
        <v>0</v>
      </c>
      <c r="T367" s="230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1" t="s">
        <v>158</v>
      </c>
      <c r="AT367" s="231" t="s">
        <v>153</v>
      </c>
      <c r="AU367" s="231" t="s">
        <v>87</v>
      </c>
      <c r="AY367" s="18" t="s">
        <v>151</v>
      </c>
      <c r="BE367" s="232">
        <f>IF(N367="základní",J367,0)</f>
        <v>0</v>
      </c>
      <c r="BF367" s="232">
        <f>IF(N367="snížená",J367,0)</f>
        <v>0</v>
      </c>
      <c r="BG367" s="232">
        <f>IF(N367="zákl. přenesená",J367,0)</f>
        <v>0</v>
      </c>
      <c r="BH367" s="232">
        <f>IF(N367="sníž. přenesená",J367,0)</f>
        <v>0</v>
      </c>
      <c r="BI367" s="232">
        <f>IF(N367="nulová",J367,0)</f>
        <v>0</v>
      </c>
      <c r="BJ367" s="18" t="s">
        <v>83</v>
      </c>
      <c r="BK367" s="232">
        <f>ROUND(I367*H367,2)</f>
        <v>0</v>
      </c>
      <c r="BL367" s="18" t="s">
        <v>158</v>
      </c>
      <c r="BM367" s="231" t="s">
        <v>465</v>
      </c>
    </row>
    <row r="368" s="2" customFormat="1">
      <c r="A368" s="39"/>
      <c r="B368" s="40"/>
      <c r="C368" s="41"/>
      <c r="D368" s="233" t="s">
        <v>160</v>
      </c>
      <c r="E368" s="41"/>
      <c r="F368" s="234" t="s">
        <v>466</v>
      </c>
      <c r="G368" s="41"/>
      <c r="H368" s="41"/>
      <c r="I368" s="235"/>
      <c r="J368" s="41"/>
      <c r="K368" s="41"/>
      <c r="L368" s="45"/>
      <c r="M368" s="236"/>
      <c r="N368" s="237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160</v>
      </c>
      <c r="AU368" s="18" t="s">
        <v>87</v>
      </c>
    </row>
    <row r="369" s="2" customFormat="1">
      <c r="A369" s="39"/>
      <c r="B369" s="40"/>
      <c r="C369" s="41"/>
      <c r="D369" s="238" t="s">
        <v>162</v>
      </c>
      <c r="E369" s="41"/>
      <c r="F369" s="239" t="s">
        <v>467</v>
      </c>
      <c r="G369" s="41"/>
      <c r="H369" s="41"/>
      <c r="I369" s="235"/>
      <c r="J369" s="41"/>
      <c r="K369" s="41"/>
      <c r="L369" s="45"/>
      <c r="M369" s="236"/>
      <c r="N369" s="237"/>
      <c r="O369" s="92"/>
      <c r="P369" s="92"/>
      <c r="Q369" s="92"/>
      <c r="R369" s="92"/>
      <c r="S369" s="92"/>
      <c r="T369" s="93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162</v>
      </c>
      <c r="AU369" s="18" t="s">
        <v>87</v>
      </c>
    </row>
    <row r="370" s="13" customFormat="1">
      <c r="A370" s="13"/>
      <c r="B370" s="240"/>
      <c r="C370" s="241"/>
      <c r="D370" s="233" t="s">
        <v>164</v>
      </c>
      <c r="E370" s="242" t="s">
        <v>1</v>
      </c>
      <c r="F370" s="243" t="s">
        <v>468</v>
      </c>
      <c r="G370" s="241"/>
      <c r="H370" s="242" t="s">
        <v>1</v>
      </c>
      <c r="I370" s="244"/>
      <c r="J370" s="241"/>
      <c r="K370" s="241"/>
      <c r="L370" s="245"/>
      <c r="M370" s="246"/>
      <c r="N370" s="247"/>
      <c r="O370" s="247"/>
      <c r="P370" s="247"/>
      <c r="Q370" s="247"/>
      <c r="R370" s="247"/>
      <c r="S370" s="247"/>
      <c r="T370" s="24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9" t="s">
        <v>164</v>
      </c>
      <c r="AU370" s="249" t="s">
        <v>87</v>
      </c>
      <c r="AV370" s="13" t="s">
        <v>83</v>
      </c>
      <c r="AW370" s="13" t="s">
        <v>34</v>
      </c>
      <c r="AX370" s="13" t="s">
        <v>78</v>
      </c>
      <c r="AY370" s="249" t="s">
        <v>151</v>
      </c>
    </row>
    <row r="371" s="14" customFormat="1">
      <c r="A371" s="14"/>
      <c r="B371" s="250"/>
      <c r="C371" s="251"/>
      <c r="D371" s="233" t="s">
        <v>164</v>
      </c>
      <c r="E371" s="252" t="s">
        <v>1</v>
      </c>
      <c r="F371" s="253" t="s">
        <v>469</v>
      </c>
      <c r="G371" s="251"/>
      <c r="H371" s="254">
        <v>369.73700000000002</v>
      </c>
      <c r="I371" s="255"/>
      <c r="J371" s="251"/>
      <c r="K371" s="251"/>
      <c r="L371" s="256"/>
      <c r="M371" s="257"/>
      <c r="N371" s="258"/>
      <c r="O371" s="258"/>
      <c r="P371" s="258"/>
      <c r="Q371" s="258"/>
      <c r="R371" s="258"/>
      <c r="S371" s="258"/>
      <c r="T371" s="25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0" t="s">
        <v>164</v>
      </c>
      <c r="AU371" s="260" t="s">
        <v>87</v>
      </c>
      <c r="AV371" s="14" t="s">
        <v>87</v>
      </c>
      <c r="AW371" s="14" t="s">
        <v>34</v>
      </c>
      <c r="AX371" s="14" t="s">
        <v>83</v>
      </c>
      <c r="AY371" s="260" t="s">
        <v>151</v>
      </c>
    </row>
    <row r="372" s="2" customFormat="1" ht="24.15" customHeight="1">
      <c r="A372" s="39"/>
      <c r="B372" s="40"/>
      <c r="C372" s="220" t="s">
        <v>470</v>
      </c>
      <c r="D372" s="220" t="s">
        <v>153</v>
      </c>
      <c r="E372" s="221" t="s">
        <v>471</v>
      </c>
      <c r="F372" s="222" t="s">
        <v>472</v>
      </c>
      <c r="G372" s="223" t="s">
        <v>156</v>
      </c>
      <c r="H372" s="224">
        <v>606.245</v>
      </c>
      <c r="I372" s="225"/>
      <c r="J372" s="226">
        <f>ROUND(I372*H372,2)</f>
        <v>0</v>
      </c>
      <c r="K372" s="222" t="s">
        <v>157</v>
      </c>
      <c r="L372" s="45"/>
      <c r="M372" s="227" t="s">
        <v>1</v>
      </c>
      <c r="N372" s="228" t="s">
        <v>43</v>
      </c>
      <c r="O372" s="92"/>
      <c r="P372" s="229">
        <f>O372*H372</f>
        <v>0</v>
      </c>
      <c r="Q372" s="229">
        <v>0</v>
      </c>
      <c r="R372" s="229">
        <f>Q372*H372</f>
        <v>0</v>
      </c>
      <c r="S372" s="229">
        <v>0</v>
      </c>
      <c r="T372" s="23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1" t="s">
        <v>158</v>
      </c>
      <c r="AT372" s="231" t="s">
        <v>153</v>
      </c>
      <c r="AU372" s="231" t="s">
        <v>87</v>
      </c>
      <c r="AY372" s="18" t="s">
        <v>151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8" t="s">
        <v>83</v>
      </c>
      <c r="BK372" s="232">
        <f>ROUND(I372*H372,2)</f>
        <v>0</v>
      </c>
      <c r="BL372" s="18" t="s">
        <v>158</v>
      </c>
      <c r="BM372" s="231" t="s">
        <v>473</v>
      </c>
    </row>
    <row r="373" s="2" customFormat="1">
      <c r="A373" s="39"/>
      <c r="B373" s="40"/>
      <c r="C373" s="41"/>
      <c r="D373" s="233" t="s">
        <v>160</v>
      </c>
      <c r="E373" s="41"/>
      <c r="F373" s="234" t="s">
        <v>474</v>
      </c>
      <c r="G373" s="41"/>
      <c r="H373" s="41"/>
      <c r="I373" s="235"/>
      <c r="J373" s="41"/>
      <c r="K373" s="41"/>
      <c r="L373" s="45"/>
      <c r="M373" s="236"/>
      <c r="N373" s="237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160</v>
      </c>
      <c r="AU373" s="18" t="s">
        <v>87</v>
      </c>
    </row>
    <row r="374" s="2" customFormat="1">
      <c r="A374" s="39"/>
      <c r="B374" s="40"/>
      <c r="C374" s="41"/>
      <c r="D374" s="238" t="s">
        <v>162</v>
      </c>
      <c r="E374" s="41"/>
      <c r="F374" s="239" t="s">
        <v>475</v>
      </c>
      <c r="G374" s="41"/>
      <c r="H374" s="41"/>
      <c r="I374" s="235"/>
      <c r="J374" s="41"/>
      <c r="K374" s="41"/>
      <c r="L374" s="45"/>
      <c r="M374" s="236"/>
      <c r="N374" s="237"/>
      <c r="O374" s="92"/>
      <c r="P374" s="92"/>
      <c r="Q374" s="92"/>
      <c r="R374" s="92"/>
      <c r="S374" s="92"/>
      <c r="T374" s="93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162</v>
      </c>
      <c r="AU374" s="18" t="s">
        <v>87</v>
      </c>
    </row>
    <row r="375" s="13" customFormat="1">
      <c r="A375" s="13"/>
      <c r="B375" s="240"/>
      <c r="C375" s="241"/>
      <c r="D375" s="233" t="s">
        <v>164</v>
      </c>
      <c r="E375" s="242" t="s">
        <v>1</v>
      </c>
      <c r="F375" s="243" t="s">
        <v>449</v>
      </c>
      <c r="G375" s="241"/>
      <c r="H375" s="242" t="s">
        <v>1</v>
      </c>
      <c r="I375" s="244"/>
      <c r="J375" s="241"/>
      <c r="K375" s="241"/>
      <c r="L375" s="245"/>
      <c r="M375" s="246"/>
      <c r="N375" s="247"/>
      <c r="O375" s="247"/>
      <c r="P375" s="247"/>
      <c r="Q375" s="247"/>
      <c r="R375" s="247"/>
      <c r="S375" s="247"/>
      <c r="T375" s="24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9" t="s">
        <v>164</v>
      </c>
      <c r="AU375" s="249" t="s">
        <v>87</v>
      </c>
      <c r="AV375" s="13" t="s">
        <v>83</v>
      </c>
      <c r="AW375" s="13" t="s">
        <v>34</v>
      </c>
      <c r="AX375" s="13" t="s">
        <v>78</v>
      </c>
      <c r="AY375" s="249" t="s">
        <v>151</v>
      </c>
    </row>
    <row r="376" s="13" customFormat="1">
      <c r="A376" s="13"/>
      <c r="B376" s="240"/>
      <c r="C376" s="241"/>
      <c r="D376" s="233" t="s">
        <v>164</v>
      </c>
      <c r="E376" s="242" t="s">
        <v>1</v>
      </c>
      <c r="F376" s="243" t="s">
        <v>459</v>
      </c>
      <c r="G376" s="241"/>
      <c r="H376" s="242" t="s">
        <v>1</v>
      </c>
      <c r="I376" s="244"/>
      <c r="J376" s="241"/>
      <c r="K376" s="241"/>
      <c r="L376" s="245"/>
      <c r="M376" s="246"/>
      <c r="N376" s="247"/>
      <c r="O376" s="247"/>
      <c r="P376" s="247"/>
      <c r="Q376" s="247"/>
      <c r="R376" s="247"/>
      <c r="S376" s="247"/>
      <c r="T376" s="24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9" t="s">
        <v>164</v>
      </c>
      <c r="AU376" s="249" t="s">
        <v>87</v>
      </c>
      <c r="AV376" s="13" t="s">
        <v>83</v>
      </c>
      <c r="AW376" s="13" t="s">
        <v>34</v>
      </c>
      <c r="AX376" s="13" t="s">
        <v>78</v>
      </c>
      <c r="AY376" s="249" t="s">
        <v>151</v>
      </c>
    </row>
    <row r="377" s="14" customFormat="1">
      <c r="A377" s="14"/>
      <c r="B377" s="250"/>
      <c r="C377" s="251"/>
      <c r="D377" s="233" t="s">
        <v>164</v>
      </c>
      <c r="E377" s="252" t="s">
        <v>1</v>
      </c>
      <c r="F377" s="253" t="s">
        <v>476</v>
      </c>
      <c r="G377" s="251"/>
      <c r="H377" s="254">
        <v>339.29000000000002</v>
      </c>
      <c r="I377" s="255"/>
      <c r="J377" s="251"/>
      <c r="K377" s="251"/>
      <c r="L377" s="256"/>
      <c r="M377" s="257"/>
      <c r="N377" s="258"/>
      <c r="O377" s="258"/>
      <c r="P377" s="258"/>
      <c r="Q377" s="258"/>
      <c r="R377" s="258"/>
      <c r="S377" s="258"/>
      <c r="T377" s="259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0" t="s">
        <v>164</v>
      </c>
      <c r="AU377" s="260" t="s">
        <v>87</v>
      </c>
      <c r="AV377" s="14" t="s">
        <v>87</v>
      </c>
      <c r="AW377" s="14" t="s">
        <v>34</v>
      </c>
      <c r="AX377" s="14" t="s">
        <v>78</v>
      </c>
      <c r="AY377" s="260" t="s">
        <v>151</v>
      </c>
    </row>
    <row r="378" s="14" customFormat="1">
      <c r="A378" s="14"/>
      <c r="B378" s="250"/>
      <c r="C378" s="251"/>
      <c r="D378" s="233" t="s">
        <v>164</v>
      </c>
      <c r="E378" s="252" t="s">
        <v>1</v>
      </c>
      <c r="F378" s="253" t="s">
        <v>477</v>
      </c>
      <c r="G378" s="251"/>
      <c r="H378" s="254">
        <v>26.960000000000001</v>
      </c>
      <c r="I378" s="255"/>
      <c r="J378" s="251"/>
      <c r="K378" s="251"/>
      <c r="L378" s="256"/>
      <c r="M378" s="257"/>
      <c r="N378" s="258"/>
      <c r="O378" s="258"/>
      <c r="P378" s="258"/>
      <c r="Q378" s="258"/>
      <c r="R378" s="258"/>
      <c r="S378" s="258"/>
      <c r="T378" s="25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0" t="s">
        <v>164</v>
      </c>
      <c r="AU378" s="260" t="s">
        <v>87</v>
      </c>
      <c r="AV378" s="14" t="s">
        <v>87</v>
      </c>
      <c r="AW378" s="14" t="s">
        <v>34</v>
      </c>
      <c r="AX378" s="14" t="s">
        <v>78</v>
      </c>
      <c r="AY378" s="260" t="s">
        <v>151</v>
      </c>
    </row>
    <row r="379" s="14" customFormat="1">
      <c r="A379" s="14"/>
      <c r="B379" s="250"/>
      <c r="C379" s="251"/>
      <c r="D379" s="233" t="s">
        <v>164</v>
      </c>
      <c r="E379" s="252" t="s">
        <v>1</v>
      </c>
      <c r="F379" s="253" t="s">
        <v>478</v>
      </c>
      <c r="G379" s="251"/>
      <c r="H379" s="254">
        <v>6.6349999999999998</v>
      </c>
      <c r="I379" s="255"/>
      <c r="J379" s="251"/>
      <c r="K379" s="251"/>
      <c r="L379" s="256"/>
      <c r="M379" s="257"/>
      <c r="N379" s="258"/>
      <c r="O379" s="258"/>
      <c r="P379" s="258"/>
      <c r="Q379" s="258"/>
      <c r="R379" s="258"/>
      <c r="S379" s="258"/>
      <c r="T379" s="259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0" t="s">
        <v>164</v>
      </c>
      <c r="AU379" s="260" t="s">
        <v>87</v>
      </c>
      <c r="AV379" s="14" t="s">
        <v>87</v>
      </c>
      <c r="AW379" s="14" t="s">
        <v>34</v>
      </c>
      <c r="AX379" s="14" t="s">
        <v>78</v>
      </c>
      <c r="AY379" s="260" t="s">
        <v>151</v>
      </c>
    </row>
    <row r="380" s="14" customFormat="1">
      <c r="A380" s="14"/>
      <c r="B380" s="250"/>
      <c r="C380" s="251"/>
      <c r="D380" s="233" t="s">
        <v>164</v>
      </c>
      <c r="E380" s="252" t="s">
        <v>1</v>
      </c>
      <c r="F380" s="253" t="s">
        <v>479</v>
      </c>
      <c r="G380" s="251"/>
      <c r="H380" s="254">
        <v>13.800000000000001</v>
      </c>
      <c r="I380" s="255"/>
      <c r="J380" s="251"/>
      <c r="K380" s="251"/>
      <c r="L380" s="256"/>
      <c r="M380" s="257"/>
      <c r="N380" s="258"/>
      <c r="O380" s="258"/>
      <c r="P380" s="258"/>
      <c r="Q380" s="258"/>
      <c r="R380" s="258"/>
      <c r="S380" s="258"/>
      <c r="T380" s="25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0" t="s">
        <v>164</v>
      </c>
      <c r="AU380" s="260" t="s">
        <v>87</v>
      </c>
      <c r="AV380" s="14" t="s">
        <v>87</v>
      </c>
      <c r="AW380" s="14" t="s">
        <v>34</v>
      </c>
      <c r="AX380" s="14" t="s">
        <v>78</v>
      </c>
      <c r="AY380" s="260" t="s">
        <v>151</v>
      </c>
    </row>
    <row r="381" s="14" customFormat="1">
      <c r="A381" s="14"/>
      <c r="B381" s="250"/>
      <c r="C381" s="251"/>
      <c r="D381" s="233" t="s">
        <v>164</v>
      </c>
      <c r="E381" s="252" t="s">
        <v>1</v>
      </c>
      <c r="F381" s="253" t="s">
        <v>480</v>
      </c>
      <c r="G381" s="251"/>
      <c r="H381" s="254">
        <v>195.18000000000001</v>
      </c>
      <c r="I381" s="255"/>
      <c r="J381" s="251"/>
      <c r="K381" s="251"/>
      <c r="L381" s="256"/>
      <c r="M381" s="257"/>
      <c r="N381" s="258"/>
      <c r="O381" s="258"/>
      <c r="P381" s="258"/>
      <c r="Q381" s="258"/>
      <c r="R381" s="258"/>
      <c r="S381" s="258"/>
      <c r="T381" s="259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0" t="s">
        <v>164</v>
      </c>
      <c r="AU381" s="260" t="s">
        <v>87</v>
      </c>
      <c r="AV381" s="14" t="s">
        <v>87</v>
      </c>
      <c r="AW381" s="14" t="s">
        <v>34</v>
      </c>
      <c r="AX381" s="14" t="s">
        <v>78</v>
      </c>
      <c r="AY381" s="260" t="s">
        <v>151</v>
      </c>
    </row>
    <row r="382" s="14" customFormat="1">
      <c r="A382" s="14"/>
      <c r="B382" s="250"/>
      <c r="C382" s="251"/>
      <c r="D382" s="233" t="s">
        <v>164</v>
      </c>
      <c r="E382" s="252" t="s">
        <v>1</v>
      </c>
      <c r="F382" s="253" t="s">
        <v>481</v>
      </c>
      <c r="G382" s="251"/>
      <c r="H382" s="254">
        <v>24.379999999999999</v>
      </c>
      <c r="I382" s="255"/>
      <c r="J382" s="251"/>
      <c r="K382" s="251"/>
      <c r="L382" s="256"/>
      <c r="M382" s="257"/>
      <c r="N382" s="258"/>
      <c r="O382" s="258"/>
      <c r="P382" s="258"/>
      <c r="Q382" s="258"/>
      <c r="R382" s="258"/>
      <c r="S382" s="258"/>
      <c r="T382" s="25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0" t="s">
        <v>164</v>
      </c>
      <c r="AU382" s="260" t="s">
        <v>87</v>
      </c>
      <c r="AV382" s="14" t="s">
        <v>87</v>
      </c>
      <c r="AW382" s="14" t="s">
        <v>34</v>
      </c>
      <c r="AX382" s="14" t="s">
        <v>78</v>
      </c>
      <c r="AY382" s="260" t="s">
        <v>151</v>
      </c>
    </row>
    <row r="383" s="15" customFormat="1">
      <c r="A383" s="15"/>
      <c r="B383" s="261"/>
      <c r="C383" s="262"/>
      <c r="D383" s="233" t="s">
        <v>164</v>
      </c>
      <c r="E383" s="263" t="s">
        <v>1</v>
      </c>
      <c r="F383" s="264" t="s">
        <v>169</v>
      </c>
      <c r="G383" s="262"/>
      <c r="H383" s="265">
        <v>606.245</v>
      </c>
      <c r="I383" s="266"/>
      <c r="J383" s="262"/>
      <c r="K383" s="262"/>
      <c r="L383" s="267"/>
      <c r="M383" s="268"/>
      <c r="N383" s="269"/>
      <c r="O383" s="269"/>
      <c r="P383" s="269"/>
      <c r="Q383" s="269"/>
      <c r="R383" s="269"/>
      <c r="S383" s="269"/>
      <c r="T383" s="270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71" t="s">
        <v>164</v>
      </c>
      <c r="AU383" s="271" t="s">
        <v>87</v>
      </c>
      <c r="AV383" s="15" t="s">
        <v>158</v>
      </c>
      <c r="AW383" s="15" t="s">
        <v>34</v>
      </c>
      <c r="AX383" s="15" t="s">
        <v>83</v>
      </c>
      <c r="AY383" s="271" t="s">
        <v>151</v>
      </c>
    </row>
    <row r="384" s="2" customFormat="1" ht="24.15" customHeight="1">
      <c r="A384" s="39"/>
      <c r="B384" s="40"/>
      <c r="C384" s="220" t="s">
        <v>482</v>
      </c>
      <c r="D384" s="220" t="s">
        <v>153</v>
      </c>
      <c r="E384" s="221" t="s">
        <v>483</v>
      </c>
      <c r="F384" s="222" t="s">
        <v>484</v>
      </c>
      <c r="G384" s="223" t="s">
        <v>156</v>
      </c>
      <c r="H384" s="224">
        <v>146.88999999999999</v>
      </c>
      <c r="I384" s="225"/>
      <c r="J384" s="226">
        <f>ROUND(I384*H384,2)</f>
        <v>0</v>
      </c>
      <c r="K384" s="222" t="s">
        <v>157</v>
      </c>
      <c r="L384" s="45"/>
      <c r="M384" s="227" t="s">
        <v>1</v>
      </c>
      <c r="N384" s="228" t="s">
        <v>43</v>
      </c>
      <c r="O384" s="92"/>
      <c r="P384" s="229">
        <f>O384*H384</f>
        <v>0</v>
      </c>
      <c r="Q384" s="229">
        <v>0</v>
      </c>
      <c r="R384" s="229">
        <f>Q384*H384</f>
        <v>0</v>
      </c>
      <c r="S384" s="229">
        <v>0</v>
      </c>
      <c r="T384" s="23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1" t="s">
        <v>158</v>
      </c>
      <c r="AT384" s="231" t="s">
        <v>153</v>
      </c>
      <c r="AU384" s="231" t="s">
        <v>87</v>
      </c>
      <c r="AY384" s="18" t="s">
        <v>151</v>
      </c>
      <c r="BE384" s="232">
        <f>IF(N384="základní",J384,0)</f>
        <v>0</v>
      </c>
      <c r="BF384" s="232">
        <f>IF(N384="snížená",J384,0)</f>
        <v>0</v>
      </c>
      <c r="BG384" s="232">
        <f>IF(N384="zákl. přenesená",J384,0)</f>
        <v>0</v>
      </c>
      <c r="BH384" s="232">
        <f>IF(N384="sníž. přenesená",J384,0)</f>
        <v>0</v>
      </c>
      <c r="BI384" s="232">
        <f>IF(N384="nulová",J384,0)</f>
        <v>0</v>
      </c>
      <c r="BJ384" s="18" t="s">
        <v>83</v>
      </c>
      <c r="BK384" s="232">
        <f>ROUND(I384*H384,2)</f>
        <v>0</v>
      </c>
      <c r="BL384" s="18" t="s">
        <v>158</v>
      </c>
      <c r="BM384" s="231" t="s">
        <v>485</v>
      </c>
    </row>
    <row r="385" s="2" customFormat="1">
      <c r="A385" s="39"/>
      <c r="B385" s="40"/>
      <c r="C385" s="41"/>
      <c r="D385" s="233" t="s">
        <v>160</v>
      </c>
      <c r="E385" s="41"/>
      <c r="F385" s="234" t="s">
        <v>486</v>
      </c>
      <c r="G385" s="41"/>
      <c r="H385" s="41"/>
      <c r="I385" s="235"/>
      <c r="J385" s="41"/>
      <c r="K385" s="41"/>
      <c r="L385" s="45"/>
      <c r="M385" s="236"/>
      <c r="N385" s="237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160</v>
      </c>
      <c r="AU385" s="18" t="s">
        <v>87</v>
      </c>
    </row>
    <row r="386" s="2" customFormat="1">
      <c r="A386" s="39"/>
      <c r="B386" s="40"/>
      <c r="C386" s="41"/>
      <c r="D386" s="238" t="s">
        <v>162</v>
      </c>
      <c r="E386" s="41"/>
      <c r="F386" s="239" t="s">
        <v>487</v>
      </c>
      <c r="G386" s="41"/>
      <c r="H386" s="41"/>
      <c r="I386" s="235"/>
      <c r="J386" s="41"/>
      <c r="K386" s="41"/>
      <c r="L386" s="45"/>
      <c r="M386" s="236"/>
      <c r="N386" s="237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162</v>
      </c>
      <c r="AU386" s="18" t="s">
        <v>87</v>
      </c>
    </row>
    <row r="387" s="13" customFormat="1">
      <c r="A387" s="13"/>
      <c r="B387" s="240"/>
      <c r="C387" s="241"/>
      <c r="D387" s="233" t="s">
        <v>164</v>
      </c>
      <c r="E387" s="242" t="s">
        <v>1</v>
      </c>
      <c r="F387" s="243" t="s">
        <v>449</v>
      </c>
      <c r="G387" s="241"/>
      <c r="H387" s="242" t="s">
        <v>1</v>
      </c>
      <c r="I387" s="244"/>
      <c r="J387" s="241"/>
      <c r="K387" s="241"/>
      <c r="L387" s="245"/>
      <c r="M387" s="246"/>
      <c r="N387" s="247"/>
      <c r="O387" s="247"/>
      <c r="P387" s="247"/>
      <c r="Q387" s="247"/>
      <c r="R387" s="247"/>
      <c r="S387" s="247"/>
      <c r="T387" s="24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9" t="s">
        <v>164</v>
      </c>
      <c r="AU387" s="249" t="s">
        <v>87</v>
      </c>
      <c r="AV387" s="13" t="s">
        <v>83</v>
      </c>
      <c r="AW387" s="13" t="s">
        <v>34</v>
      </c>
      <c r="AX387" s="13" t="s">
        <v>78</v>
      </c>
      <c r="AY387" s="249" t="s">
        <v>151</v>
      </c>
    </row>
    <row r="388" s="13" customFormat="1">
      <c r="A388" s="13"/>
      <c r="B388" s="240"/>
      <c r="C388" s="241"/>
      <c r="D388" s="233" t="s">
        <v>164</v>
      </c>
      <c r="E388" s="242" t="s">
        <v>1</v>
      </c>
      <c r="F388" s="243" t="s">
        <v>459</v>
      </c>
      <c r="G388" s="241"/>
      <c r="H388" s="242" t="s">
        <v>1</v>
      </c>
      <c r="I388" s="244"/>
      <c r="J388" s="241"/>
      <c r="K388" s="241"/>
      <c r="L388" s="245"/>
      <c r="M388" s="246"/>
      <c r="N388" s="247"/>
      <c r="O388" s="247"/>
      <c r="P388" s="247"/>
      <c r="Q388" s="247"/>
      <c r="R388" s="247"/>
      <c r="S388" s="247"/>
      <c r="T388" s="24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9" t="s">
        <v>164</v>
      </c>
      <c r="AU388" s="249" t="s">
        <v>87</v>
      </c>
      <c r="AV388" s="13" t="s">
        <v>83</v>
      </c>
      <c r="AW388" s="13" t="s">
        <v>34</v>
      </c>
      <c r="AX388" s="13" t="s">
        <v>78</v>
      </c>
      <c r="AY388" s="249" t="s">
        <v>151</v>
      </c>
    </row>
    <row r="389" s="14" customFormat="1">
      <c r="A389" s="14"/>
      <c r="B389" s="250"/>
      <c r="C389" s="251"/>
      <c r="D389" s="233" t="s">
        <v>164</v>
      </c>
      <c r="E389" s="252" t="s">
        <v>1</v>
      </c>
      <c r="F389" s="253" t="s">
        <v>488</v>
      </c>
      <c r="G389" s="251"/>
      <c r="H389" s="254">
        <v>143.63</v>
      </c>
      <c r="I389" s="255"/>
      <c r="J389" s="251"/>
      <c r="K389" s="251"/>
      <c r="L389" s="256"/>
      <c r="M389" s="257"/>
      <c r="N389" s="258"/>
      <c r="O389" s="258"/>
      <c r="P389" s="258"/>
      <c r="Q389" s="258"/>
      <c r="R389" s="258"/>
      <c r="S389" s="258"/>
      <c r="T389" s="259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0" t="s">
        <v>164</v>
      </c>
      <c r="AU389" s="260" t="s">
        <v>87</v>
      </c>
      <c r="AV389" s="14" t="s">
        <v>87</v>
      </c>
      <c r="AW389" s="14" t="s">
        <v>34</v>
      </c>
      <c r="AX389" s="14" t="s">
        <v>78</v>
      </c>
      <c r="AY389" s="260" t="s">
        <v>151</v>
      </c>
    </row>
    <row r="390" s="14" customFormat="1">
      <c r="A390" s="14"/>
      <c r="B390" s="250"/>
      <c r="C390" s="251"/>
      <c r="D390" s="233" t="s">
        <v>164</v>
      </c>
      <c r="E390" s="252" t="s">
        <v>1</v>
      </c>
      <c r="F390" s="253" t="s">
        <v>489</v>
      </c>
      <c r="G390" s="251"/>
      <c r="H390" s="254">
        <v>3.2599999999999998</v>
      </c>
      <c r="I390" s="255"/>
      <c r="J390" s="251"/>
      <c r="K390" s="251"/>
      <c r="L390" s="256"/>
      <c r="M390" s="257"/>
      <c r="N390" s="258"/>
      <c r="O390" s="258"/>
      <c r="P390" s="258"/>
      <c r="Q390" s="258"/>
      <c r="R390" s="258"/>
      <c r="S390" s="258"/>
      <c r="T390" s="25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0" t="s">
        <v>164</v>
      </c>
      <c r="AU390" s="260" t="s">
        <v>87</v>
      </c>
      <c r="AV390" s="14" t="s">
        <v>87</v>
      </c>
      <c r="AW390" s="14" t="s">
        <v>34</v>
      </c>
      <c r="AX390" s="14" t="s">
        <v>78</v>
      </c>
      <c r="AY390" s="260" t="s">
        <v>151</v>
      </c>
    </row>
    <row r="391" s="15" customFormat="1">
      <c r="A391" s="15"/>
      <c r="B391" s="261"/>
      <c r="C391" s="262"/>
      <c r="D391" s="233" t="s">
        <v>164</v>
      </c>
      <c r="E391" s="263" t="s">
        <v>1</v>
      </c>
      <c r="F391" s="264" t="s">
        <v>169</v>
      </c>
      <c r="G391" s="262"/>
      <c r="H391" s="265">
        <v>146.88999999999999</v>
      </c>
      <c r="I391" s="266"/>
      <c r="J391" s="262"/>
      <c r="K391" s="262"/>
      <c r="L391" s="267"/>
      <c r="M391" s="268"/>
      <c r="N391" s="269"/>
      <c r="O391" s="269"/>
      <c r="P391" s="269"/>
      <c r="Q391" s="269"/>
      <c r="R391" s="269"/>
      <c r="S391" s="269"/>
      <c r="T391" s="270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1" t="s">
        <v>164</v>
      </c>
      <c r="AU391" s="271" t="s">
        <v>87</v>
      </c>
      <c r="AV391" s="15" t="s">
        <v>158</v>
      </c>
      <c r="AW391" s="15" t="s">
        <v>34</v>
      </c>
      <c r="AX391" s="15" t="s">
        <v>83</v>
      </c>
      <c r="AY391" s="271" t="s">
        <v>151</v>
      </c>
    </row>
    <row r="392" s="2" customFormat="1" ht="24.15" customHeight="1">
      <c r="A392" s="39"/>
      <c r="B392" s="40"/>
      <c r="C392" s="220" t="s">
        <v>490</v>
      </c>
      <c r="D392" s="220" t="s">
        <v>153</v>
      </c>
      <c r="E392" s="221" t="s">
        <v>491</v>
      </c>
      <c r="F392" s="222" t="s">
        <v>492</v>
      </c>
      <c r="G392" s="223" t="s">
        <v>156</v>
      </c>
      <c r="H392" s="224">
        <v>219.56</v>
      </c>
      <c r="I392" s="225"/>
      <c r="J392" s="226">
        <f>ROUND(I392*H392,2)</f>
        <v>0</v>
      </c>
      <c r="K392" s="222" t="s">
        <v>157</v>
      </c>
      <c r="L392" s="45"/>
      <c r="M392" s="227" t="s">
        <v>1</v>
      </c>
      <c r="N392" s="228" t="s">
        <v>43</v>
      </c>
      <c r="O392" s="92"/>
      <c r="P392" s="229">
        <f>O392*H392</f>
        <v>0</v>
      </c>
      <c r="Q392" s="229">
        <v>0</v>
      </c>
      <c r="R392" s="229">
        <f>Q392*H392</f>
        <v>0</v>
      </c>
      <c r="S392" s="229">
        <v>0</v>
      </c>
      <c r="T392" s="230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1" t="s">
        <v>158</v>
      </c>
      <c r="AT392" s="231" t="s">
        <v>153</v>
      </c>
      <c r="AU392" s="231" t="s">
        <v>87</v>
      </c>
      <c r="AY392" s="18" t="s">
        <v>151</v>
      </c>
      <c r="BE392" s="232">
        <f>IF(N392="základní",J392,0)</f>
        <v>0</v>
      </c>
      <c r="BF392" s="232">
        <f>IF(N392="snížená",J392,0)</f>
        <v>0</v>
      </c>
      <c r="BG392" s="232">
        <f>IF(N392="zákl. přenesená",J392,0)</f>
        <v>0</v>
      </c>
      <c r="BH392" s="232">
        <f>IF(N392="sníž. přenesená",J392,0)</f>
        <v>0</v>
      </c>
      <c r="BI392" s="232">
        <f>IF(N392="nulová",J392,0)</f>
        <v>0</v>
      </c>
      <c r="BJ392" s="18" t="s">
        <v>83</v>
      </c>
      <c r="BK392" s="232">
        <f>ROUND(I392*H392,2)</f>
        <v>0</v>
      </c>
      <c r="BL392" s="18" t="s">
        <v>158</v>
      </c>
      <c r="BM392" s="231" t="s">
        <v>493</v>
      </c>
    </row>
    <row r="393" s="2" customFormat="1">
      <c r="A393" s="39"/>
      <c r="B393" s="40"/>
      <c r="C393" s="41"/>
      <c r="D393" s="233" t="s">
        <v>160</v>
      </c>
      <c r="E393" s="41"/>
      <c r="F393" s="234" t="s">
        <v>494</v>
      </c>
      <c r="G393" s="41"/>
      <c r="H393" s="41"/>
      <c r="I393" s="235"/>
      <c r="J393" s="41"/>
      <c r="K393" s="41"/>
      <c r="L393" s="45"/>
      <c r="M393" s="236"/>
      <c r="N393" s="237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160</v>
      </c>
      <c r="AU393" s="18" t="s">
        <v>87</v>
      </c>
    </row>
    <row r="394" s="2" customFormat="1">
      <c r="A394" s="39"/>
      <c r="B394" s="40"/>
      <c r="C394" s="41"/>
      <c r="D394" s="238" t="s">
        <v>162</v>
      </c>
      <c r="E394" s="41"/>
      <c r="F394" s="239" t="s">
        <v>495</v>
      </c>
      <c r="G394" s="41"/>
      <c r="H394" s="41"/>
      <c r="I394" s="235"/>
      <c r="J394" s="41"/>
      <c r="K394" s="41"/>
      <c r="L394" s="45"/>
      <c r="M394" s="236"/>
      <c r="N394" s="237"/>
      <c r="O394" s="92"/>
      <c r="P394" s="92"/>
      <c r="Q394" s="92"/>
      <c r="R394" s="92"/>
      <c r="S394" s="92"/>
      <c r="T394" s="93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162</v>
      </c>
      <c r="AU394" s="18" t="s">
        <v>87</v>
      </c>
    </row>
    <row r="395" s="13" customFormat="1">
      <c r="A395" s="13"/>
      <c r="B395" s="240"/>
      <c r="C395" s="241"/>
      <c r="D395" s="233" t="s">
        <v>164</v>
      </c>
      <c r="E395" s="242" t="s">
        <v>1</v>
      </c>
      <c r="F395" s="243" t="s">
        <v>449</v>
      </c>
      <c r="G395" s="241"/>
      <c r="H395" s="242" t="s">
        <v>1</v>
      </c>
      <c r="I395" s="244"/>
      <c r="J395" s="241"/>
      <c r="K395" s="241"/>
      <c r="L395" s="245"/>
      <c r="M395" s="246"/>
      <c r="N395" s="247"/>
      <c r="O395" s="247"/>
      <c r="P395" s="247"/>
      <c r="Q395" s="247"/>
      <c r="R395" s="247"/>
      <c r="S395" s="247"/>
      <c r="T395" s="24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9" t="s">
        <v>164</v>
      </c>
      <c r="AU395" s="249" t="s">
        <v>87</v>
      </c>
      <c r="AV395" s="13" t="s">
        <v>83</v>
      </c>
      <c r="AW395" s="13" t="s">
        <v>34</v>
      </c>
      <c r="AX395" s="13" t="s">
        <v>78</v>
      </c>
      <c r="AY395" s="249" t="s">
        <v>151</v>
      </c>
    </row>
    <row r="396" s="13" customFormat="1">
      <c r="A396" s="13"/>
      <c r="B396" s="240"/>
      <c r="C396" s="241"/>
      <c r="D396" s="233" t="s">
        <v>164</v>
      </c>
      <c r="E396" s="242" t="s">
        <v>1</v>
      </c>
      <c r="F396" s="243" t="s">
        <v>496</v>
      </c>
      <c r="G396" s="241"/>
      <c r="H396" s="242" t="s">
        <v>1</v>
      </c>
      <c r="I396" s="244"/>
      <c r="J396" s="241"/>
      <c r="K396" s="241"/>
      <c r="L396" s="245"/>
      <c r="M396" s="246"/>
      <c r="N396" s="247"/>
      <c r="O396" s="247"/>
      <c r="P396" s="247"/>
      <c r="Q396" s="247"/>
      <c r="R396" s="247"/>
      <c r="S396" s="247"/>
      <c r="T396" s="24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9" t="s">
        <v>164</v>
      </c>
      <c r="AU396" s="249" t="s">
        <v>87</v>
      </c>
      <c r="AV396" s="13" t="s">
        <v>83</v>
      </c>
      <c r="AW396" s="13" t="s">
        <v>34</v>
      </c>
      <c r="AX396" s="13" t="s">
        <v>78</v>
      </c>
      <c r="AY396" s="249" t="s">
        <v>151</v>
      </c>
    </row>
    <row r="397" s="14" customFormat="1">
      <c r="A397" s="14"/>
      <c r="B397" s="250"/>
      <c r="C397" s="251"/>
      <c r="D397" s="233" t="s">
        <v>164</v>
      </c>
      <c r="E397" s="252" t="s">
        <v>1</v>
      </c>
      <c r="F397" s="253" t="s">
        <v>480</v>
      </c>
      <c r="G397" s="251"/>
      <c r="H397" s="254">
        <v>195.18000000000001</v>
      </c>
      <c r="I397" s="255"/>
      <c r="J397" s="251"/>
      <c r="K397" s="251"/>
      <c r="L397" s="256"/>
      <c r="M397" s="257"/>
      <c r="N397" s="258"/>
      <c r="O397" s="258"/>
      <c r="P397" s="258"/>
      <c r="Q397" s="258"/>
      <c r="R397" s="258"/>
      <c r="S397" s="258"/>
      <c r="T397" s="259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0" t="s">
        <v>164</v>
      </c>
      <c r="AU397" s="260" t="s">
        <v>87</v>
      </c>
      <c r="AV397" s="14" t="s">
        <v>87</v>
      </c>
      <c r="AW397" s="14" t="s">
        <v>34</v>
      </c>
      <c r="AX397" s="14" t="s">
        <v>78</v>
      </c>
      <c r="AY397" s="260" t="s">
        <v>151</v>
      </c>
    </row>
    <row r="398" s="14" customFormat="1">
      <c r="A398" s="14"/>
      <c r="B398" s="250"/>
      <c r="C398" s="251"/>
      <c r="D398" s="233" t="s">
        <v>164</v>
      </c>
      <c r="E398" s="252" t="s">
        <v>1</v>
      </c>
      <c r="F398" s="253" t="s">
        <v>481</v>
      </c>
      <c r="G398" s="251"/>
      <c r="H398" s="254">
        <v>24.379999999999999</v>
      </c>
      <c r="I398" s="255"/>
      <c r="J398" s="251"/>
      <c r="K398" s="251"/>
      <c r="L398" s="256"/>
      <c r="M398" s="257"/>
      <c r="N398" s="258"/>
      <c r="O398" s="258"/>
      <c r="P398" s="258"/>
      <c r="Q398" s="258"/>
      <c r="R398" s="258"/>
      <c r="S398" s="258"/>
      <c r="T398" s="259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0" t="s">
        <v>164</v>
      </c>
      <c r="AU398" s="260" t="s">
        <v>87</v>
      </c>
      <c r="AV398" s="14" t="s">
        <v>87</v>
      </c>
      <c r="AW398" s="14" t="s">
        <v>34</v>
      </c>
      <c r="AX398" s="14" t="s">
        <v>78</v>
      </c>
      <c r="AY398" s="260" t="s">
        <v>151</v>
      </c>
    </row>
    <row r="399" s="15" customFormat="1">
      <c r="A399" s="15"/>
      <c r="B399" s="261"/>
      <c r="C399" s="262"/>
      <c r="D399" s="233" t="s">
        <v>164</v>
      </c>
      <c r="E399" s="263" t="s">
        <v>1</v>
      </c>
      <c r="F399" s="264" t="s">
        <v>169</v>
      </c>
      <c r="G399" s="262"/>
      <c r="H399" s="265">
        <v>219.56</v>
      </c>
      <c r="I399" s="266"/>
      <c r="J399" s="262"/>
      <c r="K399" s="262"/>
      <c r="L399" s="267"/>
      <c r="M399" s="268"/>
      <c r="N399" s="269"/>
      <c r="O399" s="269"/>
      <c r="P399" s="269"/>
      <c r="Q399" s="269"/>
      <c r="R399" s="269"/>
      <c r="S399" s="269"/>
      <c r="T399" s="270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71" t="s">
        <v>164</v>
      </c>
      <c r="AU399" s="271" t="s">
        <v>87</v>
      </c>
      <c r="AV399" s="15" t="s">
        <v>158</v>
      </c>
      <c r="AW399" s="15" t="s">
        <v>34</v>
      </c>
      <c r="AX399" s="15" t="s">
        <v>83</v>
      </c>
      <c r="AY399" s="271" t="s">
        <v>151</v>
      </c>
    </row>
    <row r="400" s="2" customFormat="1" ht="24.15" customHeight="1">
      <c r="A400" s="39"/>
      <c r="B400" s="40"/>
      <c r="C400" s="220" t="s">
        <v>497</v>
      </c>
      <c r="D400" s="220" t="s">
        <v>153</v>
      </c>
      <c r="E400" s="221" t="s">
        <v>498</v>
      </c>
      <c r="F400" s="222" t="s">
        <v>499</v>
      </c>
      <c r="G400" s="223" t="s">
        <v>156</v>
      </c>
      <c r="H400" s="224">
        <v>118.03</v>
      </c>
      <c r="I400" s="225"/>
      <c r="J400" s="226">
        <f>ROUND(I400*H400,2)</f>
        <v>0</v>
      </c>
      <c r="K400" s="222" t="s">
        <v>157</v>
      </c>
      <c r="L400" s="45"/>
      <c r="M400" s="227" t="s">
        <v>1</v>
      </c>
      <c r="N400" s="228" t="s">
        <v>43</v>
      </c>
      <c r="O400" s="92"/>
      <c r="P400" s="229">
        <f>O400*H400</f>
        <v>0</v>
      </c>
      <c r="Q400" s="229">
        <v>0</v>
      </c>
      <c r="R400" s="229">
        <f>Q400*H400</f>
        <v>0</v>
      </c>
      <c r="S400" s="229">
        <v>0</v>
      </c>
      <c r="T400" s="230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1" t="s">
        <v>158</v>
      </c>
      <c r="AT400" s="231" t="s">
        <v>153</v>
      </c>
      <c r="AU400" s="231" t="s">
        <v>87</v>
      </c>
      <c r="AY400" s="18" t="s">
        <v>151</v>
      </c>
      <c r="BE400" s="232">
        <f>IF(N400="základní",J400,0)</f>
        <v>0</v>
      </c>
      <c r="BF400" s="232">
        <f>IF(N400="snížená",J400,0)</f>
        <v>0</v>
      </c>
      <c r="BG400" s="232">
        <f>IF(N400="zákl. přenesená",J400,0)</f>
        <v>0</v>
      </c>
      <c r="BH400" s="232">
        <f>IF(N400="sníž. přenesená",J400,0)</f>
        <v>0</v>
      </c>
      <c r="BI400" s="232">
        <f>IF(N400="nulová",J400,0)</f>
        <v>0</v>
      </c>
      <c r="BJ400" s="18" t="s">
        <v>83</v>
      </c>
      <c r="BK400" s="232">
        <f>ROUND(I400*H400,2)</f>
        <v>0</v>
      </c>
      <c r="BL400" s="18" t="s">
        <v>158</v>
      </c>
      <c r="BM400" s="231" t="s">
        <v>500</v>
      </c>
    </row>
    <row r="401" s="2" customFormat="1">
      <c r="A401" s="39"/>
      <c r="B401" s="40"/>
      <c r="C401" s="41"/>
      <c r="D401" s="233" t="s">
        <v>160</v>
      </c>
      <c r="E401" s="41"/>
      <c r="F401" s="234" t="s">
        <v>501</v>
      </c>
      <c r="G401" s="41"/>
      <c r="H401" s="41"/>
      <c r="I401" s="235"/>
      <c r="J401" s="41"/>
      <c r="K401" s="41"/>
      <c r="L401" s="45"/>
      <c r="M401" s="236"/>
      <c r="N401" s="237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160</v>
      </c>
      <c r="AU401" s="18" t="s">
        <v>87</v>
      </c>
    </row>
    <row r="402" s="2" customFormat="1">
      <c r="A402" s="39"/>
      <c r="B402" s="40"/>
      <c r="C402" s="41"/>
      <c r="D402" s="238" t="s">
        <v>162</v>
      </c>
      <c r="E402" s="41"/>
      <c r="F402" s="239" t="s">
        <v>502</v>
      </c>
      <c r="G402" s="41"/>
      <c r="H402" s="41"/>
      <c r="I402" s="235"/>
      <c r="J402" s="41"/>
      <c r="K402" s="41"/>
      <c r="L402" s="45"/>
      <c r="M402" s="236"/>
      <c r="N402" s="237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162</v>
      </c>
      <c r="AU402" s="18" t="s">
        <v>87</v>
      </c>
    </row>
    <row r="403" s="13" customFormat="1">
      <c r="A403" s="13"/>
      <c r="B403" s="240"/>
      <c r="C403" s="241"/>
      <c r="D403" s="233" t="s">
        <v>164</v>
      </c>
      <c r="E403" s="242" t="s">
        <v>1</v>
      </c>
      <c r="F403" s="243" t="s">
        <v>449</v>
      </c>
      <c r="G403" s="241"/>
      <c r="H403" s="242" t="s">
        <v>1</v>
      </c>
      <c r="I403" s="244"/>
      <c r="J403" s="241"/>
      <c r="K403" s="241"/>
      <c r="L403" s="245"/>
      <c r="M403" s="246"/>
      <c r="N403" s="247"/>
      <c r="O403" s="247"/>
      <c r="P403" s="247"/>
      <c r="Q403" s="247"/>
      <c r="R403" s="247"/>
      <c r="S403" s="247"/>
      <c r="T403" s="248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9" t="s">
        <v>164</v>
      </c>
      <c r="AU403" s="249" t="s">
        <v>87</v>
      </c>
      <c r="AV403" s="13" t="s">
        <v>83</v>
      </c>
      <c r="AW403" s="13" t="s">
        <v>34</v>
      </c>
      <c r="AX403" s="13" t="s">
        <v>78</v>
      </c>
      <c r="AY403" s="249" t="s">
        <v>151</v>
      </c>
    </row>
    <row r="404" s="13" customFormat="1">
      <c r="A404" s="13"/>
      <c r="B404" s="240"/>
      <c r="C404" s="241"/>
      <c r="D404" s="233" t="s">
        <v>164</v>
      </c>
      <c r="E404" s="242" t="s">
        <v>1</v>
      </c>
      <c r="F404" s="243" t="s">
        <v>459</v>
      </c>
      <c r="G404" s="241"/>
      <c r="H404" s="242" t="s">
        <v>1</v>
      </c>
      <c r="I404" s="244"/>
      <c r="J404" s="241"/>
      <c r="K404" s="241"/>
      <c r="L404" s="245"/>
      <c r="M404" s="246"/>
      <c r="N404" s="247"/>
      <c r="O404" s="247"/>
      <c r="P404" s="247"/>
      <c r="Q404" s="247"/>
      <c r="R404" s="247"/>
      <c r="S404" s="247"/>
      <c r="T404" s="24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9" t="s">
        <v>164</v>
      </c>
      <c r="AU404" s="249" t="s">
        <v>87</v>
      </c>
      <c r="AV404" s="13" t="s">
        <v>83</v>
      </c>
      <c r="AW404" s="13" t="s">
        <v>34</v>
      </c>
      <c r="AX404" s="13" t="s">
        <v>78</v>
      </c>
      <c r="AY404" s="249" t="s">
        <v>151</v>
      </c>
    </row>
    <row r="405" s="14" customFormat="1">
      <c r="A405" s="14"/>
      <c r="B405" s="250"/>
      <c r="C405" s="251"/>
      <c r="D405" s="233" t="s">
        <v>164</v>
      </c>
      <c r="E405" s="252" t="s">
        <v>1</v>
      </c>
      <c r="F405" s="253" t="s">
        <v>460</v>
      </c>
      <c r="G405" s="251"/>
      <c r="H405" s="254">
        <v>91.459999999999994</v>
      </c>
      <c r="I405" s="255"/>
      <c r="J405" s="251"/>
      <c r="K405" s="251"/>
      <c r="L405" s="256"/>
      <c r="M405" s="257"/>
      <c r="N405" s="258"/>
      <c r="O405" s="258"/>
      <c r="P405" s="258"/>
      <c r="Q405" s="258"/>
      <c r="R405" s="258"/>
      <c r="S405" s="258"/>
      <c r="T405" s="25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0" t="s">
        <v>164</v>
      </c>
      <c r="AU405" s="260" t="s">
        <v>87</v>
      </c>
      <c r="AV405" s="14" t="s">
        <v>87</v>
      </c>
      <c r="AW405" s="14" t="s">
        <v>34</v>
      </c>
      <c r="AX405" s="14" t="s">
        <v>78</v>
      </c>
      <c r="AY405" s="260" t="s">
        <v>151</v>
      </c>
    </row>
    <row r="406" s="14" customFormat="1">
      <c r="A406" s="14"/>
      <c r="B406" s="250"/>
      <c r="C406" s="251"/>
      <c r="D406" s="233" t="s">
        <v>164</v>
      </c>
      <c r="E406" s="252" t="s">
        <v>1</v>
      </c>
      <c r="F406" s="253" t="s">
        <v>461</v>
      </c>
      <c r="G406" s="251"/>
      <c r="H406" s="254">
        <v>26.57</v>
      </c>
      <c r="I406" s="255"/>
      <c r="J406" s="251"/>
      <c r="K406" s="251"/>
      <c r="L406" s="256"/>
      <c r="M406" s="257"/>
      <c r="N406" s="258"/>
      <c r="O406" s="258"/>
      <c r="P406" s="258"/>
      <c r="Q406" s="258"/>
      <c r="R406" s="258"/>
      <c r="S406" s="258"/>
      <c r="T406" s="259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0" t="s">
        <v>164</v>
      </c>
      <c r="AU406" s="260" t="s">
        <v>87</v>
      </c>
      <c r="AV406" s="14" t="s">
        <v>87</v>
      </c>
      <c r="AW406" s="14" t="s">
        <v>34</v>
      </c>
      <c r="AX406" s="14" t="s">
        <v>78</v>
      </c>
      <c r="AY406" s="260" t="s">
        <v>151</v>
      </c>
    </row>
    <row r="407" s="15" customFormat="1">
      <c r="A407" s="15"/>
      <c r="B407" s="261"/>
      <c r="C407" s="262"/>
      <c r="D407" s="233" t="s">
        <v>164</v>
      </c>
      <c r="E407" s="263" t="s">
        <v>1</v>
      </c>
      <c r="F407" s="264" t="s">
        <v>169</v>
      </c>
      <c r="G407" s="262"/>
      <c r="H407" s="265">
        <v>118.03</v>
      </c>
      <c r="I407" s="266"/>
      <c r="J407" s="262"/>
      <c r="K407" s="262"/>
      <c r="L407" s="267"/>
      <c r="M407" s="268"/>
      <c r="N407" s="269"/>
      <c r="O407" s="269"/>
      <c r="P407" s="269"/>
      <c r="Q407" s="269"/>
      <c r="R407" s="269"/>
      <c r="S407" s="269"/>
      <c r="T407" s="270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1" t="s">
        <v>164</v>
      </c>
      <c r="AU407" s="271" t="s">
        <v>87</v>
      </c>
      <c r="AV407" s="15" t="s">
        <v>158</v>
      </c>
      <c r="AW407" s="15" t="s">
        <v>34</v>
      </c>
      <c r="AX407" s="15" t="s">
        <v>83</v>
      </c>
      <c r="AY407" s="271" t="s">
        <v>151</v>
      </c>
    </row>
    <row r="408" s="2" customFormat="1" ht="24.15" customHeight="1">
      <c r="A408" s="39"/>
      <c r="B408" s="40"/>
      <c r="C408" s="220" t="s">
        <v>503</v>
      </c>
      <c r="D408" s="220" t="s">
        <v>153</v>
      </c>
      <c r="E408" s="221" t="s">
        <v>504</v>
      </c>
      <c r="F408" s="222" t="s">
        <v>505</v>
      </c>
      <c r="G408" s="223" t="s">
        <v>156</v>
      </c>
      <c r="H408" s="224">
        <v>386.685</v>
      </c>
      <c r="I408" s="225"/>
      <c r="J408" s="226">
        <f>ROUND(I408*H408,2)</f>
        <v>0</v>
      </c>
      <c r="K408" s="222" t="s">
        <v>157</v>
      </c>
      <c r="L408" s="45"/>
      <c r="M408" s="227" t="s">
        <v>1</v>
      </c>
      <c r="N408" s="228" t="s">
        <v>43</v>
      </c>
      <c r="O408" s="92"/>
      <c r="P408" s="229">
        <f>O408*H408</f>
        <v>0</v>
      </c>
      <c r="Q408" s="229">
        <v>0</v>
      </c>
      <c r="R408" s="229">
        <f>Q408*H408</f>
        <v>0</v>
      </c>
      <c r="S408" s="229">
        <v>0</v>
      </c>
      <c r="T408" s="230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1" t="s">
        <v>158</v>
      </c>
      <c r="AT408" s="231" t="s">
        <v>153</v>
      </c>
      <c r="AU408" s="231" t="s">
        <v>87</v>
      </c>
      <c r="AY408" s="18" t="s">
        <v>151</v>
      </c>
      <c r="BE408" s="232">
        <f>IF(N408="základní",J408,0)</f>
        <v>0</v>
      </c>
      <c r="BF408" s="232">
        <f>IF(N408="snížená",J408,0)</f>
        <v>0</v>
      </c>
      <c r="BG408" s="232">
        <f>IF(N408="zákl. přenesená",J408,0)</f>
        <v>0</v>
      </c>
      <c r="BH408" s="232">
        <f>IF(N408="sníž. přenesená",J408,0)</f>
        <v>0</v>
      </c>
      <c r="BI408" s="232">
        <f>IF(N408="nulová",J408,0)</f>
        <v>0</v>
      </c>
      <c r="BJ408" s="18" t="s">
        <v>83</v>
      </c>
      <c r="BK408" s="232">
        <f>ROUND(I408*H408,2)</f>
        <v>0</v>
      </c>
      <c r="BL408" s="18" t="s">
        <v>158</v>
      </c>
      <c r="BM408" s="231" t="s">
        <v>506</v>
      </c>
    </row>
    <row r="409" s="2" customFormat="1">
      <c r="A409" s="39"/>
      <c r="B409" s="40"/>
      <c r="C409" s="41"/>
      <c r="D409" s="233" t="s">
        <v>160</v>
      </c>
      <c r="E409" s="41"/>
      <c r="F409" s="234" t="s">
        <v>507</v>
      </c>
      <c r="G409" s="41"/>
      <c r="H409" s="41"/>
      <c r="I409" s="235"/>
      <c r="J409" s="41"/>
      <c r="K409" s="41"/>
      <c r="L409" s="45"/>
      <c r="M409" s="236"/>
      <c r="N409" s="237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160</v>
      </c>
      <c r="AU409" s="18" t="s">
        <v>87</v>
      </c>
    </row>
    <row r="410" s="2" customFormat="1">
      <c r="A410" s="39"/>
      <c r="B410" s="40"/>
      <c r="C410" s="41"/>
      <c r="D410" s="238" t="s">
        <v>162</v>
      </c>
      <c r="E410" s="41"/>
      <c r="F410" s="239" t="s">
        <v>508</v>
      </c>
      <c r="G410" s="41"/>
      <c r="H410" s="41"/>
      <c r="I410" s="235"/>
      <c r="J410" s="41"/>
      <c r="K410" s="41"/>
      <c r="L410" s="45"/>
      <c r="M410" s="236"/>
      <c r="N410" s="237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162</v>
      </c>
      <c r="AU410" s="18" t="s">
        <v>87</v>
      </c>
    </row>
    <row r="411" s="13" customFormat="1">
      <c r="A411" s="13"/>
      <c r="B411" s="240"/>
      <c r="C411" s="241"/>
      <c r="D411" s="233" t="s">
        <v>164</v>
      </c>
      <c r="E411" s="242" t="s">
        <v>1</v>
      </c>
      <c r="F411" s="243" t="s">
        <v>449</v>
      </c>
      <c r="G411" s="241"/>
      <c r="H411" s="242" t="s">
        <v>1</v>
      </c>
      <c r="I411" s="244"/>
      <c r="J411" s="241"/>
      <c r="K411" s="241"/>
      <c r="L411" s="245"/>
      <c r="M411" s="246"/>
      <c r="N411" s="247"/>
      <c r="O411" s="247"/>
      <c r="P411" s="247"/>
      <c r="Q411" s="247"/>
      <c r="R411" s="247"/>
      <c r="S411" s="247"/>
      <c r="T411" s="248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9" t="s">
        <v>164</v>
      </c>
      <c r="AU411" s="249" t="s">
        <v>87</v>
      </c>
      <c r="AV411" s="13" t="s">
        <v>83</v>
      </c>
      <c r="AW411" s="13" t="s">
        <v>34</v>
      </c>
      <c r="AX411" s="13" t="s">
        <v>78</v>
      </c>
      <c r="AY411" s="249" t="s">
        <v>151</v>
      </c>
    </row>
    <row r="412" s="13" customFormat="1">
      <c r="A412" s="13"/>
      <c r="B412" s="240"/>
      <c r="C412" s="241"/>
      <c r="D412" s="233" t="s">
        <v>164</v>
      </c>
      <c r="E412" s="242" t="s">
        <v>1</v>
      </c>
      <c r="F412" s="243" t="s">
        <v>496</v>
      </c>
      <c r="G412" s="241"/>
      <c r="H412" s="242" t="s">
        <v>1</v>
      </c>
      <c r="I412" s="244"/>
      <c r="J412" s="241"/>
      <c r="K412" s="241"/>
      <c r="L412" s="245"/>
      <c r="M412" s="246"/>
      <c r="N412" s="247"/>
      <c r="O412" s="247"/>
      <c r="P412" s="247"/>
      <c r="Q412" s="247"/>
      <c r="R412" s="247"/>
      <c r="S412" s="247"/>
      <c r="T412" s="24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9" t="s">
        <v>164</v>
      </c>
      <c r="AU412" s="249" t="s">
        <v>87</v>
      </c>
      <c r="AV412" s="13" t="s">
        <v>83</v>
      </c>
      <c r="AW412" s="13" t="s">
        <v>34</v>
      </c>
      <c r="AX412" s="13" t="s">
        <v>78</v>
      </c>
      <c r="AY412" s="249" t="s">
        <v>151</v>
      </c>
    </row>
    <row r="413" s="14" customFormat="1">
      <c r="A413" s="14"/>
      <c r="B413" s="250"/>
      <c r="C413" s="251"/>
      <c r="D413" s="233" t="s">
        <v>164</v>
      </c>
      <c r="E413" s="252" t="s">
        <v>1</v>
      </c>
      <c r="F413" s="253" t="s">
        <v>476</v>
      </c>
      <c r="G413" s="251"/>
      <c r="H413" s="254">
        <v>339.29000000000002</v>
      </c>
      <c r="I413" s="255"/>
      <c r="J413" s="251"/>
      <c r="K413" s="251"/>
      <c r="L413" s="256"/>
      <c r="M413" s="257"/>
      <c r="N413" s="258"/>
      <c r="O413" s="258"/>
      <c r="P413" s="258"/>
      <c r="Q413" s="258"/>
      <c r="R413" s="258"/>
      <c r="S413" s="258"/>
      <c r="T413" s="259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0" t="s">
        <v>164</v>
      </c>
      <c r="AU413" s="260" t="s">
        <v>87</v>
      </c>
      <c r="AV413" s="14" t="s">
        <v>87</v>
      </c>
      <c r="AW413" s="14" t="s">
        <v>34</v>
      </c>
      <c r="AX413" s="14" t="s">
        <v>78</v>
      </c>
      <c r="AY413" s="260" t="s">
        <v>151</v>
      </c>
    </row>
    <row r="414" s="14" customFormat="1">
      <c r="A414" s="14"/>
      <c r="B414" s="250"/>
      <c r="C414" s="251"/>
      <c r="D414" s="233" t="s">
        <v>164</v>
      </c>
      <c r="E414" s="252" t="s">
        <v>1</v>
      </c>
      <c r="F414" s="253" t="s">
        <v>477</v>
      </c>
      <c r="G414" s="251"/>
      <c r="H414" s="254">
        <v>26.960000000000001</v>
      </c>
      <c r="I414" s="255"/>
      <c r="J414" s="251"/>
      <c r="K414" s="251"/>
      <c r="L414" s="256"/>
      <c r="M414" s="257"/>
      <c r="N414" s="258"/>
      <c r="O414" s="258"/>
      <c r="P414" s="258"/>
      <c r="Q414" s="258"/>
      <c r="R414" s="258"/>
      <c r="S414" s="258"/>
      <c r="T414" s="259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0" t="s">
        <v>164</v>
      </c>
      <c r="AU414" s="260" t="s">
        <v>87</v>
      </c>
      <c r="AV414" s="14" t="s">
        <v>87</v>
      </c>
      <c r="AW414" s="14" t="s">
        <v>34</v>
      </c>
      <c r="AX414" s="14" t="s">
        <v>78</v>
      </c>
      <c r="AY414" s="260" t="s">
        <v>151</v>
      </c>
    </row>
    <row r="415" s="14" customFormat="1">
      <c r="A415" s="14"/>
      <c r="B415" s="250"/>
      <c r="C415" s="251"/>
      <c r="D415" s="233" t="s">
        <v>164</v>
      </c>
      <c r="E415" s="252" t="s">
        <v>1</v>
      </c>
      <c r="F415" s="253" t="s">
        <v>478</v>
      </c>
      <c r="G415" s="251"/>
      <c r="H415" s="254">
        <v>6.6349999999999998</v>
      </c>
      <c r="I415" s="255"/>
      <c r="J415" s="251"/>
      <c r="K415" s="251"/>
      <c r="L415" s="256"/>
      <c r="M415" s="257"/>
      <c r="N415" s="258"/>
      <c r="O415" s="258"/>
      <c r="P415" s="258"/>
      <c r="Q415" s="258"/>
      <c r="R415" s="258"/>
      <c r="S415" s="258"/>
      <c r="T415" s="259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0" t="s">
        <v>164</v>
      </c>
      <c r="AU415" s="260" t="s">
        <v>87</v>
      </c>
      <c r="AV415" s="14" t="s">
        <v>87</v>
      </c>
      <c r="AW415" s="14" t="s">
        <v>34</v>
      </c>
      <c r="AX415" s="14" t="s">
        <v>78</v>
      </c>
      <c r="AY415" s="260" t="s">
        <v>151</v>
      </c>
    </row>
    <row r="416" s="14" customFormat="1">
      <c r="A416" s="14"/>
      <c r="B416" s="250"/>
      <c r="C416" s="251"/>
      <c r="D416" s="233" t="s">
        <v>164</v>
      </c>
      <c r="E416" s="252" t="s">
        <v>1</v>
      </c>
      <c r="F416" s="253" t="s">
        <v>479</v>
      </c>
      <c r="G416" s="251"/>
      <c r="H416" s="254">
        <v>13.800000000000001</v>
      </c>
      <c r="I416" s="255"/>
      <c r="J416" s="251"/>
      <c r="K416" s="251"/>
      <c r="L416" s="256"/>
      <c r="M416" s="257"/>
      <c r="N416" s="258"/>
      <c r="O416" s="258"/>
      <c r="P416" s="258"/>
      <c r="Q416" s="258"/>
      <c r="R416" s="258"/>
      <c r="S416" s="258"/>
      <c r="T416" s="25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0" t="s">
        <v>164</v>
      </c>
      <c r="AU416" s="260" t="s">
        <v>87</v>
      </c>
      <c r="AV416" s="14" t="s">
        <v>87</v>
      </c>
      <c r="AW416" s="14" t="s">
        <v>34</v>
      </c>
      <c r="AX416" s="14" t="s">
        <v>78</v>
      </c>
      <c r="AY416" s="260" t="s">
        <v>151</v>
      </c>
    </row>
    <row r="417" s="15" customFormat="1">
      <c r="A417" s="15"/>
      <c r="B417" s="261"/>
      <c r="C417" s="262"/>
      <c r="D417" s="233" t="s">
        <v>164</v>
      </c>
      <c r="E417" s="263" t="s">
        <v>1</v>
      </c>
      <c r="F417" s="264" t="s">
        <v>169</v>
      </c>
      <c r="G417" s="262"/>
      <c r="H417" s="265">
        <v>386.685</v>
      </c>
      <c r="I417" s="266"/>
      <c r="J417" s="262"/>
      <c r="K417" s="262"/>
      <c r="L417" s="267"/>
      <c r="M417" s="268"/>
      <c r="N417" s="269"/>
      <c r="O417" s="269"/>
      <c r="P417" s="269"/>
      <c r="Q417" s="269"/>
      <c r="R417" s="269"/>
      <c r="S417" s="269"/>
      <c r="T417" s="270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71" t="s">
        <v>164</v>
      </c>
      <c r="AU417" s="271" t="s">
        <v>87</v>
      </c>
      <c r="AV417" s="15" t="s">
        <v>158</v>
      </c>
      <c r="AW417" s="15" t="s">
        <v>34</v>
      </c>
      <c r="AX417" s="15" t="s">
        <v>83</v>
      </c>
      <c r="AY417" s="271" t="s">
        <v>151</v>
      </c>
    </row>
    <row r="418" s="2" customFormat="1" ht="24.15" customHeight="1">
      <c r="A418" s="39"/>
      <c r="B418" s="40"/>
      <c r="C418" s="220" t="s">
        <v>509</v>
      </c>
      <c r="D418" s="220" t="s">
        <v>153</v>
      </c>
      <c r="E418" s="221" t="s">
        <v>510</v>
      </c>
      <c r="F418" s="222" t="s">
        <v>511</v>
      </c>
      <c r="G418" s="223" t="s">
        <v>156</v>
      </c>
      <c r="H418" s="224">
        <v>141.05000000000001</v>
      </c>
      <c r="I418" s="225"/>
      <c r="J418" s="226">
        <f>ROUND(I418*H418,2)</f>
        <v>0</v>
      </c>
      <c r="K418" s="222" t="s">
        <v>157</v>
      </c>
      <c r="L418" s="45"/>
      <c r="M418" s="227" t="s">
        <v>1</v>
      </c>
      <c r="N418" s="228" t="s">
        <v>43</v>
      </c>
      <c r="O418" s="92"/>
      <c r="P418" s="229">
        <f>O418*H418</f>
        <v>0</v>
      </c>
      <c r="Q418" s="229">
        <v>0</v>
      </c>
      <c r="R418" s="229">
        <f>Q418*H418</f>
        <v>0</v>
      </c>
      <c r="S418" s="229">
        <v>0</v>
      </c>
      <c r="T418" s="230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1" t="s">
        <v>158</v>
      </c>
      <c r="AT418" s="231" t="s">
        <v>153</v>
      </c>
      <c r="AU418" s="231" t="s">
        <v>87</v>
      </c>
      <c r="AY418" s="18" t="s">
        <v>151</v>
      </c>
      <c r="BE418" s="232">
        <f>IF(N418="základní",J418,0)</f>
        <v>0</v>
      </c>
      <c r="BF418" s="232">
        <f>IF(N418="snížená",J418,0)</f>
        <v>0</v>
      </c>
      <c r="BG418" s="232">
        <f>IF(N418="zákl. přenesená",J418,0)</f>
        <v>0</v>
      </c>
      <c r="BH418" s="232">
        <f>IF(N418="sníž. přenesená",J418,0)</f>
        <v>0</v>
      </c>
      <c r="BI418" s="232">
        <f>IF(N418="nulová",J418,0)</f>
        <v>0</v>
      </c>
      <c r="BJ418" s="18" t="s">
        <v>83</v>
      </c>
      <c r="BK418" s="232">
        <f>ROUND(I418*H418,2)</f>
        <v>0</v>
      </c>
      <c r="BL418" s="18" t="s">
        <v>158</v>
      </c>
      <c r="BM418" s="231" t="s">
        <v>512</v>
      </c>
    </row>
    <row r="419" s="2" customFormat="1">
      <c r="A419" s="39"/>
      <c r="B419" s="40"/>
      <c r="C419" s="41"/>
      <c r="D419" s="233" t="s">
        <v>160</v>
      </c>
      <c r="E419" s="41"/>
      <c r="F419" s="234" t="s">
        <v>513</v>
      </c>
      <c r="G419" s="41"/>
      <c r="H419" s="41"/>
      <c r="I419" s="235"/>
      <c r="J419" s="41"/>
      <c r="K419" s="41"/>
      <c r="L419" s="45"/>
      <c r="M419" s="236"/>
      <c r="N419" s="237"/>
      <c r="O419" s="92"/>
      <c r="P419" s="92"/>
      <c r="Q419" s="92"/>
      <c r="R419" s="92"/>
      <c r="S419" s="92"/>
      <c r="T419" s="93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160</v>
      </c>
      <c r="AU419" s="18" t="s">
        <v>87</v>
      </c>
    </row>
    <row r="420" s="2" customFormat="1">
      <c r="A420" s="39"/>
      <c r="B420" s="40"/>
      <c r="C420" s="41"/>
      <c r="D420" s="238" t="s">
        <v>162</v>
      </c>
      <c r="E420" s="41"/>
      <c r="F420" s="239" t="s">
        <v>514</v>
      </c>
      <c r="G420" s="41"/>
      <c r="H420" s="41"/>
      <c r="I420" s="235"/>
      <c r="J420" s="41"/>
      <c r="K420" s="41"/>
      <c r="L420" s="45"/>
      <c r="M420" s="236"/>
      <c r="N420" s="237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162</v>
      </c>
      <c r="AU420" s="18" t="s">
        <v>87</v>
      </c>
    </row>
    <row r="421" s="13" customFormat="1">
      <c r="A421" s="13"/>
      <c r="B421" s="240"/>
      <c r="C421" s="241"/>
      <c r="D421" s="233" t="s">
        <v>164</v>
      </c>
      <c r="E421" s="242" t="s">
        <v>1</v>
      </c>
      <c r="F421" s="243" t="s">
        <v>449</v>
      </c>
      <c r="G421" s="241"/>
      <c r="H421" s="242" t="s">
        <v>1</v>
      </c>
      <c r="I421" s="244"/>
      <c r="J421" s="241"/>
      <c r="K421" s="241"/>
      <c r="L421" s="245"/>
      <c r="M421" s="246"/>
      <c r="N421" s="247"/>
      <c r="O421" s="247"/>
      <c r="P421" s="247"/>
      <c r="Q421" s="247"/>
      <c r="R421" s="247"/>
      <c r="S421" s="247"/>
      <c r="T421" s="24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9" t="s">
        <v>164</v>
      </c>
      <c r="AU421" s="249" t="s">
        <v>87</v>
      </c>
      <c r="AV421" s="13" t="s">
        <v>83</v>
      </c>
      <c r="AW421" s="13" t="s">
        <v>34</v>
      </c>
      <c r="AX421" s="13" t="s">
        <v>78</v>
      </c>
      <c r="AY421" s="249" t="s">
        <v>151</v>
      </c>
    </row>
    <row r="422" s="13" customFormat="1">
      <c r="A422" s="13"/>
      <c r="B422" s="240"/>
      <c r="C422" s="241"/>
      <c r="D422" s="233" t="s">
        <v>164</v>
      </c>
      <c r="E422" s="242" t="s">
        <v>1</v>
      </c>
      <c r="F422" s="243" t="s">
        <v>459</v>
      </c>
      <c r="G422" s="241"/>
      <c r="H422" s="242" t="s">
        <v>1</v>
      </c>
      <c r="I422" s="244"/>
      <c r="J422" s="241"/>
      <c r="K422" s="241"/>
      <c r="L422" s="245"/>
      <c r="M422" s="246"/>
      <c r="N422" s="247"/>
      <c r="O422" s="247"/>
      <c r="P422" s="247"/>
      <c r="Q422" s="247"/>
      <c r="R422" s="247"/>
      <c r="S422" s="247"/>
      <c r="T422" s="24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9" t="s">
        <v>164</v>
      </c>
      <c r="AU422" s="249" t="s">
        <v>87</v>
      </c>
      <c r="AV422" s="13" t="s">
        <v>83</v>
      </c>
      <c r="AW422" s="13" t="s">
        <v>34</v>
      </c>
      <c r="AX422" s="13" t="s">
        <v>78</v>
      </c>
      <c r="AY422" s="249" t="s">
        <v>151</v>
      </c>
    </row>
    <row r="423" s="14" customFormat="1">
      <c r="A423" s="14"/>
      <c r="B423" s="250"/>
      <c r="C423" s="251"/>
      <c r="D423" s="233" t="s">
        <v>164</v>
      </c>
      <c r="E423" s="252" t="s">
        <v>1</v>
      </c>
      <c r="F423" s="253" t="s">
        <v>515</v>
      </c>
      <c r="G423" s="251"/>
      <c r="H423" s="254">
        <v>94.620000000000005</v>
      </c>
      <c r="I423" s="255"/>
      <c r="J423" s="251"/>
      <c r="K423" s="251"/>
      <c r="L423" s="256"/>
      <c r="M423" s="257"/>
      <c r="N423" s="258"/>
      <c r="O423" s="258"/>
      <c r="P423" s="258"/>
      <c r="Q423" s="258"/>
      <c r="R423" s="258"/>
      <c r="S423" s="258"/>
      <c r="T423" s="259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0" t="s">
        <v>164</v>
      </c>
      <c r="AU423" s="260" t="s">
        <v>87</v>
      </c>
      <c r="AV423" s="14" t="s">
        <v>87</v>
      </c>
      <c r="AW423" s="14" t="s">
        <v>34</v>
      </c>
      <c r="AX423" s="14" t="s">
        <v>78</v>
      </c>
      <c r="AY423" s="260" t="s">
        <v>151</v>
      </c>
    </row>
    <row r="424" s="14" customFormat="1">
      <c r="A424" s="14"/>
      <c r="B424" s="250"/>
      <c r="C424" s="251"/>
      <c r="D424" s="233" t="s">
        <v>164</v>
      </c>
      <c r="E424" s="252" t="s">
        <v>1</v>
      </c>
      <c r="F424" s="253" t="s">
        <v>516</v>
      </c>
      <c r="G424" s="251"/>
      <c r="H424" s="254">
        <v>4.1399999999999997</v>
      </c>
      <c r="I424" s="255"/>
      <c r="J424" s="251"/>
      <c r="K424" s="251"/>
      <c r="L424" s="256"/>
      <c r="M424" s="257"/>
      <c r="N424" s="258"/>
      <c r="O424" s="258"/>
      <c r="P424" s="258"/>
      <c r="Q424" s="258"/>
      <c r="R424" s="258"/>
      <c r="S424" s="258"/>
      <c r="T424" s="259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0" t="s">
        <v>164</v>
      </c>
      <c r="AU424" s="260" t="s">
        <v>87</v>
      </c>
      <c r="AV424" s="14" t="s">
        <v>87</v>
      </c>
      <c r="AW424" s="14" t="s">
        <v>34</v>
      </c>
      <c r="AX424" s="14" t="s">
        <v>78</v>
      </c>
      <c r="AY424" s="260" t="s">
        <v>151</v>
      </c>
    </row>
    <row r="425" s="14" customFormat="1">
      <c r="A425" s="14"/>
      <c r="B425" s="250"/>
      <c r="C425" s="251"/>
      <c r="D425" s="233" t="s">
        <v>164</v>
      </c>
      <c r="E425" s="252" t="s">
        <v>1</v>
      </c>
      <c r="F425" s="253" t="s">
        <v>517</v>
      </c>
      <c r="G425" s="251"/>
      <c r="H425" s="254">
        <v>38.789999999999999</v>
      </c>
      <c r="I425" s="255"/>
      <c r="J425" s="251"/>
      <c r="K425" s="251"/>
      <c r="L425" s="256"/>
      <c r="M425" s="257"/>
      <c r="N425" s="258"/>
      <c r="O425" s="258"/>
      <c r="P425" s="258"/>
      <c r="Q425" s="258"/>
      <c r="R425" s="258"/>
      <c r="S425" s="258"/>
      <c r="T425" s="259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60" t="s">
        <v>164</v>
      </c>
      <c r="AU425" s="260" t="s">
        <v>87</v>
      </c>
      <c r="AV425" s="14" t="s">
        <v>87</v>
      </c>
      <c r="AW425" s="14" t="s">
        <v>34</v>
      </c>
      <c r="AX425" s="14" t="s">
        <v>78</v>
      </c>
      <c r="AY425" s="260" t="s">
        <v>151</v>
      </c>
    </row>
    <row r="426" s="14" customFormat="1">
      <c r="A426" s="14"/>
      <c r="B426" s="250"/>
      <c r="C426" s="251"/>
      <c r="D426" s="233" t="s">
        <v>164</v>
      </c>
      <c r="E426" s="252" t="s">
        <v>1</v>
      </c>
      <c r="F426" s="253" t="s">
        <v>518</v>
      </c>
      <c r="G426" s="251"/>
      <c r="H426" s="254">
        <v>3.5</v>
      </c>
      <c r="I426" s="255"/>
      <c r="J426" s="251"/>
      <c r="K426" s="251"/>
      <c r="L426" s="256"/>
      <c r="M426" s="257"/>
      <c r="N426" s="258"/>
      <c r="O426" s="258"/>
      <c r="P426" s="258"/>
      <c r="Q426" s="258"/>
      <c r="R426" s="258"/>
      <c r="S426" s="258"/>
      <c r="T426" s="259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0" t="s">
        <v>164</v>
      </c>
      <c r="AU426" s="260" t="s">
        <v>87</v>
      </c>
      <c r="AV426" s="14" t="s">
        <v>87</v>
      </c>
      <c r="AW426" s="14" t="s">
        <v>34</v>
      </c>
      <c r="AX426" s="14" t="s">
        <v>78</v>
      </c>
      <c r="AY426" s="260" t="s">
        <v>151</v>
      </c>
    </row>
    <row r="427" s="15" customFormat="1">
      <c r="A427" s="15"/>
      <c r="B427" s="261"/>
      <c r="C427" s="262"/>
      <c r="D427" s="233" t="s">
        <v>164</v>
      </c>
      <c r="E427" s="263" t="s">
        <v>1</v>
      </c>
      <c r="F427" s="264" t="s">
        <v>169</v>
      </c>
      <c r="G427" s="262"/>
      <c r="H427" s="265">
        <v>141.05000000000001</v>
      </c>
      <c r="I427" s="266"/>
      <c r="J427" s="262"/>
      <c r="K427" s="262"/>
      <c r="L427" s="267"/>
      <c r="M427" s="268"/>
      <c r="N427" s="269"/>
      <c r="O427" s="269"/>
      <c r="P427" s="269"/>
      <c r="Q427" s="269"/>
      <c r="R427" s="269"/>
      <c r="S427" s="269"/>
      <c r="T427" s="270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71" t="s">
        <v>164</v>
      </c>
      <c r="AU427" s="271" t="s">
        <v>87</v>
      </c>
      <c r="AV427" s="15" t="s">
        <v>158</v>
      </c>
      <c r="AW427" s="15" t="s">
        <v>34</v>
      </c>
      <c r="AX427" s="15" t="s">
        <v>83</v>
      </c>
      <c r="AY427" s="271" t="s">
        <v>151</v>
      </c>
    </row>
    <row r="428" s="2" customFormat="1" ht="33" customHeight="1">
      <c r="A428" s="39"/>
      <c r="B428" s="40"/>
      <c r="C428" s="220" t="s">
        <v>519</v>
      </c>
      <c r="D428" s="220" t="s">
        <v>153</v>
      </c>
      <c r="E428" s="221" t="s">
        <v>520</v>
      </c>
      <c r="F428" s="222" t="s">
        <v>521</v>
      </c>
      <c r="G428" s="223" t="s">
        <v>156</v>
      </c>
      <c r="H428" s="224">
        <v>1485.435</v>
      </c>
      <c r="I428" s="225"/>
      <c r="J428" s="226">
        <f>ROUND(I428*H428,2)</f>
        <v>0</v>
      </c>
      <c r="K428" s="222" t="s">
        <v>157</v>
      </c>
      <c r="L428" s="45"/>
      <c r="M428" s="227" t="s">
        <v>1</v>
      </c>
      <c r="N428" s="228" t="s">
        <v>43</v>
      </c>
      <c r="O428" s="92"/>
      <c r="P428" s="229">
        <f>O428*H428</f>
        <v>0</v>
      </c>
      <c r="Q428" s="229">
        <v>0</v>
      </c>
      <c r="R428" s="229">
        <f>Q428*H428</f>
        <v>0</v>
      </c>
      <c r="S428" s="229">
        <v>0</v>
      </c>
      <c r="T428" s="230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1" t="s">
        <v>158</v>
      </c>
      <c r="AT428" s="231" t="s">
        <v>153</v>
      </c>
      <c r="AU428" s="231" t="s">
        <v>87</v>
      </c>
      <c r="AY428" s="18" t="s">
        <v>151</v>
      </c>
      <c r="BE428" s="232">
        <f>IF(N428="základní",J428,0)</f>
        <v>0</v>
      </c>
      <c r="BF428" s="232">
        <f>IF(N428="snížená",J428,0)</f>
        <v>0</v>
      </c>
      <c r="BG428" s="232">
        <f>IF(N428="zákl. přenesená",J428,0)</f>
        <v>0</v>
      </c>
      <c r="BH428" s="232">
        <f>IF(N428="sníž. přenesená",J428,0)</f>
        <v>0</v>
      </c>
      <c r="BI428" s="232">
        <f>IF(N428="nulová",J428,0)</f>
        <v>0</v>
      </c>
      <c r="BJ428" s="18" t="s">
        <v>83</v>
      </c>
      <c r="BK428" s="232">
        <f>ROUND(I428*H428,2)</f>
        <v>0</v>
      </c>
      <c r="BL428" s="18" t="s">
        <v>158</v>
      </c>
      <c r="BM428" s="231" t="s">
        <v>522</v>
      </c>
    </row>
    <row r="429" s="2" customFormat="1">
      <c r="A429" s="39"/>
      <c r="B429" s="40"/>
      <c r="C429" s="41"/>
      <c r="D429" s="233" t="s">
        <v>160</v>
      </c>
      <c r="E429" s="41"/>
      <c r="F429" s="234" t="s">
        <v>523</v>
      </c>
      <c r="G429" s="41"/>
      <c r="H429" s="41"/>
      <c r="I429" s="235"/>
      <c r="J429" s="41"/>
      <c r="K429" s="41"/>
      <c r="L429" s="45"/>
      <c r="M429" s="236"/>
      <c r="N429" s="237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160</v>
      </c>
      <c r="AU429" s="18" t="s">
        <v>87</v>
      </c>
    </row>
    <row r="430" s="2" customFormat="1">
      <c r="A430" s="39"/>
      <c r="B430" s="40"/>
      <c r="C430" s="41"/>
      <c r="D430" s="238" t="s">
        <v>162</v>
      </c>
      <c r="E430" s="41"/>
      <c r="F430" s="239" t="s">
        <v>524</v>
      </c>
      <c r="G430" s="41"/>
      <c r="H430" s="41"/>
      <c r="I430" s="235"/>
      <c r="J430" s="41"/>
      <c r="K430" s="41"/>
      <c r="L430" s="45"/>
      <c r="M430" s="236"/>
      <c r="N430" s="237"/>
      <c r="O430" s="92"/>
      <c r="P430" s="92"/>
      <c r="Q430" s="92"/>
      <c r="R430" s="92"/>
      <c r="S430" s="92"/>
      <c r="T430" s="9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162</v>
      </c>
      <c r="AU430" s="18" t="s">
        <v>87</v>
      </c>
    </row>
    <row r="431" s="13" customFormat="1">
      <c r="A431" s="13"/>
      <c r="B431" s="240"/>
      <c r="C431" s="241"/>
      <c r="D431" s="233" t="s">
        <v>164</v>
      </c>
      <c r="E431" s="242" t="s">
        <v>1</v>
      </c>
      <c r="F431" s="243" t="s">
        <v>449</v>
      </c>
      <c r="G431" s="241"/>
      <c r="H431" s="242" t="s">
        <v>1</v>
      </c>
      <c r="I431" s="244"/>
      <c r="J431" s="241"/>
      <c r="K431" s="241"/>
      <c r="L431" s="245"/>
      <c r="M431" s="246"/>
      <c r="N431" s="247"/>
      <c r="O431" s="247"/>
      <c r="P431" s="247"/>
      <c r="Q431" s="247"/>
      <c r="R431" s="247"/>
      <c r="S431" s="247"/>
      <c r="T431" s="24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9" t="s">
        <v>164</v>
      </c>
      <c r="AU431" s="249" t="s">
        <v>87</v>
      </c>
      <c r="AV431" s="13" t="s">
        <v>83</v>
      </c>
      <c r="AW431" s="13" t="s">
        <v>34</v>
      </c>
      <c r="AX431" s="13" t="s">
        <v>78</v>
      </c>
      <c r="AY431" s="249" t="s">
        <v>151</v>
      </c>
    </row>
    <row r="432" s="14" customFormat="1">
      <c r="A432" s="14"/>
      <c r="B432" s="250"/>
      <c r="C432" s="251"/>
      <c r="D432" s="233" t="s">
        <v>164</v>
      </c>
      <c r="E432" s="252" t="s">
        <v>1</v>
      </c>
      <c r="F432" s="253" t="s">
        <v>451</v>
      </c>
      <c r="G432" s="251"/>
      <c r="H432" s="254">
        <v>1017.88</v>
      </c>
      <c r="I432" s="255"/>
      <c r="J432" s="251"/>
      <c r="K432" s="251"/>
      <c r="L432" s="256"/>
      <c r="M432" s="257"/>
      <c r="N432" s="258"/>
      <c r="O432" s="258"/>
      <c r="P432" s="258"/>
      <c r="Q432" s="258"/>
      <c r="R432" s="258"/>
      <c r="S432" s="258"/>
      <c r="T432" s="25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0" t="s">
        <v>164</v>
      </c>
      <c r="AU432" s="260" t="s">
        <v>87</v>
      </c>
      <c r="AV432" s="14" t="s">
        <v>87</v>
      </c>
      <c r="AW432" s="14" t="s">
        <v>34</v>
      </c>
      <c r="AX432" s="14" t="s">
        <v>78</v>
      </c>
      <c r="AY432" s="260" t="s">
        <v>151</v>
      </c>
    </row>
    <row r="433" s="14" customFormat="1">
      <c r="A433" s="14"/>
      <c r="B433" s="250"/>
      <c r="C433" s="251"/>
      <c r="D433" s="233" t="s">
        <v>164</v>
      </c>
      <c r="E433" s="252" t="s">
        <v>1</v>
      </c>
      <c r="F433" s="253" t="s">
        <v>452</v>
      </c>
      <c r="G433" s="251"/>
      <c r="H433" s="254">
        <v>80.870000000000005</v>
      </c>
      <c r="I433" s="255"/>
      <c r="J433" s="251"/>
      <c r="K433" s="251"/>
      <c r="L433" s="256"/>
      <c r="M433" s="257"/>
      <c r="N433" s="258"/>
      <c r="O433" s="258"/>
      <c r="P433" s="258"/>
      <c r="Q433" s="258"/>
      <c r="R433" s="258"/>
      <c r="S433" s="258"/>
      <c r="T433" s="259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0" t="s">
        <v>164</v>
      </c>
      <c r="AU433" s="260" t="s">
        <v>87</v>
      </c>
      <c r="AV433" s="14" t="s">
        <v>87</v>
      </c>
      <c r="AW433" s="14" t="s">
        <v>34</v>
      </c>
      <c r="AX433" s="14" t="s">
        <v>78</v>
      </c>
      <c r="AY433" s="260" t="s">
        <v>151</v>
      </c>
    </row>
    <row r="434" s="14" customFormat="1">
      <c r="A434" s="14"/>
      <c r="B434" s="250"/>
      <c r="C434" s="251"/>
      <c r="D434" s="233" t="s">
        <v>164</v>
      </c>
      <c r="E434" s="252" t="s">
        <v>1</v>
      </c>
      <c r="F434" s="253" t="s">
        <v>476</v>
      </c>
      <c r="G434" s="251"/>
      <c r="H434" s="254">
        <v>339.29000000000002</v>
      </c>
      <c r="I434" s="255"/>
      <c r="J434" s="251"/>
      <c r="K434" s="251"/>
      <c r="L434" s="256"/>
      <c r="M434" s="257"/>
      <c r="N434" s="258"/>
      <c r="O434" s="258"/>
      <c r="P434" s="258"/>
      <c r="Q434" s="258"/>
      <c r="R434" s="258"/>
      <c r="S434" s="258"/>
      <c r="T434" s="259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0" t="s">
        <v>164</v>
      </c>
      <c r="AU434" s="260" t="s">
        <v>87</v>
      </c>
      <c r="AV434" s="14" t="s">
        <v>87</v>
      </c>
      <c r="AW434" s="14" t="s">
        <v>34</v>
      </c>
      <c r="AX434" s="14" t="s">
        <v>78</v>
      </c>
      <c r="AY434" s="260" t="s">
        <v>151</v>
      </c>
    </row>
    <row r="435" s="14" customFormat="1">
      <c r="A435" s="14"/>
      <c r="B435" s="250"/>
      <c r="C435" s="251"/>
      <c r="D435" s="233" t="s">
        <v>164</v>
      </c>
      <c r="E435" s="252" t="s">
        <v>1</v>
      </c>
      <c r="F435" s="253" t="s">
        <v>477</v>
      </c>
      <c r="G435" s="251"/>
      <c r="H435" s="254">
        <v>26.960000000000001</v>
      </c>
      <c r="I435" s="255"/>
      <c r="J435" s="251"/>
      <c r="K435" s="251"/>
      <c r="L435" s="256"/>
      <c r="M435" s="257"/>
      <c r="N435" s="258"/>
      <c r="O435" s="258"/>
      <c r="P435" s="258"/>
      <c r="Q435" s="258"/>
      <c r="R435" s="258"/>
      <c r="S435" s="258"/>
      <c r="T435" s="25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0" t="s">
        <v>164</v>
      </c>
      <c r="AU435" s="260" t="s">
        <v>87</v>
      </c>
      <c r="AV435" s="14" t="s">
        <v>87</v>
      </c>
      <c r="AW435" s="14" t="s">
        <v>34</v>
      </c>
      <c r="AX435" s="14" t="s">
        <v>78</v>
      </c>
      <c r="AY435" s="260" t="s">
        <v>151</v>
      </c>
    </row>
    <row r="436" s="14" customFormat="1">
      <c r="A436" s="14"/>
      <c r="B436" s="250"/>
      <c r="C436" s="251"/>
      <c r="D436" s="233" t="s">
        <v>164</v>
      </c>
      <c r="E436" s="252" t="s">
        <v>1</v>
      </c>
      <c r="F436" s="253" t="s">
        <v>478</v>
      </c>
      <c r="G436" s="251"/>
      <c r="H436" s="254">
        <v>6.6349999999999998</v>
      </c>
      <c r="I436" s="255"/>
      <c r="J436" s="251"/>
      <c r="K436" s="251"/>
      <c r="L436" s="256"/>
      <c r="M436" s="257"/>
      <c r="N436" s="258"/>
      <c r="O436" s="258"/>
      <c r="P436" s="258"/>
      <c r="Q436" s="258"/>
      <c r="R436" s="258"/>
      <c r="S436" s="258"/>
      <c r="T436" s="25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0" t="s">
        <v>164</v>
      </c>
      <c r="AU436" s="260" t="s">
        <v>87</v>
      </c>
      <c r="AV436" s="14" t="s">
        <v>87</v>
      </c>
      <c r="AW436" s="14" t="s">
        <v>34</v>
      </c>
      <c r="AX436" s="14" t="s">
        <v>78</v>
      </c>
      <c r="AY436" s="260" t="s">
        <v>151</v>
      </c>
    </row>
    <row r="437" s="14" customFormat="1">
      <c r="A437" s="14"/>
      <c r="B437" s="250"/>
      <c r="C437" s="251"/>
      <c r="D437" s="233" t="s">
        <v>164</v>
      </c>
      <c r="E437" s="252" t="s">
        <v>1</v>
      </c>
      <c r="F437" s="253" t="s">
        <v>479</v>
      </c>
      <c r="G437" s="251"/>
      <c r="H437" s="254">
        <v>13.800000000000001</v>
      </c>
      <c r="I437" s="255"/>
      <c r="J437" s="251"/>
      <c r="K437" s="251"/>
      <c r="L437" s="256"/>
      <c r="M437" s="257"/>
      <c r="N437" s="258"/>
      <c r="O437" s="258"/>
      <c r="P437" s="258"/>
      <c r="Q437" s="258"/>
      <c r="R437" s="258"/>
      <c r="S437" s="258"/>
      <c r="T437" s="259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0" t="s">
        <v>164</v>
      </c>
      <c r="AU437" s="260" t="s">
        <v>87</v>
      </c>
      <c r="AV437" s="14" t="s">
        <v>87</v>
      </c>
      <c r="AW437" s="14" t="s">
        <v>34</v>
      </c>
      <c r="AX437" s="14" t="s">
        <v>78</v>
      </c>
      <c r="AY437" s="260" t="s">
        <v>151</v>
      </c>
    </row>
    <row r="438" s="15" customFormat="1">
      <c r="A438" s="15"/>
      <c r="B438" s="261"/>
      <c r="C438" s="262"/>
      <c r="D438" s="233" t="s">
        <v>164</v>
      </c>
      <c r="E438" s="263" t="s">
        <v>1</v>
      </c>
      <c r="F438" s="264" t="s">
        <v>169</v>
      </c>
      <c r="G438" s="262"/>
      <c r="H438" s="265">
        <v>1485.435</v>
      </c>
      <c r="I438" s="266"/>
      <c r="J438" s="262"/>
      <c r="K438" s="262"/>
      <c r="L438" s="267"/>
      <c r="M438" s="268"/>
      <c r="N438" s="269"/>
      <c r="O438" s="269"/>
      <c r="P438" s="269"/>
      <c r="Q438" s="269"/>
      <c r="R438" s="269"/>
      <c r="S438" s="269"/>
      <c r="T438" s="270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71" t="s">
        <v>164</v>
      </c>
      <c r="AU438" s="271" t="s">
        <v>87</v>
      </c>
      <c r="AV438" s="15" t="s">
        <v>158</v>
      </c>
      <c r="AW438" s="15" t="s">
        <v>34</v>
      </c>
      <c r="AX438" s="15" t="s">
        <v>83</v>
      </c>
      <c r="AY438" s="271" t="s">
        <v>151</v>
      </c>
    </row>
    <row r="439" s="2" customFormat="1" ht="33" customHeight="1">
      <c r="A439" s="39"/>
      <c r="B439" s="40"/>
      <c r="C439" s="220" t="s">
        <v>525</v>
      </c>
      <c r="D439" s="220" t="s">
        <v>153</v>
      </c>
      <c r="E439" s="221" t="s">
        <v>526</v>
      </c>
      <c r="F439" s="222" t="s">
        <v>527</v>
      </c>
      <c r="G439" s="223" t="s">
        <v>156</v>
      </c>
      <c r="H439" s="224">
        <v>1098.75</v>
      </c>
      <c r="I439" s="225"/>
      <c r="J439" s="226">
        <f>ROUND(I439*H439,2)</f>
        <v>0</v>
      </c>
      <c r="K439" s="222" t="s">
        <v>157</v>
      </c>
      <c r="L439" s="45"/>
      <c r="M439" s="227" t="s">
        <v>1</v>
      </c>
      <c r="N439" s="228" t="s">
        <v>43</v>
      </c>
      <c r="O439" s="92"/>
      <c r="P439" s="229">
        <f>O439*H439</f>
        <v>0</v>
      </c>
      <c r="Q439" s="229">
        <v>0.059089999999999997</v>
      </c>
      <c r="R439" s="229">
        <f>Q439*H439</f>
        <v>64.925137499999991</v>
      </c>
      <c r="S439" s="229">
        <v>0</v>
      </c>
      <c r="T439" s="230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1" t="s">
        <v>158</v>
      </c>
      <c r="AT439" s="231" t="s">
        <v>153</v>
      </c>
      <c r="AU439" s="231" t="s">
        <v>87</v>
      </c>
      <c r="AY439" s="18" t="s">
        <v>151</v>
      </c>
      <c r="BE439" s="232">
        <f>IF(N439="základní",J439,0)</f>
        <v>0</v>
      </c>
      <c r="BF439" s="232">
        <f>IF(N439="snížená",J439,0)</f>
        <v>0</v>
      </c>
      <c r="BG439" s="232">
        <f>IF(N439="zákl. přenesená",J439,0)</f>
        <v>0</v>
      </c>
      <c r="BH439" s="232">
        <f>IF(N439="sníž. přenesená",J439,0)</f>
        <v>0</v>
      </c>
      <c r="BI439" s="232">
        <f>IF(N439="nulová",J439,0)</f>
        <v>0</v>
      </c>
      <c r="BJ439" s="18" t="s">
        <v>83</v>
      </c>
      <c r="BK439" s="232">
        <f>ROUND(I439*H439,2)</f>
        <v>0</v>
      </c>
      <c r="BL439" s="18" t="s">
        <v>158</v>
      </c>
      <c r="BM439" s="231" t="s">
        <v>528</v>
      </c>
    </row>
    <row r="440" s="2" customFormat="1">
      <c r="A440" s="39"/>
      <c r="B440" s="40"/>
      <c r="C440" s="41"/>
      <c r="D440" s="233" t="s">
        <v>160</v>
      </c>
      <c r="E440" s="41"/>
      <c r="F440" s="234" t="s">
        <v>529</v>
      </c>
      <c r="G440" s="41"/>
      <c r="H440" s="41"/>
      <c r="I440" s="235"/>
      <c r="J440" s="41"/>
      <c r="K440" s="41"/>
      <c r="L440" s="45"/>
      <c r="M440" s="236"/>
      <c r="N440" s="237"/>
      <c r="O440" s="92"/>
      <c r="P440" s="92"/>
      <c r="Q440" s="92"/>
      <c r="R440" s="92"/>
      <c r="S440" s="92"/>
      <c r="T440" s="93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160</v>
      </c>
      <c r="AU440" s="18" t="s">
        <v>87</v>
      </c>
    </row>
    <row r="441" s="2" customFormat="1">
      <c r="A441" s="39"/>
      <c r="B441" s="40"/>
      <c r="C441" s="41"/>
      <c r="D441" s="238" t="s">
        <v>162</v>
      </c>
      <c r="E441" s="41"/>
      <c r="F441" s="239" t="s">
        <v>530</v>
      </c>
      <c r="G441" s="41"/>
      <c r="H441" s="41"/>
      <c r="I441" s="235"/>
      <c r="J441" s="41"/>
      <c r="K441" s="41"/>
      <c r="L441" s="45"/>
      <c r="M441" s="236"/>
      <c r="N441" s="237"/>
      <c r="O441" s="92"/>
      <c r="P441" s="92"/>
      <c r="Q441" s="92"/>
      <c r="R441" s="92"/>
      <c r="S441" s="92"/>
      <c r="T441" s="93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162</v>
      </c>
      <c r="AU441" s="18" t="s">
        <v>87</v>
      </c>
    </row>
    <row r="442" s="13" customFormat="1">
      <c r="A442" s="13"/>
      <c r="B442" s="240"/>
      <c r="C442" s="241"/>
      <c r="D442" s="233" t="s">
        <v>164</v>
      </c>
      <c r="E442" s="242" t="s">
        <v>1</v>
      </c>
      <c r="F442" s="243" t="s">
        <v>449</v>
      </c>
      <c r="G442" s="241"/>
      <c r="H442" s="242" t="s">
        <v>1</v>
      </c>
      <c r="I442" s="244"/>
      <c r="J442" s="241"/>
      <c r="K442" s="241"/>
      <c r="L442" s="245"/>
      <c r="M442" s="246"/>
      <c r="N442" s="247"/>
      <c r="O442" s="247"/>
      <c r="P442" s="247"/>
      <c r="Q442" s="247"/>
      <c r="R442" s="247"/>
      <c r="S442" s="247"/>
      <c r="T442" s="24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9" t="s">
        <v>164</v>
      </c>
      <c r="AU442" s="249" t="s">
        <v>87</v>
      </c>
      <c r="AV442" s="13" t="s">
        <v>83</v>
      </c>
      <c r="AW442" s="13" t="s">
        <v>34</v>
      </c>
      <c r="AX442" s="13" t="s">
        <v>78</v>
      </c>
      <c r="AY442" s="249" t="s">
        <v>151</v>
      </c>
    </row>
    <row r="443" s="13" customFormat="1">
      <c r="A443" s="13"/>
      <c r="B443" s="240"/>
      <c r="C443" s="241"/>
      <c r="D443" s="233" t="s">
        <v>164</v>
      </c>
      <c r="E443" s="242" t="s">
        <v>1</v>
      </c>
      <c r="F443" s="243" t="s">
        <v>450</v>
      </c>
      <c r="G443" s="241"/>
      <c r="H443" s="242" t="s">
        <v>1</v>
      </c>
      <c r="I443" s="244"/>
      <c r="J443" s="241"/>
      <c r="K443" s="241"/>
      <c r="L443" s="245"/>
      <c r="M443" s="246"/>
      <c r="N443" s="247"/>
      <c r="O443" s="247"/>
      <c r="P443" s="247"/>
      <c r="Q443" s="247"/>
      <c r="R443" s="247"/>
      <c r="S443" s="247"/>
      <c r="T443" s="248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9" t="s">
        <v>164</v>
      </c>
      <c r="AU443" s="249" t="s">
        <v>87</v>
      </c>
      <c r="AV443" s="13" t="s">
        <v>83</v>
      </c>
      <c r="AW443" s="13" t="s">
        <v>34</v>
      </c>
      <c r="AX443" s="13" t="s">
        <v>78</v>
      </c>
      <c r="AY443" s="249" t="s">
        <v>151</v>
      </c>
    </row>
    <row r="444" s="14" customFormat="1">
      <c r="A444" s="14"/>
      <c r="B444" s="250"/>
      <c r="C444" s="251"/>
      <c r="D444" s="233" t="s">
        <v>164</v>
      </c>
      <c r="E444" s="252" t="s">
        <v>1</v>
      </c>
      <c r="F444" s="253" t="s">
        <v>451</v>
      </c>
      <c r="G444" s="251"/>
      <c r="H444" s="254">
        <v>1017.88</v>
      </c>
      <c r="I444" s="255"/>
      <c r="J444" s="251"/>
      <c r="K444" s="251"/>
      <c r="L444" s="256"/>
      <c r="M444" s="257"/>
      <c r="N444" s="258"/>
      <c r="O444" s="258"/>
      <c r="P444" s="258"/>
      <c r="Q444" s="258"/>
      <c r="R444" s="258"/>
      <c r="S444" s="258"/>
      <c r="T444" s="259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0" t="s">
        <v>164</v>
      </c>
      <c r="AU444" s="260" t="s">
        <v>87</v>
      </c>
      <c r="AV444" s="14" t="s">
        <v>87</v>
      </c>
      <c r="AW444" s="14" t="s">
        <v>34</v>
      </c>
      <c r="AX444" s="14" t="s">
        <v>78</v>
      </c>
      <c r="AY444" s="260" t="s">
        <v>151</v>
      </c>
    </row>
    <row r="445" s="14" customFormat="1">
      <c r="A445" s="14"/>
      <c r="B445" s="250"/>
      <c r="C445" s="251"/>
      <c r="D445" s="233" t="s">
        <v>164</v>
      </c>
      <c r="E445" s="252" t="s">
        <v>1</v>
      </c>
      <c r="F445" s="253" t="s">
        <v>452</v>
      </c>
      <c r="G445" s="251"/>
      <c r="H445" s="254">
        <v>80.870000000000005</v>
      </c>
      <c r="I445" s="255"/>
      <c r="J445" s="251"/>
      <c r="K445" s="251"/>
      <c r="L445" s="256"/>
      <c r="M445" s="257"/>
      <c r="N445" s="258"/>
      <c r="O445" s="258"/>
      <c r="P445" s="258"/>
      <c r="Q445" s="258"/>
      <c r="R445" s="258"/>
      <c r="S445" s="258"/>
      <c r="T445" s="259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0" t="s">
        <v>164</v>
      </c>
      <c r="AU445" s="260" t="s">
        <v>87</v>
      </c>
      <c r="AV445" s="14" t="s">
        <v>87</v>
      </c>
      <c r="AW445" s="14" t="s">
        <v>34</v>
      </c>
      <c r="AX445" s="14" t="s">
        <v>78</v>
      </c>
      <c r="AY445" s="260" t="s">
        <v>151</v>
      </c>
    </row>
    <row r="446" s="15" customFormat="1">
      <c r="A446" s="15"/>
      <c r="B446" s="261"/>
      <c r="C446" s="262"/>
      <c r="D446" s="233" t="s">
        <v>164</v>
      </c>
      <c r="E446" s="263" t="s">
        <v>1</v>
      </c>
      <c r="F446" s="264" t="s">
        <v>169</v>
      </c>
      <c r="G446" s="262"/>
      <c r="H446" s="265">
        <v>1098.75</v>
      </c>
      <c r="I446" s="266"/>
      <c r="J446" s="262"/>
      <c r="K446" s="262"/>
      <c r="L446" s="267"/>
      <c r="M446" s="268"/>
      <c r="N446" s="269"/>
      <c r="O446" s="269"/>
      <c r="P446" s="269"/>
      <c r="Q446" s="269"/>
      <c r="R446" s="269"/>
      <c r="S446" s="269"/>
      <c r="T446" s="270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1" t="s">
        <v>164</v>
      </c>
      <c r="AU446" s="271" t="s">
        <v>87</v>
      </c>
      <c r="AV446" s="15" t="s">
        <v>158</v>
      </c>
      <c r="AW446" s="15" t="s">
        <v>34</v>
      </c>
      <c r="AX446" s="15" t="s">
        <v>83</v>
      </c>
      <c r="AY446" s="271" t="s">
        <v>151</v>
      </c>
    </row>
    <row r="447" s="2" customFormat="1" ht="24.15" customHeight="1">
      <c r="A447" s="39"/>
      <c r="B447" s="40"/>
      <c r="C447" s="220" t="s">
        <v>531</v>
      </c>
      <c r="D447" s="220" t="s">
        <v>153</v>
      </c>
      <c r="E447" s="221" t="s">
        <v>532</v>
      </c>
      <c r="F447" s="222" t="s">
        <v>533</v>
      </c>
      <c r="G447" s="223" t="s">
        <v>156</v>
      </c>
      <c r="H447" s="224">
        <v>1485.435</v>
      </c>
      <c r="I447" s="225"/>
      <c r="J447" s="226">
        <f>ROUND(I447*H447,2)</f>
        <v>0</v>
      </c>
      <c r="K447" s="222" t="s">
        <v>157</v>
      </c>
      <c r="L447" s="45"/>
      <c r="M447" s="227" t="s">
        <v>1</v>
      </c>
      <c r="N447" s="228" t="s">
        <v>43</v>
      </c>
      <c r="O447" s="92"/>
      <c r="P447" s="229">
        <f>O447*H447</f>
        <v>0</v>
      </c>
      <c r="Q447" s="229">
        <v>0.0060099999999999997</v>
      </c>
      <c r="R447" s="229">
        <f>Q447*H447</f>
        <v>8.9274643499999993</v>
      </c>
      <c r="S447" s="229">
        <v>0</v>
      </c>
      <c r="T447" s="230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1" t="s">
        <v>158</v>
      </c>
      <c r="AT447" s="231" t="s">
        <v>153</v>
      </c>
      <c r="AU447" s="231" t="s">
        <v>87</v>
      </c>
      <c r="AY447" s="18" t="s">
        <v>151</v>
      </c>
      <c r="BE447" s="232">
        <f>IF(N447="základní",J447,0)</f>
        <v>0</v>
      </c>
      <c r="BF447" s="232">
        <f>IF(N447="snížená",J447,0)</f>
        <v>0</v>
      </c>
      <c r="BG447" s="232">
        <f>IF(N447="zákl. přenesená",J447,0)</f>
        <v>0</v>
      </c>
      <c r="BH447" s="232">
        <f>IF(N447="sníž. přenesená",J447,0)</f>
        <v>0</v>
      </c>
      <c r="BI447" s="232">
        <f>IF(N447="nulová",J447,0)</f>
        <v>0</v>
      </c>
      <c r="BJ447" s="18" t="s">
        <v>83</v>
      </c>
      <c r="BK447" s="232">
        <f>ROUND(I447*H447,2)</f>
        <v>0</v>
      </c>
      <c r="BL447" s="18" t="s">
        <v>158</v>
      </c>
      <c r="BM447" s="231" t="s">
        <v>534</v>
      </c>
    </row>
    <row r="448" s="2" customFormat="1">
      <c r="A448" s="39"/>
      <c r="B448" s="40"/>
      <c r="C448" s="41"/>
      <c r="D448" s="233" t="s">
        <v>160</v>
      </c>
      <c r="E448" s="41"/>
      <c r="F448" s="234" t="s">
        <v>535</v>
      </c>
      <c r="G448" s="41"/>
      <c r="H448" s="41"/>
      <c r="I448" s="235"/>
      <c r="J448" s="41"/>
      <c r="K448" s="41"/>
      <c r="L448" s="45"/>
      <c r="M448" s="236"/>
      <c r="N448" s="237"/>
      <c r="O448" s="92"/>
      <c r="P448" s="92"/>
      <c r="Q448" s="92"/>
      <c r="R448" s="92"/>
      <c r="S448" s="92"/>
      <c r="T448" s="93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160</v>
      </c>
      <c r="AU448" s="18" t="s">
        <v>87</v>
      </c>
    </row>
    <row r="449" s="2" customFormat="1">
      <c r="A449" s="39"/>
      <c r="B449" s="40"/>
      <c r="C449" s="41"/>
      <c r="D449" s="238" t="s">
        <v>162</v>
      </c>
      <c r="E449" s="41"/>
      <c r="F449" s="239" t="s">
        <v>536</v>
      </c>
      <c r="G449" s="41"/>
      <c r="H449" s="41"/>
      <c r="I449" s="235"/>
      <c r="J449" s="41"/>
      <c r="K449" s="41"/>
      <c r="L449" s="45"/>
      <c r="M449" s="236"/>
      <c r="N449" s="237"/>
      <c r="O449" s="92"/>
      <c r="P449" s="92"/>
      <c r="Q449" s="92"/>
      <c r="R449" s="92"/>
      <c r="S449" s="92"/>
      <c r="T449" s="93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162</v>
      </c>
      <c r="AU449" s="18" t="s">
        <v>87</v>
      </c>
    </row>
    <row r="450" s="13" customFormat="1">
      <c r="A450" s="13"/>
      <c r="B450" s="240"/>
      <c r="C450" s="241"/>
      <c r="D450" s="233" t="s">
        <v>164</v>
      </c>
      <c r="E450" s="242" t="s">
        <v>1</v>
      </c>
      <c r="F450" s="243" t="s">
        <v>449</v>
      </c>
      <c r="G450" s="241"/>
      <c r="H450" s="242" t="s">
        <v>1</v>
      </c>
      <c r="I450" s="244"/>
      <c r="J450" s="241"/>
      <c r="K450" s="241"/>
      <c r="L450" s="245"/>
      <c r="M450" s="246"/>
      <c r="N450" s="247"/>
      <c r="O450" s="247"/>
      <c r="P450" s="247"/>
      <c r="Q450" s="247"/>
      <c r="R450" s="247"/>
      <c r="S450" s="247"/>
      <c r="T450" s="24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9" t="s">
        <v>164</v>
      </c>
      <c r="AU450" s="249" t="s">
        <v>87</v>
      </c>
      <c r="AV450" s="13" t="s">
        <v>83</v>
      </c>
      <c r="AW450" s="13" t="s">
        <v>34</v>
      </c>
      <c r="AX450" s="13" t="s">
        <v>78</v>
      </c>
      <c r="AY450" s="249" t="s">
        <v>151</v>
      </c>
    </row>
    <row r="451" s="14" customFormat="1">
      <c r="A451" s="14"/>
      <c r="B451" s="250"/>
      <c r="C451" s="251"/>
      <c r="D451" s="233" t="s">
        <v>164</v>
      </c>
      <c r="E451" s="252" t="s">
        <v>1</v>
      </c>
      <c r="F451" s="253" t="s">
        <v>451</v>
      </c>
      <c r="G451" s="251"/>
      <c r="H451" s="254">
        <v>1017.88</v>
      </c>
      <c r="I451" s="255"/>
      <c r="J451" s="251"/>
      <c r="K451" s="251"/>
      <c r="L451" s="256"/>
      <c r="M451" s="257"/>
      <c r="N451" s="258"/>
      <c r="O451" s="258"/>
      <c r="P451" s="258"/>
      <c r="Q451" s="258"/>
      <c r="R451" s="258"/>
      <c r="S451" s="258"/>
      <c r="T451" s="259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0" t="s">
        <v>164</v>
      </c>
      <c r="AU451" s="260" t="s">
        <v>87</v>
      </c>
      <c r="AV451" s="14" t="s">
        <v>87</v>
      </c>
      <c r="AW451" s="14" t="s">
        <v>34</v>
      </c>
      <c r="AX451" s="14" t="s">
        <v>78</v>
      </c>
      <c r="AY451" s="260" t="s">
        <v>151</v>
      </c>
    </row>
    <row r="452" s="14" customFormat="1">
      <c r="A452" s="14"/>
      <c r="B452" s="250"/>
      <c r="C452" s="251"/>
      <c r="D452" s="233" t="s">
        <v>164</v>
      </c>
      <c r="E452" s="252" t="s">
        <v>1</v>
      </c>
      <c r="F452" s="253" t="s">
        <v>452</v>
      </c>
      <c r="G452" s="251"/>
      <c r="H452" s="254">
        <v>80.870000000000005</v>
      </c>
      <c r="I452" s="255"/>
      <c r="J452" s="251"/>
      <c r="K452" s="251"/>
      <c r="L452" s="256"/>
      <c r="M452" s="257"/>
      <c r="N452" s="258"/>
      <c r="O452" s="258"/>
      <c r="P452" s="258"/>
      <c r="Q452" s="258"/>
      <c r="R452" s="258"/>
      <c r="S452" s="258"/>
      <c r="T452" s="259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0" t="s">
        <v>164</v>
      </c>
      <c r="AU452" s="260" t="s">
        <v>87</v>
      </c>
      <c r="AV452" s="14" t="s">
        <v>87</v>
      </c>
      <c r="AW452" s="14" t="s">
        <v>34</v>
      </c>
      <c r="AX452" s="14" t="s">
        <v>78</v>
      </c>
      <c r="AY452" s="260" t="s">
        <v>151</v>
      </c>
    </row>
    <row r="453" s="14" customFormat="1">
      <c r="A453" s="14"/>
      <c r="B453" s="250"/>
      <c r="C453" s="251"/>
      <c r="D453" s="233" t="s">
        <v>164</v>
      </c>
      <c r="E453" s="252" t="s">
        <v>1</v>
      </c>
      <c r="F453" s="253" t="s">
        <v>476</v>
      </c>
      <c r="G453" s="251"/>
      <c r="H453" s="254">
        <v>339.29000000000002</v>
      </c>
      <c r="I453" s="255"/>
      <c r="J453" s="251"/>
      <c r="K453" s="251"/>
      <c r="L453" s="256"/>
      <c r="M453" s="257"/>
      <c r="N453" s="258"/>
      <c r="O453" s="258"/>
      <c r="P453" s="258"/>
      <c r="Q453" s="258"/>
      <c r="R453" s="258"/>
      <c r="S453" s="258"/>
      <c r="T453" s="259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0" t="s">
        <v>164</v>
      </c>
      <c r="AU453" s="260" t="s">
        <v>87</v>
      </c>
      <c r="AV453" s="14" t="s">
        <v>87</v>
      </c>
      <c r="AW453" s="14" t="s">
        <v>34</v>
      </c>
      <c r="AX453" s="14" t="s">
        <v>78</v>
      </c>
      <c r="AY453" s="260" t="s">
        <v>151</v>
      </c>
    </row>
    <row r="454" s="14" customFormat="1">
      <c r="A454" s="14"/>
      <c r="B454" s="250"/>
      <c r="C454" s="251"/>
      <c r="D454" s="233" t="s">
        <v>164</v>
      </c>
      <c r="E454" s="252" t="s">
        <v>1</v>
      </c>
      <c r="F454" s="253" t="s">
        <v>477</v>
      </c>
      <c r="G454" s="251"/>
      <c r="H454" s="254">
        <v>26.960000000000001</v>
      </c>
      <c r="I454" s="255"/>
      <c r="J454" s="251"/>
      <c r="K454" s="251"/>
      <c r="L454" s="256"/>
      <c r="M454" s="257"/>
      <c r="N454" s="258"/>
      <c r="O454" s="258"/>
      <c r="P454" s="258"/>
      <c r="Q454" s="258"/>
      <c r="R454" s="258"/>
      <c r="S454" s="258"/>
      <c r="T454" s="259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0" t="s">
        <v>164</v>
      </c>
      <c r="AU454" s="260" t="s">
        <v>87</v>
      </c>
      <c r="AV454" s="14" t="s">
        <v>87</v>
      </c>
      <c r="AW454" s="14" t="s">
        <v>34</v>
      </c>
      <c r="AX454" s="14" t="s">
        <v>78</v>
      </c>
      <c r="AY454" s="260" t="s">
        <v>151</v>
      </c>
    </row>
    <row r="455" s="14" customFormat="1">
      <c r="A455" s="14"/>
      <c r="B455" s="250"/>
      <c r="C455" s="251"/>
      <c r="D455" s="233" t="s">
        <v>164</v>
      </c>
      <c r="E455" s="252" t="s">
        <v>1</v>
      </c>
      <c r="F455" s="253" t="s">
        <v>478</v>
      </c>
      <c r="G455" s="251"/>
      <c r="H455" s="254">
        <v>6.6349999999999998</v>
      </c>
      <c r="I455" s="255"/>
      <c r="J455" s="251"/>
      <c r="K455" s="251"/>
      <c r="L455" s="256"/>
      <c r="M455" s="257"/>
      <c r="N455" s="258"/>
      <c r="O455" s="258"/>
      <c r="P455" s="258"/>
      <c r="Q455" s="258"/>
      <c r="R455" s="258"/>
      <c r="S455" s="258"/>
      <c r="T455" s="25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0" t="s">
        <v>164</v>
      </c>
      <c r="AU455" s="260" t="s">
        <v>87</v>
      </c>
      <c r="AV455" s="14" t="s">
        <v>87</v>
      </c>
      <c r="AW455" s="14" t="s">
        <v>34</v>
      </c>
      <c r="AX455" s="14" t="s">
        <v>78</v>
      </c>
      <c r="AY455" s="260" t="s">
        <v>151</v>
      </c>
    </row>
    <row r="456" s="14" customFormat="1">
      <c r="A456" s="14"/>
      <c r="B456" s="250"/>
      <c r="C456" s="251"/>
      <c r="D456" s="233" t="s">
        <v>164</v>
      </c>
      <c r="E456" s="252" t="s">
        <v>1</v>
      </c>
      <c r="F456" s="253" t="s">
        <v>479</v>
      </c>
      <c r="G456" s="251"/>
      <c r="H456" s="254">
        <v>13.800000000000001</v>
      </c>
      <c r="I456" s="255"/>
      <c r="J456" s="251"/>
      <c r="K456" s="251"/>
      <c r="L456" s="256"/>
      <c r="M456" s="257"/>
      <c r="N456" s="258"/>
      <c r="O456" s="258"/>
      <c r="P456" s="258"/>
      <c r="Q456" s="258"/>
      <c r="R456" s="258"/>
      <c r="S456" s="258"/>
      <c r="T456" s="259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0" t="s">
        <v>164</v>
      </c>
      <c r="AU456" s="260" t="s">
        <v>87</v>
      </c>
      <c r="AV456" s="14" t="s">
        <v>87</v>
      </c>
      <c r="AW456" s="14" t="s">
        <v>34</v>
      </c>
      <c r="AX456" s="14" t="s">
        <v>78</v>
      </c>
      <c r="AY456" s="260" t="s">
        <v>151</v>
      </c>
    </row>
    <row r="457" s="15" customFormat="1">
      <c r="A457" s="15"/>
      <c r="B457" s="261"/>
      <c r="C457" s="262"/>
      <c r="D457" s="233" t="s">
        <v>164</v>
      </c>
      <c r="E457" s="263" t="s">
        <v>1</v>
      </c>
      <c r="F457" s="264" t="s">
        <v>169</v>
      </c>
      <c r="G457" s="262"/>
      <c r="H457" s="265">
        <v>1485.435</v>
      </c>
      <c r="I457" s="266"/>
      <c r="J457" s="262"/>
      <c r="K457" s="262"/>
      <c r="L457" s="267"/>
      <c r="M457" s="268"/>
      <c r="N457" s="269"/>
      <c r="O457" s="269"/>
      <c r="P457" s="269"/>
      <c r="Q457" s="269"/>
      <c r="R457" s="269"/>
      <c r="S457" s="269"/>
      <c r="T457" s="270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71" t="s">
        <v>164</v>
      </c>
      <c r="AU457" s="271" t="s">
        <v>87</v>
      </c>
      <c r="AV457" s="15" t="s">
        <v>158</v>
      </c>
      <c r="AW457" s="15" t="s">
        <v>34</v>
      </c>
      <c r="AX457" s="15" t="s">
        <v>83</v>
      </c>
      <c r="AY457" s="271" t="s">
        <v>151</v>
      </c>
    </row>
    <row r="458" s="2" customFormat="1" ht="21.75" customHeight="1">
      <c r="A458" s="39"/>
      <c r="B458" s="40"/>
      <c r="C458" s="220" t="s">
        <v>537</v>
      </c>
      <c r="D458" s="220" t="s">
        <v>153</v>
      </c>
      <c r="E458" s="221" t="s">
        <v>538</v>
      </c>
      <c r="F458" s="222" t="s">
        <v>539</v>
      </c>
      <c r="G458" s="223" t="s">
        <v>156</v>
      </c>
      <c r="H458" s="224">
        <v>1485.435</v>
      </c>
      <c r="I458" s="225"/>
      <c r="J458" s="226">
        <f>ROUND(I458*H458,2)</f>
        <v>0</v>
      </c>
      <c r="K458" s="222" t="s">
        <v>157</v>
      </c>
      <c r="L458" s="45"/>
      <c r="M458" s="227" t="s">
        <v>1</v>
      </c>
      <c r="N458" s="228" t="s">
        <v>43</v>
      </c>
      <c r="O458" s="92"/>
      <c r="P458" s="229">
        <f>O458*H458</f>
        <v>0</v>
      </c>
      <c r="Q458" s="229">
        <v>0.00060999999999999997</v>
      </c>
      <c r="R458" s="229">
        <f>Q458*H458</f>
        <v>0.90611534999999988</v>
      </c>
      <c r="S458" s="229">
        <v>0</v>
      </c>
      <c r="T458" s="230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1" t="s">
        <v>158</v>
      </c>
      <c r="AT458" s="231" t="s">
        <v>153</v>
      </c>
      <c r="AU458" s="231" t="s">
        <v>87</v>
      </c>
      <c r="AY458" s="18" t="s">
        <v>151</v>
      </c>
      <c r="BE458" s="232">
        <f>IF(N458="základní",J458,0)</f>
        <v>0</v>
      </c>
      <c r="BF458" s="232">
        <f>IF(N458="snížená",J458,0)</f>
        <v>0</v>
      </c>
      <c r="BG458" s="232">
        <f>IF(N458="zákl. přenesená",J458,0)</f>
        <v>0</v>
      </c>
      <c r="BH458" s="232">
        <f>IF(N458="sníž. přenesená",J458,0)</f>
        <v>0</v>
      </c>
      <c r="BI458" s="232">
        <f>IF(N458="nulová",J458,0)</f>
        <v>0</v>
      </c>
      <c r="BJ458" s="18" t="s">
        <v>83</v>
      </c>
      <c r="BK458" s="232">
        <f>ROUND(I458*H458,2)</f>
        <v>0</v>
      </c>
      <c r="BL458" s="18" t="s">
        <v>158</v>
      </c>
      <c r="BM458" s="231" t="s">
        <v>540</v>
      </c>
    </row>
    <row r="459" s="2" customFormat="1">
      <c r="A459" s="39"/>
      <c r="B459" s="40"/>
      <c r="C459" s="41"/>
      <c r="D459" s="233" t="s">
        <v>160</v>
      </c>
      <c r="E459" s="41"/>
      <c r="F459" s="234" t="s">
        <v>541</v>
      </c>
      <c r="G459" s="41"/>
      <c r="H459" s="41"/>
      <c r="I459" s="235"/>
      <c r="J459" s="41"/>
      <c r="K459" s="41"/>
      <c r="L459" s="45"/>
      <c r="M459" s="236"/>
      <c r="N459" s="237"/>
      <c r="O459" s="92"/>
      <c r="P459" s="92"/>
      <c r="Q459" s="92"/>
      <c r="R459" s="92"/>
      <c r="S459" s="92"/>
      <c r="T459" s="93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160</v>
      </c>
      <c r="AU459" s="18" t="s">
        <v>87</v>
      </c>
    </row>
    <row r="460" s="2" customFormat="1">
      <c r="A460" s="39"/>
      <c r="B460" s="40"/>
      <c r="C460" s="41"/>
      <c r="D460" s="238" t="s">
        <v>162</v>
      </c>
      <c r="E460" s="41"/>
      <c r="F460" s="239" t="s">
        <v>542</v>
      </c>
      <c r="G460" s="41"/>
      <c r="H460" s="41"/>
      <c r="I460" s="235"/>
      <c r="J460" s="41"/>
      <c r="K460" s="41"/>
      <c r="L460" s="45"/>
      <c r="M460" s="236"/>
      <c r="N460" s="237"/>
      <c r="O460" s="92"/>
      <c r="P460" s="92"/>
      <c r="Q460" s="92"/>
      <c r="R460" s="92"/>
      <c r="S460" s="92"/>
      <c r="T460" s="93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162</v>
      </c>
      <c r="AU460" s="18" t="s">
        <v>87</v>
      </c>
    </row>
    <row r="461" s="13" customFormat="1">
      <c r="A461" s="13"/>
      <c r="B461" s="240"/>
      <c r="C461" s="241"/>
      <c r="D461" s="233" t="s">
        <v>164</v>
      </c>
      <c r="E461" s="242" t="s">
        <v>1</v>
      </c>
      <c r="F461" s="243" t="s">
        <v>449</v>
      </c>
      <c r="G461" s="241"/>
      <c r="H461" s="242" t="s">
        <v>1</v>
      </c>
      <c r="I461" s="244"/>
      <c r="J461" s="241"/>
      <c r="K461" s="241"/>
      <c r="L461" s="245"/>
      <c r="M461" s="246"/>
      <c r="N461" s="247"/>
      <c r="O461" s="247"/>
      <c r="P461" s="247"/>
      <c r="Q461" s="247"/>
      <c r="R461" s="247"/>
      <c r="S461" s="247"/>
      <c r="T461" s="248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9" t="s">
        <v>164</v>
      </c>
      <c r="AU461" s="249" t="s">
        <v>87</v>
      </c>
      <c r="AV461" s="13" t="s">
        <v>83</v>
      </c>
      <c r="AW461" s="13" t="s">
        <v>34</v>
      </c>
      <c r="AX461" s="13" t="s">
        <v>78</v>
      </c>
      <c r="AY461" s="249" t="s">
        <v>151</v>
      </c>
    </row>
    <row r="462" s="13" customFormat="1">
      <c r="A462" s="13"/>
      <c r="B462" s="240"/>
      <c r="C462" s="241"/>
      <c r="D462" s="233" t="s">
        <v>164</v>
      </c>
      <c r="E462" s="242" t="s">
        <v>1</v>
      </c>
      <c r="F462" s="243" t="s">
        <v>543</v>
      </c>
      <c r="G462" s="241"/>
      <c r="H462" s="242" t="s">
        <v>1</v>
      </c>
      <c r="I462" s="244"/>
      <c r="J462" s="241"/>
      <c r="K462" s="241"/>
      <c r="L462" s="245"/>
      <c r="M462" s="246"/>
      <c r="N462" s="247"/>
      <c r="O462" s="247"/>
      <c r="P462" s="247"/>
      <c r="Q462" s="247"/>
      <c r="R462" s="247"/>
      <c r="S462" s="247"/>
      <c r="T462" s="24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9" t="s">
        <v>164</v>
      </c>
      <c r="AU462" s="249" t="s">
        <v>87</v>
      </c>
      <c r="AV462" s="13" t="s">
        <v>83</v>
      </c>
      <c r="AW462" s="13" t="s">
        <v>34</v>
      </c>
      <c r="AX462" s="13" t="s">
        <v>78</v>
      </c>
      <c r="AY462" s="249" t="s">
        <v>151</v>
      </c>
    </row>
    <row r="463" s="14" customFormat="1">
      <c r="A463" s="14"/>
      <c r="B463" s="250"/>
      <c r="C463" s="251"/>
      <c r="D463" s="233" t="s">
        <v>164</v>
      </c>
      <c r="E463" s="252" t="s">
        <v>1</v>
      </c>
      <c r="F463" s="253" t="s">
        <v>451</v>
      </c>
      <c r="G463" s="251"/>
      <c r="H463" s="254">
        <v>1017.88</v>
      </c>
      <c r="I463" s="255"/>
      <c r="J463" s="251"/>
      <c r="K463" s="251"/>
      <c r="L463" s="256"/>
      <c r="M463" s="257"/>
      <c r="N463" s="258"/>
      <c r="O463" s="258"/>
      <c r="P463" s="258"/>
      <c r="Q463" s="258"/>
      <c r="R463" s="258"/>
      <c r="S463" s="258"/>
      <c r="T463" s="259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0" t="s">
        <v>164</v>
      </c>
      <c r="AU463" s="260" t="s">
        <v>87</v>
      </c>
      <c r="AV463" s="14" t="s">
        <v>87</v>
      </c>
      <c r="AW463" s="14" t="s">
        <v>34</v>
      </c>
      <c r="AX463" s="14" t="s">
        <v>78</v>
      </c>
      <c r="AY463" s="260" t="s">
        <v>151</v>
      </c>
    </row>
    <row r="464" s="14" customFormat="1">
      <c r="A464" s="14"/>
      <c r="B464" s="250"/>
      <c r="C464" s="251"/>
      <c r="D464" s="233" t="s">
        <v>164</v>
      </c>
      <c r="E464" s="252" t="s">
        <v>1</v>
      </c>
      <c r="F464" s="253" t="s">
        <v>452</v>
      </c>
      <c r="G464" s="251"/>
      <c r="H464" s="254">
        <v>80.870000000000005</v>
      </c>
      <c r="I464" s="255"/>
      <c r="J464" s="251"/>
      <c r="K464" s="251"/>
      <c r="L464" s="256"/>
      <c r="M464" s="257"/>
      <c r="N464" s="258"/>
      <c r="O464" s="258"/>
      <c r="P464" s="258"/>
      <c r="Q464" s="258"/>
      <c r="R464" s="258"/>
      <c r="S464" s="258"/>
      <c r="T464" s="259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0" t="s">
        <v>164</v>
      </c>
      <c r="AU464" s="260" t="s">
        <v>87</v>
      </c>
      <c r="AV464" s="14" t="s">
        <v>87</v>
      </c>
      <c r="AW464" s="14" t="s">
        <v>34</v>
      </c>
      <c r="AX464" s="14" t="s">
        <v>78</v>
      </c>
      <c r="AY464" s="260" t="s">
        <v>151</v>
      </c>
    </row>
    <row r="465" s="14" customFormat="1">
      <c r="A465" s="14"/>
      <c r="B465" s="250"/>
      <c r="C465" s="251"/>
      <c r="D465" s="233" t="s">
        <v>164</v>
      </c>
      <c r="E465" s="252" t="s">
        <v>1</v>
      </c>
      <c r="F465" s="253" t="s">
        <v>476</v>
      </c>
      <c r="G465" s="251"/>
      <c r="H465" s="254">
        <v>339.29000000000002</v>
      </c>
      <c r="I465" s="255"/>
      <c r="J465" s="251"/>
      <c r="K465" s="251"/>
      <c r="L465" s="256"/>
      <c r="M465" s="257"/>
      <c r="N465" s="258"/>
      <c r="O465" s="258"/>
      <c r="P465" s="258"/>
      <c r="Q465" s="258"/>
      <c r="R465" s="258"/>
      <c r="S465" s="258"/>
      <c r="T465" s="259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0" t="s">
        <v>164</v>
      </c>
      <c r="AU465" s="260" t="s">
        <v>87</v>
      </c>
      <c r="AV465" s="14" t="s">
        <v>87</v>
      </c>
      <c r="AW465" s="14" t="s">
        <v>34</v>
      </c>
      <c r="AX465" s="14" t="s">
        <v>78</v>
      </c>
      <c r="AY465" s="260" t="s">
        <v>151</v>
      </c>
    </row>
    <row r="466" s="14" customFormat="1">
      <c r="A466" s="14"/>
      <c r="B466" s="250"/>
      <c r="C466" s="251"/>
      <c r="D466" s="233" t="s">
        <v>164</v>
      </c>
      <c r="E466" s="252" t="s">
        <v>1</v>
      </c>
      <c r="F466" s="253" t="s">
        <v>477</v>
      </c>
      <c r="G466" s="251"/>
      <c r="H466" s="254">
        <v>26.960000000000001</v>
      </c>
      <c r="I466" s="255"/>
      <c r="J466" s="251"/>
      <c r="K466" s="251"/>
      <c r="L466" s="256"/>
      <c r="M466" s="257"/>
      <c r="N466" s="258"/>
      <c r="O466" s="258"/>
      <c r="P466" s="258"/>
      <c r="Q466" s="258"/>
      <c r="R466" s="258"/>
      <c r="S466" s="258"/>
      <c r="T466" s="25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0" t="s">
        <v>164</v>
      </c>
      <c r="AU466" s="260" t="s">
        <v>87</v>
      </c>
      <c r="AV466" s="14" t="s">
        <v>87</v>
      </c>
      <c r="AW466" s="14" t="s">
        <v>34</v>
      </c>
      <c r="AX466" s="14" t="s">
        <v>78</v>
      </c>
      <c r="AY466" s="260" t="s">
        <v>151</v>
      </c>
    </row>
    <row r="467" s="14" customFormat="1">
      <c r="A467" s="14"/>
      <c r="B467" s="250"/>
      <c r="C467" s="251"/>
      <c r="D467" s="233" t="s">
        <v>164</v>
      </c>
      <c r="E467" s="252" t="s">
        <v>1</v>
      </c>
      <c r="F467" s="253" t="s">
        <v>478</v>
      </c>
      <c r="G467" s="251"/>
      <c r="H467" s="254">
        <v>6.6349999999999998</v>
      </c>
      <c r="I467" s="255"/>
      <c r="J467" s="251"/>
      <c r="K467" s="251"/>
      <c r="L467" s="256"/>
      <c r="M467" s="257"/>
      <c r="N467" s="258"/>
      <c r="O467" s="258"/>
      <c r="P467" s="258"/>
      <c r="Q467" s="258"/>
      <c r="R467" s="258"/>
      <c r="S467" s="258"/>
      <c r="T467" s="259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0" t="s">
        <v>164</v>
      </c>
      <c r="AU467" s="260" t="s">
        <v>87</v>
      </c>
      <c r="AV467" s="14" t="s">
        <v>87</v>
      </c>
      <c r="AW467" s="14" t="s">
        <v>34</v>
      </c>
      <c r="AX467" s="14" t="s">
        <v>78</v>
      </c>
      <c r="AY467" s="260" t="s">
        <v>151</v>
      </c>
    </row>
    <row r="468" s="14" customFormat="1">
      <c r="A468" s="14"/>
      <c r="B468" s="250"/>
      <c r="C468" s="251"/>
      <c r="D468" s="233" t="s">
        <v>164</v>
      </c>
      <c r="E468" s="252" t="s">
        <v>1</v>
      </c>
      <c r="F468" s="253" t="s">
        <v>479</v>
      </c>
      <c r="G468" s="251"/>
      <c r="H468" s="254">
        <v>13.800000000000001</v>
      </c>
      <c r="I468" s="255"/>
      <c r="J468" s="251"/>
      <c r="K468" s="251"/>
      <c r="L468" s="256"/>
      <c r="M468" s="257"/>
      <c r="N468" s="258"/>
      <c r="O468" s="258"/>
      <c r="P468" s="258"/>
      <c r="Q468" s="258"/>
      <c r="R468" s="258"/>
      <c r="S468" s="258"/>
      <c r="T468" s="259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0" t="s">
        <v>164</v>
      </c>
      <c r="AU468" s="260" t="s">
        <v>87</v>
      </c>
      <c r="AV468" s="14" t="s">
        <v>87</v>
      </c>
      <c r="AW468" s="14" t="s">
        <v>34</v>
      </c>
      <c r="AX468" s="14" t="s">
        <v>78</v>
      </c>
      <c r="AY468" s="260" t="s">
        <v>151</v>
      </c>
    </row>
    <row r="469" s="15" customFormat="1">
      <c r="A469" s="15"/>
      <c r="B469" s="261"/>
      <c r="C469" s="262"/>
      <c r="D469" s="233" t="s">
        <v>164</v>
      </c>
      <c r="E469" s="263" t="s">
        <v>1</v>
      </c>
      <c r="F469" s="264" t="s">
        <v>169</v>
      </c>
      <c r="G469" s="262"/>
      <c r="H469" s="265">
        <v>1485.435</v>
      </c>
      <c r="I469" s="266"/>
      <c r="J469" s="262"/>
      <c r="K469" s="262"/>
      <c r="L469" s="267"/>
      <c r="M469" s="268"/>
      <c r="N469" s="269"/>
      <c r="O469" s="269"/>
      <c r="P469" s="269"/>
      <c r="Q469" s="269"/>
      <c r="R469" s="269"/>
      <c r="S469" s="269"/>
      <c r="T469" s="270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71" t="s">
        <v>164</v>
      </c>
      <c r="AU469" s="271" t="s">
        <v>87</v>
      </c>
      <c r="AV469" s="15" t="s">
        <v>158</v>
      </c>
      <c r="AW469" s="15" t="s">
        <v>34</v>
      </c>
      <c r="AX469" s="15" t="s">
        <v>83</v>
      </c>
      <c r="AY469" s="271" t="s">
        <v>151</v>
      </c>
    </row>
    <row r="470" s="2" customFormat="1" ht="33" customHeight="1">
      <c r="A470" s="39"/>
      <c r="B470" s="40"/>
      <c r="C470" s="220" t="s">
        <v>544</v>
      </c>
      <c r="D470" s="220" t="s">
        <v>153</v>
      </c>
      <c r="E470" s="221" t="s">
        <v>545</v>
      </c>
      <c r="F470" s="222" t="s">
        <v>546</v>
      </c>
      <c r="G470" s="223" t="s">
        <v>156</v>
      </c>
      <c r="H470" s="224">
        <v>1485.435</v>
      </c>
      <c r="I470" s="225"/>
      <c r="J470" s="226">
        <f>ROUND(I470*H470,2)</f>
        <v>0</v>
      </c>
      <c r="K470" s="222" t="s">
        <v>157</v>
      </c>
      <c r="L470" s="45"/>
      <c r="M470" s="227" t="s">
        <v>1</v>
      </c>
      <c r="N470" s="228" t="s">
        <v>43</v>
      </c>
      <c r="O470" s="92"/>
      <c r="P470" s="229">
        <f>O470*H470</f>
        <v>0</v>
      </c>
      <c r="Q470" s="229">
        <v>0</v>
      </c>
      <c r="R470" s="229">
        <f>Q470*H470</f>
        <v>0</v>
      </c>
      <c r="S470" s="229">
        <v>0</v>
      </c>
      <c r="T470" s="230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1" t="s">
        <v>158</v>
      </c>
      <c r="AT470" s="231" t="s">
        <v>153</v>
      </c>
      <c r="AU470" s="231" t="s">
        <v>87</v>
      </c>
      <c r="AY470" s="18" t="s">
        <v>151</v>
      </c>
      <c r="BE470" s="232">
        <f>IF(N470="základní",J470,0)</f>
        <v>0</v>
      </c>
      <c r="BF470" s="232">
        <f>IF(N470="snížená",J470,0)</f>
        <v>0</v>
      </c>
      <c r="BG470" s="232">
        <f>IF(N470="zákl. přenesená",J470,0)</f>
        <v>0</v>
      </c>
      <c r="BH470" s="232">
        <f>IF(N470="sníž. přenesená",J470,0)</f>
        <v>0</v>
      </c>
      <c r="BI470" s="232">
        <f>IF(N470="nulová",J470,0)</f>
        <v>0</v>
      </c>
      <c r="BJ470" s="18" t="s">
        <v>83</v>
      </c>
      <c r="BK470" s="232">
        <f>ROUND(I470*H470,2)</f>
        <v>0</v>
      </c>
      <c r="BL470" s="18" t="s">
        <v>158</v>
      </c>
      <c r="BM470" s="231" t="s">
        <v>547</v>
      </c>
    </row>
    <row r="471" s="2" customFormat="1">
      <c r="A471" s="39"/>
      <c r="B471" s="40"/>
      <c r="C471" s="41"/>
      <c r="D471" s="233" t="s">
        <v>160</v>
      </c>
      <c r="E471" s="41"/>
      <c r="F471" s="234" t="s">
        <v>548</v>
      </c>
      <c r="G471" s="41"/>
      <c r="H471" s="41"/>
      <c r="I471" s="235"/>
      <c r="J471" s="41"/>
      <c r="K471" s="41"/>
      <c r="L471" s="45"/>
      <c r="M471" s="236"/>
      <c r="N471" s="237"/>
      <c r="O471" s="92"/>
      <c r="P471" s="92"/>
      <c r="Q471" s="92"/>
      <c r="R471" s="92"/>
      <c r="S471" s="92"/>
      <c r="T471" s="93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160</v>
      </c>
      <c r="AU471" s="18" t="s">
        <v>87</v>
      </c>
    </row>
    <row r="472" s="2" customFormat="1">
      <c r="A472" s="39"/>
      <c r="B472" s="40"/>
      <c r="C472" s="41"/>
      <c r="D472" s="238" t="s">
        <v>162</v>
      </c>
      <c r="E472" s="41"/>
      <c r="F472" s="239" t="s">
        <v>549</v>
      </c>
      <c r="G472" s="41"/>
      <c r="H472" s="41"/>
      <c r="I472" s="235"/>
      <c r="J472" s="41"/>
      <c r="K472" s="41"/>
      <c r="L472" s="45"/>
      <c r="M472" s="236"/>
      <c r="N472" s="237"/>
      <c r="O472" s="92"/>
      <c r="P472" s="92"/>
      <c r="Q472" s="92"/>
      <c r="R472" s="92"/>
      <c r="S472" s="92"/>
      <c r="T472" s="93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162</v>
      </c>
      <c r="AU472" s="18" t="s">
        <v>87</v>
      </c>
    </row>
    <row r="473" s="13" customFormat="1">
      <c r="A473" s="13"/>
      <c r="B473" s="240"/>
      <c r="C473" s="241"/>
      <c r="D473" s="233" t="s">
        <v>164</v>
      </c>
      <c r="E473" s="242" t="s">
        <v>1</v>
      </c>
      <c r="F473" s="243" t="s">
        <v>449</v>
      </c>
      <c r="G473" s="241"/>
      <c r="H473" s="242" t="s">
        <v>1</v>
      </c>
      <c r="I473" s="244"/>
      <c r="J473" s="241"/>
      <c r="K473" s="241"/>
      <c r="L473" s="245"/>
      <c r="M473" s="246"/>
      <c r="N473" s="247"/>
      <c r="O473" s="247"/>
      <c r="P473" s="247"/>
      <c r="Q473" s="247"/>
      <c r="R473" s="247"/>
      <c r="S473" s="247"/>
      <c r="T473" s="24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9" t="s">
        <v>164</v>
      </c>
      <c r="AU473" s="249" t="s">
        <v>87</v>
      </c>
      <c r="AV473" s="13" t="s">
        <v>83</v>
      </c>
      <c r="AW473" s="13" t="s">
        <v>34</v>
      </c>
      <c r="AX473" s="13" t="s">
        <v>78</v>
      </c>
      <c r="AY473" s="249" t="s">
        <v>151</v>
      </c>
    </row>
    <row r="474" s="14" customFormat="1">
      <c r="A474" s="14"/>
      <c r="B474" s="250"/>
      <c r="C474" s="251"/>
      <c r="D474" s="233" t="s">
        <v>164</v>
      </c>
      <c r="E474" s="252" t="s">
        <v>1</v>
      </c>
      <c r="F474" s="253" t="s">
        <v>451</v>
      </c>
      <c r="G474" s="251"/>
      <c r="H474" s="254">
        <v>1017.88</v>
      </c>
      <c r="I474" s="255"/>
      <c r="J474" s="251"/>
      <c r="K474" s="251"/>
      <c r="L474" s="256"/>
      <c r="M474" s="257"/>
      <c r="N474" s="258"/>
      <c r="O474" s="258"/>
      <c r="P474" s="258"/>
      <c r="Q474" s="258"/>
      <c r="R474" s="258"/>
      <c r="S474" s="258"/>
      <c r="T474" s="259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0" t="s">
        <v>164</v>
      </c>
      <c r="AU474" s="260" t="s">
        <v>87</v>
      </c>
      <c r="AV474" s="14" t="s">
        <v>87</v>
      </c>
      <c r="AW474" s="14" t="s">
        <v>34</v>
      </c>
      <c r="AX474" s="14" t="s">
        <v>78</v>
      </c>
      <c r="AY474" s="260" t="s">
        <v>151</v>
      </c>
    </row>
    <row r="475" s="14" customFormat="1">
      <c r="A475" s="14"/>
      <c r="B475" s="250"/>
      <c r="C475" s="251"/>
      <c r="D475" s="233" t="s">
        <v>164</v>
      </c>
      <c r="E475" s="252" t="s">
        <v>1</v>
      </c>
      <c r="F475" s="253" t="s">
        <v>452</v>
      </c>
      <c r="G475" s="251"/>
      <c r="H475" s="254">
        <v>80.870000000000005</v>
      </c>
      <c r="I475" s="255"/>
      <c r="J475" s="251"/>
      <c r="K475" s="251"/>
      <c r="L475" s="256"/>
      <c r="M475" s="257"/>
      <c r="N475" s="258"/>
      <c r="O475" s="258"/>
      <c r="P475" s="258"/>
      <c r="Q475" s="258"/>
      <c r="R475" s="258"/>
      <c r="S475" s="258"/>
      <c r="T475" s="259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0" t="s">
        <v>164</v>
      </c>
      <c r="AU475" s="260" t="s">
        <v>87</v>
      </c>
      <c r="AV475" s="14" t="s">
        <v>87</v>
      </c>
      <c r="AW475" s="14" t="s">
        <v>34</v>
      </c>
      <c r="AX475" s="14" t="s">
        <v>78</v>
      </c>
      <c r="AY475" s="260" t="s">
        <v>151</v>
      </c>
    </row>
    <row r="476" s="14" customFormat="1">
      <c r="A476" s="14"/>
      <c r="B476" s="250"/>
      <c r="C476" s="251"/>
      <c r="D476" s="233" t="s">
        <v>164</v>
      </c>
      <c r="E476" s="252" t="s">
        <v>1</v>
      </c>
      <c r="F476" s="253" t="s">
        <v>476</v>
      </c>
      <c r="G476" s="251"/>
      <c r="H476" s="254">
        <v>339.29000000000002</v>
      </c>
      <c r="I476" s="255"/>
      <c r="J476" s="251"/>
      <c r="K476" s="251"/>
      <c r="L476" s="256"/>
      <c r="M476" s="257"/>
      <c r="N476" s="258"/>
      <c r="O476" s="258"/>
      <c r="P476" s="258"/>
      <c r="Q476" s="258"/>
      <c r="R476" s="258"/>
      <c r="S476" s="258"/>
      <c r="T476" s="259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0" t="s">
        <v>164</v>
      </c>
      <c r="AU476" s="260" t="s">
        <v>87</v>
      </c>
      <c r="AV476" s="14" t="s">
        <v>87</v>
      </c>
      <c r="AW476" s="14" t="s">
        <v>34</v>
      </c>
      <c r="AX476" s="14" t="s">
        <v>78</v>
      </c>
      <c r="AY476" s="260" t="s">
        <v>151</v>
      </c>
    </row>
    <row r="477" s="14" customFormat="1">
      <c r="A477" s="14"/>
      <c r="B477" s="250"/>
      <c r="C477" s="251"/>
      <c r="D477" s="233" t="s">
        <v>164</v>
      </c>
      <c r="E477" s="252" t="s">
        <v>1</v>
      </c>
      <c r="F477" s="253" t="s">
        <v>477</v>
      </c>
      <c r="G477" s="251"/>
      <c r="H477" s="254">
        <v>26.960000000000001</v>
      </c>
      <c r="I477" s="255"/>
      <c r="J477" s="251"/>
      <c r="K477" s="251"/>
      <c r="L477" s="256"/>
      <c r="M477" s="257"/>
      <c r="N477" s="258"/>
      <c r="O477" s="258"/>
      <c r="P477" s="258"/>
      <c r="Q477" s="258"/>
      <c r="R477" s="258"/>
      <c r="S477" s="258"/>
      <c r="T477" s="259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0" t="s">
        <v>164</v>
      </c>
      <c r="AU477" s="260" t="s">
        <v>87</v>
      </c>
      <c r="AV477" s="14" t="s">
        <v>87</v>
      </c>
      <c r="AW477" s="14" t="s">
        <v>34</v>
      </c>
      <c r="AX477" s="14" t="s">
        <v>78</v>
      </c>
      <c r="AY477" s="260" t="s">
        <v>151</v>
      </c>
    </row>
    <row r="478" s="14" customFormat="1">
      <c r="A478" s="14"/>
      <c r="B478" s="250"/>
      <c r="C478" s="251"/>
      <c r="D478" s="233" t="s">
        <v>164</v>
      </c>
      <c r="E478" s="252" t="s">
        <v>1</v>
      </c>
      <c r="F478" s="253" t="s">
        <v>478</v>
      </c>
      <c r="G478" s="251"/>
      <c r="H478" s="254">
        <v>6.6349999999999998</v>
      </c>
      <c r="I478" s="255"/>
      <c r="J478" s="251"/>
      <c r="K478" s="251"/>
      <c r="L478" s="256"/>
      <c r="M478" s="257"/>
      <c r="N478" s="258"/>
      <c r="O478" s="258"/>
      <c r="P478" s="258"/>
      <c r="Q478" s="258"/>
      <c r="R478" s="258"/>
      <c r="S478" s="258"/>
      <c r="T478" s="259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0" t="s">
        <v>164</v>
      </c>
      <c r="AU478" s="260" t="s">
        <v>87</v>
      </c>
      <c r="AV478" s="14" t="s">
        <v>87</v>
      </c>
      <c r="AW478" s="14" t="s">
        <v>34</v>
      </c>
      <c r="AX478" s="14" t="s">
        <v>78</v>
      </c>
      <c r="AY478" s="260" t="s">
        <v>151</v>
      </c>
    </row>
    <row r="479" s="14" customFormat="1">
      <c r="A479" s="14"/>
      <c r="B479" s="250"/>
      <c r="C479" s="251"/>
      <c r="D479" s="233" t="s">
        <v>164</v>
      </c>
      <c r="E479" s="252" t="s">
        <v>1</v>
      </c>
      <c r="F479" s="253" t="s">
        <v>479</v>
      </c>
      <c r="G479" s="251"/>
      <c r="H479" s="254">
        <v>13.800000000000001</v>
      </c>
      <c r="I479" s="255"/>
      <c r="J479" s="251"/>
      <c r="K479" s="251"/>
      <c r="L479" s="256"/>
      <c r="M479" s="257"/>
      <c r="N479" s="258"/>
      <c r="O479" s="258"/>
      <c r="P479" s="258"/>
      <c r="Q479" s="258"/>
      <c r="R479" s="258"/>
      <c r="S479" s="258"/>
      <c r="T479" s="259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0" t="s">
        <v>164</v>
      </c>
      <c r="AU479" s="260" t="s">
        <v>87</v>
      </c>
      <c r="AV479" s="14" t="s">
        <v>87</v>
      </c>
      <c r="AW479" s="14" t="s">
        <v>34</v>
      </c>
      <c r="AX479" s="14" t="s">
        <v>78</v>
      </c>
      <c r="AY479" s="260" t="s">
        <v>151</v>
      </c>
    </row>
    <row r="480" s="15" customFormat="1">
      <c r="A480" s="15"/>
      <c r="B480" s="261"/>
      <c r="C480" s="262"/>
      <c r="D480" s="233" t="s">
        <v>164</v>
      </c>
      <c r="E480" s="263" t="s">
        <v>1</v>
      </c>
      <c r="F480" s="264" t="s">
        <v>169</v>
      </c>
      <c r="G480" s="262"/>
      <c r="H480" s="265">
        <v>1485.435</v>
      </c>
      <c r="I480" s="266"/>
      <c r="J480" s="262"/>
      <c r="K480" s="262"/>
      <c r="L480" s="267"/>
      <c r="M480" s="268"/>
      <c r="N480" s="269"/>
      <c r="O480" s="269"/>
      <c r="P480" s="269"/>
      <c r="Q480" s="269"/>
      <c r="R480" s="269"/>
      <c r="S480" s="269"/>
      <c r="T480" s="270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71" t="s">
        <v>164</v>
      </c>
      <c r="AU480" s="271" t="s">
        <v>87</v>
      </c>
      <c r="AV480" s="15" t="s">
        <v>158</v>
      </c>
      <c r="AW480" s="15" t="s">
        <v>34</v>
      </c>
      <c r="AX480" s="15" t="s">
        <v>83</v>
      </c>
      <c r="AY480" s="271" t="s">
        <v>151</v>
      </c>
    </row>
    <row r="481" s="2" customFormat="1" ht="21.75" customHeight="1">
      <c r="A481" s="39"/>
      <c r="B481" s="40"/>
      <c r="C481" s="220" t="s">
        <v>550</v>
      </c>
      <c r="D481" s="220" t="s">
        <v>153</v>
      </c>
      <c r="E481" s="221" t="s">
        <v>551</v>
      </c>
      <c r="F481" s="222" t="s">
        <v>552</v>
      </c>
      <c r="G481" s="223" t="s">
        <v>156</v>
      </c>
      <c r="H481" s="224">
        <v>4.25</v>
      </c>
      <c r="I481" s="225"/>
      <c r="J481" s="226">
        <f>ROUND(I481*H481,2)</f>
        <v>0</v>
      </c>
      <c r="K481" s="222" t="s">
        <v>157</v>
      </c>
      <c r="L481" s="45"/>
      <c r="M481" s="227" t="s">
        <v>1</v>
      </c>
      <c r="N481" s="228" t="s">
        <v>43</v>
      </c>
      <c r="O481" s="92"/>
      <c r="P481" s="229">
        <f>O481*H481</f>
        <v>0</v>
      </c>
      <c r="Q481" s="229">
        <v>0</v>
      </c>
      <c r="R481" s="229">
        <f>Q481*H481</f>
        <v>0</v>
      </c>
      <c r="S481" s="229">
        <v>0</v>
      </c>
      <c r="T481" s="230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1" t="s">
        <v>158</v>
      </c>
      <c r="AT481" s="231" t="s">
        <v>153</v>
      </c>
      <c r="AU481" s="231" t="s">
        <v>87</v>
      </c>
      <c r="AY481" s="18" t="s">
        <v>151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8" t="s">
        <v>83</v>
      </c>
      <c r="BK481" s="232">
        <f>ROUND(I481*H481,2)</f>
        <v>0</v>
      </c>
      <c r="BL481" s="18" t="s">
        <v>158</v>
      </c>
      <c r="BM481" s="231" t="s">
        <v>553</v>
      </c>
    </row>
    <row r="482" s="2" customFormat="1">
      <c r="A482" s="39"/>
      <c r="B482" s="40"/>
      <c r="C482" s="41"/>
      <c r="D482" s="233" t="s">
        <v>160</v>
      </c>
      <c r="E482" s="41"/>
      <c r="F482" s="234" t="s">
        <v>554</v>
      </c>
      <c r="G482" s="41"/>
      <c r="H482" s="41"/>
      <c r="I482" s="235"/>
      <c r="J482" s="41"/>
      <c r="K482" s="41"/>
      <c r="L482" s="45"/>
      <c r="M482" s="236"/>
      <c r="N482" s="237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160</v>
      </c>
      <c r="AU482" s="18" t="s">
        <v>87</v>
      </c>
    </row>
    <row r="483" s="2" customFormat="1">
      <c r="A483" s="39"/>
      <c r="B483" s="40"/>
      <c r="C483" s="41"/>
      <c r="D483" s="238" t="s">
        <v>162</v>
      </c>
      <c r="E483" s="41"/>
      <c r="F483" s="239" t="s">
        <v>555</v>
      </c>
      <c r="G483" s="41"/>
      <c r="H483" s="41"/>
      <c r="I483" s="235"/>
      <c r="J483" s="41"/>
      <c r="K483" s="41"/>
      <c r="L483" s="45"/>
      <c r="M483" s="236"/>
      <c r="N483" s="237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162</v>
      </c>
      <c r="AU483" s="18" t="s">
        <v>87</v>
      </c>
    </row>
    <row r="484" s="13" customFormat="1">
      <c r="A484" s="13"/>
      <c r="B484" s="240"/>
      <c r="C484" s="241"/>
      <c r="D484" s="233" t="s">
        <v>164</v>
      </c>
      <c r="E484" s="242" t="s">
        <v>1</v>
      </c>
      <c r="F484" s="243" t="s">
        <v>449</v>
      </c>
      <c r="G484" s="241"/>
      <c r="H484" s="242" t="s">
        <v>1</v>
      </c>
      <c r="I484" s="244"/>
      <c r="J484" s="241"/>
      <c r="K484" s="241"/>
      <c r="L484" s="245"/>
      <c r="M484" s="246"/>
      <c r="N484" s="247"/>
      <c r="O484" s="247"/>
      <c r="P484" s="247"/>
      <c r="Q484" s="247"/>
      <c r="R484" s="247"/>
      <c r="S484" s="247"/>
      <c r="T484" s="24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9" t="s">
        <v>164</v>
      </c>
      <c r="AU484" s="249" t="s">
        <v>87</v>
      </c>
      <c r="AV484" s="13" t="s">
        <v>83</v>
      </c>
      <c r="AW484" s="13" t="s">
        <v>34</v>
      </c>
      <c r="AX484" s="13" t="s">
        <v>78</v>
      </c>
      <c r="AY484" s="249" t="s">
        <v>151</v>
      </c>
    </row>
    <row r="485" s="14" customFormat="1">
      <c r="A485" s="14"/>
      <c r="B485" s="250"/>
      <c r="C485" s="251"/>
      <c r="D485" s="233" t="s">
        <v>164</v>
      </c>
      <c r="E485" s="252" t="s">
        <v>1</v>
      </c>
      <c r="F485" s="253" t="s">
        <v>556</v>
      </c>
      <c r="G485" s="251"/>
      <c r="H485" s="254">
        <v>4.25</v>
      </c>
      <c r="I485" s="255"/>
      <c r="J485" s="251"/>
      <c r="K485" s="251"/>
      <c r="L485" s="256"/>
      <c r="M485" s="257"/>
      <c r="N485" s="258"/>
      <c r="O485" s="258"/>
      <c r="P485" s="258"/>
      <c r="Q485" s="258"/>
      <c r="R485" s="258"/>
      <c r="S485" s="258"/>
      <c r="T485" s="259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0" t="s">
        <v>164</v>
      </c>
      <c r="AU485" s="260" t="s">
        <v>87</v>
      </c>
      <c r="AV485" s="14" t="s">
        <v>87</v>
      </c>
      <c r="AW485" s="14" t="s">
        <v>34</v>
      </c>
      <c r="AX485" s="14" t="s">
        <v>83</v>
      </c>
      <c r="AY485" s="260" t="s">
        <v>151</v>
      </c>
    </row>
    <row r="486" s="2" customFormat="1" ht="24.15" customHeight="1">
      <c r="A486" s="39"/>
      <c r="B486" s="40"/>
      <c r="C486" s="220" t="s">
        <v>557</v>
      </c>
      <c r="D486" s="220" t="s">
        <v>153</v>
      </c>
      <c r="E486" s="221" t="s">
        <v>558</v>
      </c>
      <c r="F486" s="222" t="s">
        <v>559</v>
      </c>
      <c r="G486" s="223" t="s">
        <v>156</v>
      </c>
      <c r="H486" s="224">
        <v>16.149999999999999</v>
      </c>
      <c r="I486" s="225"/>
      <c r="J486" s="226">
        <f>ROUND(I486*H486,2)</f>
        <v>0</v>
      </c>
      <c r="K486" s="222" t="s">
        <v>157</v>
      </c>
      <c r="L486" s="45"/>
      <c r="M486" s="227" t="s">
        <v>1</v>
      </c>
      <c r="N486" s="228" t="s">
        <v>43</v>
      </c>
      <c r="O486" s="92"/>
      <c r="P486" s="229">
        <f>O486*H486</f>
        <v>0</v>
      </c>
      <c r="Q486" s="229">
        <v>0.1837</v>
      </c>
      <c r="R486" s="229">
        <f>Q486*H486</f>
        <v>2.9667549999999996</v>
      </c>
      <c r="S486" s="229">
        <v>0</v>
      </c>
      <c r="T486" s="230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31" t="s">
        <v>158</v>
      </c>
      <c r="AT486" s="231" t="s">
        <v>153</v>
      </c>
      <c r="AU486" s="231" t="s">
        <v>87</v>
      </c>
      <c r="AY486" s="18" t="s">
        <v>151</v>
      </c>
      <c r="BE486" s="232">
        <f>IF(N486="základní",J486,0)</f>
        <v>0</v>
      </c>
      <c r="BF486" s="232">
        <f>IF(N486="snížená",J486,0)</f>
        <v>0</v>
      </c>
      <c r="BG486" s="232">
        <f>IF(N486="zákl. přenesená",J486,0)</f>
        <v>0</v>
      </c>
      <c r="BH486" s="232">
        <f>IF(N486="sníž. přenesená",J486,0)</f>
        <v>0</v>
      </c>
      <c r="BI486" s="232">
        <f>IF(N486="nulová",J486,0)</f>
        <v>0</v>
      </c>
      <c r="BJ486" s="18" t="s">
        <v>83</v>
      </c>
      <c r="BK486" s="232">
        <f>ROUND(I486*H486,2)</f>
        <v>0</v>
      </c>
      <c r="BL486" s="18" t="s">
        <v>158</v>
      </c>
      <c r="BM486" s="231" t="s">
        <v>560</v>
      </c>
    </row>
    <row r="487" s="2" customFormat="1">
      <c r="A487" s="39"/>
      <c r="B487" s="40"/>
      <c r="C487" s="41"/>
      <c r="D487" s="233" t="s">
        <v>160</v>
      </c>
      <c r="E487" s="41"/>
      <c r="F487" s="234" t="s">
        <v>561</v>
      </c>
      <c r="G487" s="41"/>
      <c r="H487" s="41"/>
      <c r="I487" s="235"/>
      <c r="J487" s="41"/>
      <c r="K487" s="41"/>
      <c r="L487" s="45"/>
      <c r="M487" s="236"/>
      <c r="N487" s="237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160</v>
      </c>
      <c r="AU487" s="18" t="s">
        <v>87</v>
      </c>
    </row>
    <row r="488" s="2" customFormat="1">
      <c r="A488" s="39"/>
      <c r="B488" s="40"/>
      <c r="C488" s="41"/>
      <c r="D488" s="238" t="s">
        <v>162</v>
      </c>
      <c r="E488" s="41"/>
      <c r="F488" s="239" t="s">
        <v>562</v>
      </c>
      <c r="G488" s="41"/>
      <c r="H488" s="41"/>
      <c r="I488" s="235"/>
      <c r="J488" s="41"/>
      <c r="K488" s="41"/>
      <c r="L488" s="45"/>
      <c r="M488" s="236"/>
      <c r="N488" s="237"/>
      <c r="O488" s="92"/>
      <c r="P488" s="92"/>
      <c r="Q488" s="92"/>
      <c r="R488" s="92"/>
      <c r="S488" s="92"/>
      <c r="T488" s="93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162</v>
      </c>
      <c r="AU488" s="18" t="s">
        <v>87</v>
      </c>
    </row>
    <row r="489" s="13" customFormat="1">
      <c r="A489" s="13"/>
      <c r="B489" s="240"/>
      <c r="C489" s="241"/>
      <c r="D489" s="233" t="s">
        <v>164</v>
      </c>
      <c r="E489" s="242" t="s">
        <v>1</v>
      </c>
      <c r="F489" s="243" t="s">
        <v>449</v>
      </c>
      <c r="G489" s="241"/>
      <c r="H489" s="242" t="s">
        <v>1</v>
      </c>
      <c r="I489" s="244"/>
      <c r="J489" s="241"/>
      <c r="K489" s="241"/>
      <c r="L489" s="245"/>
      <c r="M489" s="246"/>
      <c r="N489" s="247"/>
      <c r="O489" s="247"/>
      <c r="P489" s="247"/>
      <c r="Q489" s="247"/>
      <c r="R489" s="247"/>
      <c r="S489" s="247"/>
      <c r="T489" s="248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9" t="s">
        <v>164</v>
      </c>
      <c r="AU489" s="249" t="s">
        <v>87</v>
      </c>
      <c r="AV489" s="13" t="s">
        <v>83</v>
      </c>
      <c r="AW489" s="13" t="s">
        <v>34</v>
      </c>
      <c r="AX489" s="13" t="s">
        <v>78</v>
      </c>
      <c r="AY489" s="249" t="s">
        <v>151</v>
      </c>
    </row>
    <row r="490" s="13" customFormat="1">
      <c r="A490" s="13"/>
      <c r="B490" s="240"/>
      <c r="C490" s="241"/>
      <c r="D490" s="233" t="s">
        <v>164</v>
      </c>
      <c r="E490" s="242" t="s">
        <v>1</v>
      </c>
      <c r="F490" s="243" t="s">
        <v>563</v>
      </c>
      <c r="G490" s="241"/>
      <c r="H490" s="242" t="s">
        <v>1</v>
      </c>
      <c r="I490" s="244"/>
      <c r="J490" s="241"/>
      <c r="K490" s="241"/>
      <c r="L490" s="245"/>
      <c r="M490" s="246"/>
      <c r="N490" s="247"/>
      <c r="O490" s="247"/>
      <c r="P490" s="247"/>
      <c r="Q490" s="247"/>
      <c r="R490" s="247"/>
      <c r="S490" s="247"/>
      <c r="T490" s="24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9" t="s">
        <v>164</v>
      </c>
      <c r="AU490" s="249" t="s">
        <v>87</v>
      </c>
      <c r="AV490" s="13" t="s">
        <v>83</v>
      </c>
      <c r="AW490" s="13" t="s">
        <v>34</v>
      </c>
      <c r="AX490" s="13" t="s">
        <v>78</v>
      </c>
      <c r="AY490" s="249" t="s">
        <v>151</v>
      </c>
    </row>
    <row r="491" s="14" customFormat="1">
      <c r="A491" s="14"/>
      <c r="B491" s="250"/>
      <c r="C491" s="251"/>
      <c r="D491" s="233" t="s">
        <v>164</v>
      </c>
      <c r="E491" s="252" t="s">
        <v>1</v>
      </c>
      <c r="F491" s="253" t="s">
        <v>564</v>
      </c>
      <c r="G491" s="251"/>
      <c r="H491" s="254">
        <v>16.149999999999999</v>
      </c>
      <c r="I491" s="255"/>
      <c r="J491" s="251"/>
      <c r="K491" s="251"/>
      <c r="L491" s="256"/>
      <c r="M491" s="257"/>
      <c r="N491" s="258"/>
      <c r="O491" s="258"/>
      <c r="P491" s="258"/>
      <c r="Q491" s="258"/>
      <c r="R491" s="258"/>
      <c r="S491" s="258"/>
      <c r="T491" s="259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0" t="s">
        <v>164</v>
      </c>
      <c r="AU491" s="260" t="s">
        <v>87</v>
      </c>
      <c r="AV491" s="14" t="s">
        <v>87</v>
      </c>
      <c r="AW491" s="14" t="s">
        <v>34</v>
      </c>
      <c r="AX491" s="14" t="s">
        <v>83</v>
      </c>
      <c r="AY491" s="260" t="s">
        <v>151</v>
      </c>
    </row>
    <row r="492" s="2" customFormat="1" ht="24.15" customHeight="1">
      <c r="A492" s="39"/>
      <c r="B492" s="40"/>
      <c r="C492" s="220" t="s">
        <v>565</v>
      </c>
      <c r="D492" s="220" t="s">
        <v>153</v>
      </c>
      <c r="E492" s="221" t="s">
        <v>566</v>
      </c>
      <c r="F492" s="222" t="s">
        <v>567</v>
      </c>
      <c r="G492" s="223" t="s">
        <v>156</v>
      </c>
      <c r="H492" s="224">
        <v>273.79000000000002</v>
      </c>
      <c r="I492" s="225"/>
      <c r="J492" s="226">
        <f>ROUND(I492*H492,2)</f>
        <v>0</v>
      </c>
      <c r="K492" s="222" t="s">
        <v>157</v>
      </c>
      <c r="L492" s="45"/>
      <c r="M492" s="227" t="s">
        <v>1</v>
      </c>
      <c r="N492" s="228" t="s">
        <v>43</v>
      </c>
      <c r="O492" s="92"/>
      <c r="P492" s="229">
        <f>O492*H492</f>
        <v>0</v>
      </c>
      <c r="Q492" s="229">
        <v>0.1837</v>
      </c>
      <c r="R492" s="229">
        <f>Q492*H492</f>
        <v>50.295223000000007</v>
      </c>
      <c r="S492" s="229">
        <v>0</v>
      </c>
      <c r="T492" s="230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1" t="s">
        <v>158</v>
      </c>
      <c r="AT492" s="231" t="s">
        <v>153</v>
      </c>
      <c r="AU492" s="231" t="s">
        <v>87</v>
      </c>
      <c r="AY492" s="18" t="s">
        <v>151</v>
      </c>
      <c r="BE492" s="232">
        <f>IF(N492="základní",J492,0)</f>
        <v>0</v>
      </c>
      <c r="BF492" s="232">
        <f>IF(N492="snížená",J492,0)</f>
        <v>0</v>
      </c>
      <c r="BG492" s="232">
        <f>IF(N492="zákl. přenesená",J492,0)</f>
        <v>0</v>
      </c>
      <c r="BH492" s="232">
        <f>IF(N492="sníž. přenesená",J492,0)</f>
        <v>0</v>
      </c>
      <c r="BI492" s="232">
        <f>IF(N492="nulová",J492,0)</f>
        <v>0</v>
      </c>
      <c r="BJ492" s="18" t="s">
        <v>83</v>
      </c>
      <c r="BK492" s="232">
        <f>ROUND(I492*H492,2)</f>
        <v>0</v>
      </c>
      <c r="BL492" s="18" t="s">
        <v>158</v>
      </c>
      <c r="BM492" s="231" t="s">
        <v>568</v>
      </c>
    </row>
    <row r="493" s="2" customFormat="1">
      <c r="A493" s="39"/>
      <c r="B493" s="40"/>
      <c r="C493" s="41"/>
      <c r="D493" s="233" t="s">
        <v>160</v>
      </c>
      <c r="E493" s="41"/>
      <c r="F493" s="234" t="s">
        <v>569</v>
      </c>
      <c r="G493" s="41"/>
      <c r="H493" s="41"/>
      <c r="I493" s="235"/>
      <c r="J493" s="41"/>
      <c r="K493" s="41"/>
      <c r="L493" s="45"/>
      <c r="M493" s="236"/>
      <c r="N493" s="237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160</v>
      </c>
      <c r="AU493" s="18" t="s">
        <v>87</v>
      </c>
    </row>
    <row r="494" s="2" customFormat="1">
      <c r="A494" s="39"/>
      <c r="B494" s="40"/>
      <c r="C494" s="41"/>
      <c r="D494" s="238" t="s">
        <v>162</v>
      </c>
      <c r="E494" s="41"/>
      <c r="F494" s="239" t="s">
        <v>570</v>
      </c>
      <c r="G494" s="41"/>
      <c r="H494" s="41"/>
      <c r="I494" s="235"/>
      <c r="J494" s="41"/>
      <c r="K494" s="41"/>
      <c r="L494" s="45"/>
      <c r="M494" s="236"/>
      <c r="N494" s="237"/>
      <c r="O494" s="92"/>
      <c r="P494" s="92"/>
      <c r="Q494" s="92"/>
      <c r="R494" s="92"/>
      <c r="S494" s="92"/>
      <c r="T494" s="93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162</v>
      </c>
      <c r="AU494" s="18" t="s">
        <v>87</v>
      </c>
    </row>
    <row r="495" s="13" customFormat="1">
      <c r="A495" s="13"/>
      <c r="B495" s="240"/>
      <c r="C495" s="241"/>
      <c r="D495" s="233" t="s">
        <v>164</v>
      </c>
      <c r="E495" s="242" t="s">
        <v>1</v>
      </c>
      <c r="F495" s="243" t="s">
        <v>449</v>
      </c>
      <c r="G495" s="241"/>
      <c r="H495" s="242" t="s">
        <v>1</v>
      </c>
      <c r="I495" s="244"/>
      <c r="J495" s="241"/>
      <c r="K495" s="241"/>
      <c r="L495" s="245"/>
      <c r="M495" s="246"/>
      <c r="N495" s="247"/>
      <c r="O495" s="247"/>
      <c r="P495" s="247"/>
      <c r="Q495" s="247"/>
      <c r="R495" s="247"/>
      <c r="S495" s="247"/>
      <c r="T495" s="24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9" t="s">
        <v>164</v>
      </c>
      <c r="AU495" s="249" t="s">
        <v>87</v>
      </c>
      <c r="AV495" s="13" t="s">
        <v>83</v>
      </c>
      <c r="AW495" s="13" t="s">
        <v>34</v>
      </c>
      <c r="AX495" s="13" t="s">
        <v>78</v>
      </c>
      <c r="AY495" s="249" t="s">
        <v>151</v>
      </c>
    </row>
    <row r="496" s="13" customFormat="1">
      <c r="A496" s="13"/>
      <c r="B496" s="240"/>
      <c r="C496" s="241"/>
      <c r="D496" s="233" t="s">
        <v>164</v>
      </c>
      <c r="E496" s="242" t="s">
        <v>1</v>
      </c>
      <c r="F496" s="243" t="s">
        <v>563</v>
      </c>
      <c r="G496" s="241"/>
      <c r="H496" s="242" t="s">
        <v>1</v>
      </c>
      <c r="I496" s="244"/>
      <c r="J496" s="241"/>
      <c r="K496" s="241"/>
      <c r="L496" s="245"/>
      <c r="M496" s="246"/>
      <c r="N496" s="247"/>
      <c r="O496" s="247"/>
      <c r="P496" s="247"/>
      <c r="Q496" s="247"/>
      <c r="R496" s="247"/>
      <c r="S496" s="247"/>
      <c r="T496" s="248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9" t="s">
        <v>164</v>
      </c>
      <c r="AU496" s="249" t="s">
        <v>87</v>
      </c>
      <c r="AV496" s="13" t="s">
        <v>83</v>
      </c>
      <c r="AW496" s="13" t="s">
        <v>34</v>
      </c>
      <c r="AX496" s="13" t="s">
        <v>78</v>
      </c>
      <c r="AY496" s="249" t="s">
        <v>151</v>
      </c>
    </row>
    <row r="497" s="14" customFormat="1">
      <c r="A497" s="14"/>
      <c r="B497" s="250"/>
      <c r="C497" s="251"/>
      <c r="D497" s="233" t="s">
        <v>164</v>
      </c>
      <c r="E497" s="252" t="s">
        <v>1</v>
      </c>
      <c r="F497" s="253" t="s">
        <v>480</v>
      </c>
      <c r="G497" s="251"/>
      <c r="H497" s="254">
        <v>195.18000000000001</v>
      </c>
      <c r="I497" s="255"/>
      <c r="J497" s="251"/>
      <c r="K497" s="251"/>
      <c r="L497" s="256"/>
      <c r="M497" s="257"/>
      <c r="N497" s="258"/>
      <c r="O497" s="258"/>
      <c r="P497" s="258"/>
      <c r="Q497" s="258"/>
      <c r="R497" s="258"/>
      <c r="S497" s="258"/>
      <c r="T497" s="259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0" t="s">
        <v>164</v>
      </c>
      <c r="AU497" s="260" t="s">
        <v>87</v>
      </c>
      <c r="AV497" s="14" t="s">
        <v>87</v>
      </c>
      <c r="AW497" s="14" t="s">
        <v>34</v>
      </c>
      <c r="AX497" s="14" t="s">
        <v>78</v>
      </c>
      <c r="AY497" s="260" t="s">
        <v>151</v>
      </c>
    </row>
    <row r="498" s="14" customFormat="1">
      <c r="A498" s="14"/>
      <c r="B498" s="250"/>
      <c r="C498" s="251"/>
      <c r="D498" s="233" t="s">
        <v>164</v>
      </c>
      <c r="E498" s="252" t="s">
        <v>1</v>
      </c>
      <c r="F498" s="253" t="s">
        <v>481</v>
      </c>
      <c r="G498" s="251"/>
      <c r="H498" s="254">
        <v>24.379999999999999</v>
      </c>
      <c r="I498" s="255"/>
      <c r="J498" s="251"/>
      <c r="K498" s="251"/>
      <c r="L498" s="256"/>
      <c r="M498" s="257"/>
      <c r="N498" s="258"/>
      <c r="O498" s="258"/>
      <c r="P498" s="258"/>
      <c r="Q498" s="258"/>
      <c r="R498" s="258"/>
      <c r="S498" s="258"/>
      <c r="T498" s="259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0" t="s">
        <v>164</v>
      </c>
      <c r="AU498" s="260" t="s">
        <v>87</v>
      </c>
      <c r="AV498" s="14" t="s">
        <v>87</v>
      </c>
      <c r="AW498" s="14" t="s">
        <v>34</v>
      </c>
      <c r="AX498" s="14" t="s">
        <v>78</v>
      </c>
      <c r="AY498" s="260" t="s">
        <v>151</v>
      </c>
    </row>
    <row r="499" s="14" customFormat="1">
      <c r="A499" s="14"/>
      <c r="B499" s="250"/>
      <c r="C499" s="251"/>
      <c r="D499" s="233" t="s">
        <v>164</v>
      </c>
      <c r="E499" s="252" t="s">
        <v>1</v>
      </c>
      <c r="F499" s="253" t="s">
        <v>517</v>
      </c>
      <c r="G499" s="251"/>
      <c r="H499" s="254">
        <v>38.789999999999999</v>
      </c>
      <c r="I499" s="255"/>
      <c r="J499" s="251"/>
      <c r="K499" s="251"/>
      <c r="L499" s="256"/>
      <c r="M499" s="257"/>
      <c r="N499" s="258"/>
      <c r="O499" s="258"/>
      <c r="P499" s="258"/>
      <c r="Q499" s="258"/>
      <c r="R499" s="258"/>
      <c r="S499" s="258"/>
      <c r="T499" s="259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0" t="s">
        <v>164</v>
      </c>
      <c r="AU499" s="260" t="s">
        <v>87</v>
      </c>
      <c r="AV499" s="14" t="s">
        <v>87</v>
      </c>
      <c r="AW499" s="14" t="s">
        <v>34</v>
      </c>
      <c r="AX499" s="14" t="s">
        <v>78</v>
      </c>
      <c r="AY499" s="260" t="s">
        <v>151</v>
      </c>
    </row>
    <row r="500" s="16" customFormat="1">
      <c r="A500" s="16"/>
      <c r="B500" s="272"/>
      <c r="C500" s="273"/>
      <c r="D500" s="233" t="s">
        <v>164</v>
      </c>
      <c r="E500" s="274" t="s">
        <v>1</v>
      </c>
      <c r="F500" s="275" t="s">
        <v>322</v>
      </c>
      <c r="G500" s="273"/>
      <c r="H500" s="276">
        <v>258.35000000000002</v>
      </c>
      <c r="I500" s="277"/>
      <c r="J500" s="273"/>
      <c r="K500" s="273"/>
      <c r="L500" s="278"/>
      <c r="M500" s="279"/>
      <c r="N500" s="280"/>
      <c r="O500" s="280"/>
      <c r="P500" s="280"/>
      <c r="Q500" s="280"/>
      <c r="R500" s="280"/>
      <c r="S500" s="280"/>
      <c r="T500" s="281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T500" s="282" t="s">
        <v>164</v>
      </c>
      <c r="AU500" s="282" t="s">
        <v>87</v>
      </c>
      <c r="AV500" s="16" t="s">
        <v>90</v>
      </c>
      <c r="AW500" s="16" t="s">
        <v>34</v>
      </c>
      <c r="AX500" s="16" t="s">
        <v>78</v>
      </c>
      <c r="AY500" s="282" t="s">
        <v>151</v>
      </c>
    </row>
    <row r="501" s="14" customFormat="1">
      <c r="A501" s="14"/>
      <c r="B501" s="250"/>
      <c r="C501" s="251"/>
      <c r="D501" s="233" t="s">
        <v>164</v>
      </c>
      <c r="E501" s="252" t="s">
        <v>1</v>
      </c>
      <c r="F501" s="253" t="s">
        <v>200</v>
      </c>
      <c r="G501" s="251"/>
      <c r="H501" s="254">
        <v>9.3699999999999992</v>
      </c>
      <c r="I501" s="255"/>
      <c r="J501" s="251"/>
      <c r="K501" s="251"/>
      <c r="L501" s="256"/>
      <c r="M501" s="257"/>
      <c r="N501" s="258"/>
      <c r="O501" s="258"/>
      <c r="P501" s="258"/>
      <c r="Q501" s="258"/>
      <c r="R501" s="258"/>
      <c r="S501" s="258"/>
      <c r="T501" s="25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0" t="s">
        <v>164</v>
      </c>
      <c r="AU501" s="260" t="s">
        <v>87</v>
      </c>
      <c r="AV501" s="14" t="s">
        <v>87</v>
      </c>
      <c r="AW501" s="14" t="s">
        <v>34</v>
      </c>
      <c r="AX501" s="14" t="s">
        <v>78</v>
      </c>
      <c r="AY501" s="260" t="s">
        <v>151</v>
      </c>
    </row>
    <row r="502" s="14" customFormat="1">
      <c r="A502" s="14"/>
      <c r="B502" s="250"/>
      <c r="C502" s="251"/>
      <c r="D502" s="233" t="s">
        <v>164</v>
      </c>
      <c r="E502" s="252" t="s">
        <v>1</v>
      </c>
      <c r="F502" s="253" t="s">
        <v>201</v>
      </c>
      <c r="G502" s="251"/>
      <c r="H502" s="254">
        <v>6.0700000000000003</v>
      </c>
      <c r="I502" s="255"/>
      <c r="J502" s="251"/>
      <c r="K502" s="251"/>
      <c r="L502" s="256"/>
      <c r="M502" s="257"/>
      <c r="N502" s="258"/>
      <c r="O502" s="258"/>
      <c r="P502" s="258"/>
      <c r="Q502" s="258"/>
      <c r="R502" s="258"/>
      <c r="S502" s="258"/>
      <c r="T502" s="25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0" t="s">
        <v>164</v>
      </c>
      <c r="AU502" s="260" t="s">
        <v>87</v>
      </c>
      <c r="AV502" s="14" t="s">
        <v>87</v>
      </c>
      <c r="AW502" s="14" t="s">
        <v>34</v>
      </c>
      <c r="AX502" s="14" t="s">
        <v>78</v>
      </c>
      <c r="AY502" s="260" t="s">
        <v>151</v>
      </c>
    </row>
    <row r="503" s="15" customFormat="1">
      <c r="A503" s="15"/>
      <c r="B503" s="261"/>
      <c r="C503" s="262"/>
      <c r="D503" s="233" t="s">
        <v>164</v>
      </c>
      <c r="E503" s="263" t="s">
        <v>1</v>
      </c>
      <c r="F503" s="264" t="s">
        <v>169</v>
      </c>
      <c r="G503" s="262"/>
      <c r="H503" s="265">
        <v>273.79000000000002</v>
      </c>
      <c r="I503" s="266"/>
      <c r="J503" s="262"/>
      <c r="K503" s="262"/>
      <c r="L503" s="267"/>
      <c r="M503" s="268"/>
      <c r="N503" s="269"/>
      <c r="O503" s="269"/>
      <c r="P503" s="269"/>
      <c r="Q503" s="269"/>
      <c r="R503" s="269"/>
      <c r="S503" s="269"/>
      <c r="T503" s="270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71" t="s">
        <v>164</v>
      </c>
      <c r="AU503" s="271" t="s">
        <v>87</v>
      </c>
      <c r="AV503" s="15" t="s">
        <v>158</v>
      </c>
      <c r="AW503" s="15" t="s">
        <v>34</v>
      </c>
      <c r="AX503" s="15" t="s">
        <v>83</v>
      </c>
      <c r="AY503" s="271" t="s">
        <v>151</v>
      </c>
    </row>
    <row r="504" s="2" customFormat="1" ht="16.5" customHeight="1">
      <c r="A504" s="39"/>
      <c r="B504" s="40"/>
      <c r="C504" s="283" t="s">
        <v>571</v>
      </c>
      <c r="D504" s="283" t="s">
        <v>324</v>
      </c>
      <c r="E504" s="284" t="s">
        <v>572</v>
      </c>
      <c r="F504" s="285" t="s">
        <v>573</v>
      </c>
      <c r="G504" s="286" t="s">
        <v>156</v>
      </c>
      <c r="H504" s="287">
        <v>260.93400000000003</v>
      </c>
      <c r="I504" s="288"/>
      <c r="J504" s="289">
        <f>ROUND(I504*H504,2)</f>
        <v>0</v>
      </c>
      <c r="K504" s="285" t="s">
        <v>157</v>
      </c>
      <c r="L504" s="290"/>
      <c r="M504" s="291" t="s">
        <v>1</v>
      </c>
      <c r="N504" s="292" t="s">
        <v>43</v>
      </c>
      <c r="O504" s="92"/>
      <c r="P504" s="229">
        <f>O504*H504</f>
        <v>0</v>
      </c>
      <c r="Q504" s="229">
        <v>0.222</v>
      </c>
      <c r="R504" s="229">
        <f>Q504*H504</f>
        <v>57.927348000000009</v>
      </c>
      <c r="S504" s="229">
        <v>0</v>
      </c>
      <c r="T504" s="230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1" t="s">
        <v>217</v>
      </c>
      <c r="AT504" s="231" t="s">
        <v>324</v>
      </c>
      <c r="AU504" s="231" t="s">
        <v>87</v>
      </c>
      <c r="AY504" s="18" t="s">
        <v>151</v>
      </c>
      <c r="BE504" s="232">
        <f>IF(N504="základní",J504,0)</f>
        <v>0</v>
      </c>
      <c r="BF504" s="232">
        <f>IF(N504="snížená",J504,0)</f>
        <v>0</v>
      </c>
      <c r="BG504" s="232">
        <f>IF(N504="zákl. přenesená",J504,0)</f>
        <v>0</v>
      </c>
      <c r="BH504" s="232">
        <f>IF(N504="sníž. přenesená",J504,0)</f>
        <v>0</v>
      </c>
      <c r="BI504" s="232">
        <f>IF(N504="nulová",J504,0)</f>
        <v>0</v>
      </c>
      <c r="BJ504" s="18" t="s">
        <v>83</v>
      </c>
      <c r="BK504" s="232">
        <f>ROUND(I504*H504,2)</f>
        <v>0</v>
      </c>
      <c r="BL504" s="18" t="s">
        <v>158</v>
      </c>
      <c r="BM504" s="231" t="s">
        <v>574</v>
      </c>
    </row>
    <row r="505" s="2" customFormat="1">
      <c r="A505" s="39"/>
      <c r="B505" s="40"/>
      <c r="C505" s="41"/>
      <c r="D505" s="233" t="s">
        <v>160</v>
      </c>
      <c r="E505" s="41"/>
      <c r="F505" s="234" t="s">
        <v>573</v>
      </c>
      <c r="G505" s="41"/>
      <c r="H505" s="41"/>
      <c r="I505" s="235"/>
      <c r="J505" s="41"/>
      <c r="K505" s="41"/>
      <c r="L505" s="45"/>
      <c r="M505" s="236"/>
      <c r="N505" s="237"/>
      <c r="O505" s="92"/>
      <c r="P505" s="92"/>
      <c r="Q505" s="92"/>
      <c r="R505" s="92"/>
      <c r="S505" s="92"/>
      <c r="T505" s="93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160</v>
      </c>
      <c r="AU505" s="18" t="s">
        <v>87</v>
      </c>
    </row>
    <row r="506" s="13" customFormat="1">
      <c r="A506" s="13"/>
      <c r="B506" s="240"/>
      <c r="C506" s="241"/>
      <c r="D506" s="233" t="s">
        <v>164</v>
      </c>
      <c r="E506" s="242" t="s">
        <v>1</v>
      </c>
      <c r="F506" s="243" t="s">
        <v>575</v>
      </c>
      <c r="G506" s="241"/>
      <c r="H506" s="242" t="s">
        <v>1</v>
      </c>
      <c r="I506" s="244"/>
      <c r="J506" s="241"/>
      <c r="K506" s="241"/>
      <c r="L506" s="245"/>
      <c r="M506" s="246"/>
      <c r="N506" s="247"/>
      <c r="O506" s="247"/>
      <c r="P506" s="247"/>
      <c r="Q506" s="247"/>
      <c r="R506" s="247"/>
      <c r="S506" s="247"/>
      <c r="T506" s="248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9" t="s">
        <v>164</v>
      </c>
      <c r="AU506" s="249" t="s">
        <v>87</v>
      </c>
      <c r="AV506" s="13" t="s">
        <v>83</v>
      </c>
      <c r="AW506" s="13" t="s">
        <v>34</v>
      </c>
      <c r="AX506" s="13" t="s">
        <v>78</v>
      </c>
      <c r="AY506" s="249" t="s">
        <v>151</v>
      </c>
    </row>
    <row r="507" s="14" customFormat="1">
      <c r="A507" s="14"/>
      <c r="B507" s="250"/>
      <c r="C507" s="251"/>
      <c r="D507" s="233" t="s">
        <v>164</v>
      </c>
      <c r="E507" s="252" t="s">
        <v>1</v>
      </c>
      <c r="F507" s="253" t="s">
        <v>576</v>
      </c>
      <c r="G507" s="251"/>
      <c r="H507" s="254">
        <v>260.93400000000003</v>
      </c>
      <c r="I507" s="255"/>
      <c r="J507" s="251"/>
      <c r="K507" s="251"/>
      <c r="L507" s="256"/>
      <c r="M507" s="257"/>
      <c r="N507" s="258"/>
      <c r="O507" s="258"/>
      <c r="P507" s="258"/>
      <c r="Q507" s="258"/>
      <c r="R507" s="258"/>
      <c r="S507" s="258"/>
      <c r="T507" s="259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0" t="s">
        <v>164</v>
      </c>
      <c r="AU507" s="260" t="s">
        <v>87</v>
      </c>
      <c r="AV507" s="14" t="s">
        <v>87</v>
      </c>
      <c r="AW507" s="14" t="s">
        <v>34</v>
      </c>
      <c r="AX507" s="14" t="s">
        <v>83</v>
      </c>
      <c r="AY507" s="260" t="s">
        <v>151</v>
      </c>
    </row>
    <row r="508" s="2" customFormat="1" ht="33" customHeight="1">
      <c r="A508" s="39"/>
      <c r="B508" s="40"/>
      <c r="C508" s="220" t="s">
        <v>577</v>
      </c>
      <c r="D508" s="220" t="s">
        <v>153</v>
      </c>
      <c r="E508" s="221" t="s">
        <v>578</v>
      </c>
      <c r="F508" s="222" t="s">
        <v>579</v>
      </c>
      <c r="G508" s="223" t="s">
        <v>156</v>
      </c>
      <c r="H508" s="224">
        <v>151.99000000000001</v>
      </c>
      <c r="I508" s="225"/>
      <c r="J508" s="226">
        <f>ROUND(I508*H508,2)</f>
        <v>0</v>
      </c>
      <c r="K508" s="222" t="s">
        <v>157</v>
      </c>
      <c r="L508" s="45"/>
      <c r="M508" s="227" t="s">
        <v>1</v>
      </c>
      <c r="N508" s="228" t="s">
        <v>43</v>
      </c>
      <c r="O508" s="92"/>
      <c r="P508" s="229">
        <f>O508*H508</f>
        <v>0</v>
      </c>
      <c r="Q508" s="229">
        <v>0.089219999999999994</v>
      </c>
      <c r="R508" s="229">
        <f>Q508*H508</f>
        <v>13.5605478</v>
      </c>
      <c r="S508" s="229">
        <v>0</v>
      </c>
      <c r="T508" s="230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1" t="s">
        <v>158</v>
      </c>
      <c r="AT508" s="231" t="s">
        <v>153</v>
      </c>
      <c r="AU508" s="231" t="s">
        <v>87</v>
      </c>
      <c r="AY508" s="18" t="s">
        <v>151</v>
      </c>
      <c r="BE508" s="232">
        <f>IF(N508="základní",J508,0)</f>
        <v>0</v>
      </c>
      <c r="BF508" s="232">
        <f>IF(N508="snížená",J508,0)</f>
        <v>0</v>
      </c>
      <c r="BG508" s="232">
        <f>IF(N508="zákl. přenesená",J508,0)</f>
        <v>0</v>
      </c>
      <c r="BH508" s="232">
        <f>IF(N508="sníž. přenesená",J508,0)</f>
        <v>0</v>
      </c>
      <c r="BI508" s="232">
        <f>IF(N508="nulová",J508,0)</f>
        <v>0</v>
      </c>
      <c r="BJ508" s="18" t="s">
        <v>83</v>
      </c>
      <c r="BK508" s="232">
        <f>ROUND(I508*H508,2)</f>
        <v>0</v>
      </c>
      <c r="BL508" s="18" t="s">
        <v>158</v>
      </c>
      <c r="BM508" s="231" t="s">
        <v>580</v>
      </c>
    </row>
    <row r="509" s="2" customFormat="1">
      <c r="A509" s="39"/>
      <c r="B509" s="40"/>
      <c r="C509" s="41"/>
      <c r="D509" s="233" t="s">
        <v>160</v>
      </c>
      <c r="E509" s="41"/>
      <c r="F509" s="234" t="s">
        <v>581</v>
      </c>
      <c r="G509" s="41"/>
      <c r="H509" s="41"/>
      <c r="I509" s="235"/>
      <c r="J509" s="41"/>
      <c r="K509" s="41"/>
      <c r="L509" s="45"/>
      <c r="M509" s="236"/>
      <c r="N509" s="237"/>
      <c r="O509" s="92"/>
      <c r="P509" s="92"/>
      <c r="Q509" s="92"/>
      <c r="R509" s="92"/>
      <c r="S509" s="92"/>
      <c r="T509" s="93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160</v>
      </c>
      <c r="AU509" s="18" t="s">
        <v>87</v>
      </c>
    </row>
    <row r="510" s="2" customFormat="1">
      <c r="A510" s="39"/>
      <c r="B510" s="40"/>
      <c r="C510" s="41"/>
      <c r="D510" s="238" t="s">
        <v>162</v>
      </c>
      <c r="E510" s="41"/>
      <c r="F510" s="239" t="s">
        <v>582</v>
      </c>
      <c r="G510" s="41"/>
      <c r="H510" s="41"/>
      <c r="I510" s="235"/>
      <c r="J510" s="41"/>
      <c r="K510" s="41"/>
      <c r="L510" s="45"/>
      <c r="M510" s="236"/>
      <c r="N510" s="237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162</v>
      </c>
      <c r="AU510" s="18" t="s">
        <v>87</v>
      </c>
    </row>
    <row r="511" s="13" customFormat="1">
      <c r="A511" s="13"/>
      <c r="B511" s="240"/>
      <c r="C511" s="241"/>
      <c r="D511" s="233" t="s">
        <v>164</v>
      </c>
      <c r="E511" s="242" t="s">
        <v>1</v>
      </c>
      <c r="F511" s="243" t="s">
        <v>449</v>
      </c>
      <c r="G511" s="241"/>
      <c r="H511" s="242" t="s">
        <v>1</v>
      </c>
      <c r="I511" s="244"/>
      <c r="J511" s="241"/>
      <c r="K511" s="241"/>
      <c r="L511" s="245"/>
      <c r="M511" s="246"/>
      <c r="N511" s="247"/>
      <c r="O511" s="247"/>
      <c r="P511" s="247"/>
      <c r="Q511" s="247"/>
      <c r="R511" s="247"/>
      <c r="S511" s="247"/>
      <c r="T511" s="248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9" t="s">
        <v>164</v>
      </c>
      <c r="AU511" s="249" t="s">
        <v>87</v>
      </c>
      <c r="AV511" s="13" t="s">
        <v>83</v>
      </c>
      <c r="AW511" s="13" t="s">
        <v>34</v>
      </c>
      <c r="AX511" s="13" t="s">
        <v>78</v>
      </c>
      <c r="AY511" s="249" t="s">
        <v>151</v>
      </c>
    </row>
    <row r="512" s="13" customFormat="1">
      <c r="A512" s="13"/>
      <c r="B512" s="240"/>
      <c r="C512" s="241"/>
      <c r="D512" s="233" t="s">
        <v>164</v>
      </c>
      <c r="E512" s="242" t="s">
        <v>1</v>
      </c>
      <c r="F512" s="243" t="s">
        <v>563</v>
      </c>
      <c r="G512" s="241"/>
      <c r="H512" s="242" t="s">
        <v>1</v>
      </c>
      <c r="I512" s="244"/>
      <c r="J512" s="241"/>
      <c r="K512" s="241"/>
      <c r="L512" s="245"/>
      <c r="M512" s="246"/>
      <c r="N512" s="247"/>
      <c r="O512" s="247"/>
      <c r="P512" s="247"/>
      <c r="Q512" s="247"/>
      <c r="R512" s="247"/>
      <c r="S512" s="247"/>
      <c r="T512" s="24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9" t="s">
        <v>164</v>
      </c>
      <c r="AU512" s="249" t="s">
        <v>87</v>
      </c>
      <c r="AV512" s="13" t="s">
        <v>83</v>
      </c>
      <c r="AW512" s="13" t="s">
        <v>34</v>
      </c>
      <c r="AX512" s="13" t="s">
        <v>78</v>
      </c>
      <c r="AY512" s="249" t="s">
        <v>151</v>
      </c>
    </row>
    <row r="513" s="14" customFormat="1">
      <c r="A513" s="14"/>
      <c r="B513" s="250"/>
      <c r="C513" s="251"/>
      <c r="D513" s="233" t="s">
        <v>164</v>
      </c>
      <c r="E513" s="252" t="s">
        <v>1</v>
      </c>
      <c r="F513" s="253" t="s">
        <v>488</v>
      </c>
      <c r="G513" s="251"/>
      <c r="H513" s="254">
        <v>143.63</v>
      </c>
      <c r="I513" s="255"/>
      <c r="J513" s="251"/>
      <c r="K513" s="251"/>
      <c r="L513" s="256"/>
      <c r="M513" s="257"/>
      <c r="N513" s="258"/>
      <c r="O513" s="258"/>
      <c r="P513" s="258"/>
      <c r="Q513" s="258"/>
      <c r="R513" s="258"/>
      <c r="S513" s="258"/>
      <c r="T513" s="259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0" t="s">
        <v>164</v>
      </c>
      <c r="AU513" s="260" t="s">
        <v>87</v>
      </c>
      <c r="AV513" s="14" t="s">
        <v>87</v>
      </c>
      <c r="AW513" s="14" t="s">
        <v>34</v>
      </c>
      <c r="AX513" s="14" t="s">
        <v>78</v>
      </c>
      <c r="AY513" s="260" t="s">
        <v>151</v>
      </c>
    </row>
    <row r="514" s="14" customFormat="1">
      <c r="A514" s="14"/>
      <c r="B514" s="250"/>
      <c r="C514" s="251"/>
      <c r="D514" s="233" t="s">
        <v>164</v>
      </c>
      <c r="E514" s="252" t="s">
        <v>1</v>
      </c>
      <c r="F514" s="253" t="s">
        <v>489</v>
      </c>
      <c r="G514" s="251"/>
      <c r="H514" s="254">
        <v>3.2599999999999998</v>
      </c>
      <c r="I514" s="255"/>
      <c r="J514" s="251"/>
      <c r="K514" s="251"/>
      <c r="L514" s="256"/>
      <c r="M514" s="257"/>
      <c r="N514" s="258"/>
      <c r="O514" s="258"/>
      <c r="P514" s="258"/>
      <c r="Q514" s="258"/>
      <c r="R514" s="258"/>
      <c r="S514" s="258"/>
      <c r="T514" s="259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0" t="s">
        <v>164</v>
      </c>
      <c r="AU514" s="260" t="s">
        <v>87</v>
      </c>
      <c r="AV514" s="14" t="s">
        <v>87</v>
      </c>
      <c r="AW514" s="14" t="s">
        <v>34</v>
      </c>
      <c r="AX514" s="14" t="s">
        <v>78</v>
      </c>
      <c r="AY514" s="260" t="s">
        <v>151</v>
      </c>
    </row>
    <row r="515" s="16" customFormat="1">
      <c r="A515" s="16"/>
      <c r="B515" s="272"/>
      <c r="C515" s="273"/>
      <c r="D515" s="233" t="s">
        <v>164</v>
      </c>
      <c r="E515" s="274" t="s">
        <v>1</v>
      </c>
      <c r="F515" s="275" t="s">
        <v>322</v>
      </c>
      <c r="G515" s="273"/>
      <c r="H515" s="276">
        <v>146.88999999999999</v>
      </c>
      <c r="I515" s="277"/>
      <c r="J515" s="273"/>
      <c r="K515" s="273"/>
      <c r="L515" s="278"/>
      <c r="M515" s="279"/>
      <c r="N515" s="280"/>
      <c r="O515" s="280"/>
      <c r="P515" s="280"/>
      <c r="Q515" s="280"/>
      <c r="R515" s="280"/>
      <c r="S515" s="280"/>
      <c r="T515" s="281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T515" s="282" t="s">
        <v>164</v>
      </c>
      <c r="AU515" s="282" t="s">
        <v>87</v>
      </c>
      <c r="AV515" s="16" t="s">
        <v>90</v>
      </c>
      <c r="AW515" s="16" t="s">
        <v>34</v>
      </c>
      <c r="AX515" s="16" t="s">
        <v>78</v>
      </c>
      <c r="AY515" s="282" t="s">
        <v>151</v>
      </c>
    </row>
    <row r="516" s="14" customFormat="1">
      <c r="A516" s="14"/>
      <c r="B516" s="250"/>
      <c r="C516" s="251"/>
      <c r="D516" s="233" t="s">
        <v>164</v>
      </c>
      <c r="E516" s="252" t="s">
        <v>1</v>
      </c>
      <c r="F516" s="253" t="s">
        <v>192</v>
      </c>
      <c r="G516" s="251"/>
      <c r="H516" s="254">
        <v>5.0999999999999996</v>
      </c>
      <c r="I516" s="255"/>
      <c r="J516" s="251"/>
      <c r="K516" s="251"/>
      <c r="L516" s="256"/>
      <c r="M516" s="257"/>
      <c r="N516" s="258"/>
      <c r="O516" s="258"/>
      <c r="P516" s="258"/>
      <c r="Q516" s="258"/>
      <c r="R516" s="258"/>
      <c r="S516" s="258"/>
      <c r="T516" s="259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0" t="s">
        <v>164</v>
      </c>
      <c r="AU516" s="260" t="s">
        <v>87</v>
      </c>
      <c r="AV516" s="14" t="s">
        <v>87</v>
      </c>
      <c r="AW516" s="14" t="s">
        <v>34</v>
      </c>
      <c r="AX516" s="14" t="s">
        <v>78</v>
      </c>
      <c r="AY516" s="260" t="s">
        <v>151</v>
      </c>
    </row>
    <row r="517" s="15" customFormat="1">
      <c r="A517" s="15"/>
      <c r="B517" s="261"/>
      <c r="C517" s="262"/>
      <c r="D517" s="233" t="s">
        <v>164</v>
      </c>
      <c r="E517" s="263" t="s">
        <v>1</v>
      </c>
      <c r="F517" s="264" t="s">
        <v>169</v>
      </c>
      <c r="G517" s="262"/>
      <c r="H517" s="265">
        <v>151.99000000000001</v>
      </c>
      <c r="I517" s="266"/>
      <c r="J517" s="262"/>
      <c r="K517" s="262"/>
      <c r="L517" s="267"/>
      <c r="M517" s="268"/>
      <c r="N517" s="269"/>
      <c r="O517" s="269"/>
      <c r="P517" s="269"/>
      <c r="Q517" s="269"/>
      <c r="R517" s="269"/>
      <c r="S517" s="269"/>
      <c r="T517" s="270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71" t="s">
        <v>164</v>
      </c>
      <c r="AU517" s="271" t="s">
        <v>87</v>
      </c>
      <c r="AV517" s="15" t="s">
        <v>158</v>
      </c>
      <c r="AW517" s="15" t="s">
        <v>34</v>
      </c>
      <c r="AX517" s="15" t="s">
        <v>83</v>
      </c>
      <c r="AY517" s="271" t="s">
        <v>151</v>
      </c>
    </row>
    <row r="518" s="2" customFormat="1" ht="24.15" customHeight="1">
      <c r="A518" s="39"/>
      <c r="B518" s="40"/>
      <c r="C518" s="283" t="s">
        <v>583</v>
      </c>
      <c r="D518" s="283" t="s">
        <v>324</v>
      </c>
      <c r="E518" s="284" t="s">
        <v>584</v>
      </c>
      <c r="F518" s="285" t="s">
        <v>585</v>
      </c>
      <c r="G518" s="286" t="s">
        <v>156</v>
      </c>
      <c r="H518" s="287">
        <v>146.50299999999999</v>
      </c>
      <c r="I518" s="288"/>
      <c r="J518" s="289">
        <f>ROUND(I518*H518,2)</f>
        <v>0</v>
      </c>
      <c r="K518" s="285" t="s">
        <v>157</v>
      </c>
      <c r="L518" s="290"/>
      <c r="M518" s="291" t="s">
        <v>1</v>
      </c>
      <c r="N518" s="292" t="s">
        <v>43</v>
      </c>
      <c r="O518" s="92"/>
      <c r="P518" s="229">
        <f>O518*H518</f>
        <v>0</v>
      </c>
      <c r="Q518" s="229">
        <v>0.13200000000000001</v>
      </c>
      <c r="R518" s="229">
        <f>Q518*H518</f>
        <v>19.338395999999999</v>
      </c>
      <c r="S518" s="229">
        <v>0</v>
      </c>
      <c r="T518" s="230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1" t="s">
        <v>217</v>
      </c>
      <c r="AT518" s="231" t="s">
        <v>324</v>
      </c>
      <c r="AU518" s="231" t="s">
        <v>87</v>
      </c>
      <c r="AY518" s="18" t="s">
        <v>151</v>
      </c>
      <c r="BE518" s="232">
        <f>IF(N518="základní",J518,0)</f>
        <v>0</v>
      </c>
      <c r="BF518" s="232">
        <f>IF(N518="snížená",J518,0)</f>
        <v>0</v>
      </c>
      <c r="BG518" s="232">
        <f>IF(N518="zákl. přenesená",J518,0)</f>
        <v>0</v>
      </c>
      <c r="BH518" s="232">
        <f>IF(N518="sníž. přenesená",J518,0)</f>
        <v>0</v>
      </c>
      <c r="BI518" s="232">
        <f>IF(N518="nulová",J518,0)</f>
        <v>0</v>
      </c>
      <c r="BJ518" s="18" t="s">
        <v>83</v>
      </c>
      <c r="BK518" s="232">
        <f>ROUND(I518*H518,2)</f>
        <v>0</v>
      </c>
      <c r="BL518" s="18" t="s">
        <v>158</v>
      </c>
      <c r="BM518" s="231" t="s">
        <v>586</v>
      </c>
    </row>
    <row r="519" s="2" customFormat="1">
      <c r="A519" s="39"/>
      <c r="B519" s="40"/>
      <c r="C519" s="41"/>
      <c r="D519" s="233" t="s">
        <v>160</v>
      </c>
      <c r="E519" s="41"/>
      <c r="F519" s="234" t="s">
        <v>585</v>
      </c>
      <c r="G519" s="41"/>
      <c r="H519" s="41"/>
      <c r="I519" s="235"/>
      <c r="J519" s="41"/>
      <c r="K519" s="41"/>
      <c r="L519" s="45"/>
      <c r="M519" s="236"/>
      <c r="N519" s="237"/>
      <c r="O519" s="92"/>
      <c r="P519" s="92"/>
      <c r="Q519" s="92"/>
      <c r="R519" s="92"/>
      <c r="S519" s="92"/>
      <c r="T519" s="93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160</v>
      </c>
      <c r="AU519" s="18" t="s">
        <v>87</v>
      </c>
    </row>
    <row r="520" s="13" customFormat="1">
      <c r="A520" s="13"/>
      <c r="B520" s="240"/>
      <c r="C520" s="241"/>
      <c r="D520" s="233" t="s">
        <v>164</v>
      </c>
      <c r="E520" s="242" t="s">
        <v>1</v>
      </c>
      <c r="F520" s="243" t="s">
        <v>587</v>
      </c>
      <c r="G520" s="241"/>
      <c r="H520" s="242" t="s">
        <v>1</v>
      </c>
      <c r="I520" s="244"/>
      <c r="J520" s="241"/>
      <c r="K520" s="241"/>
      <c r="L520" s="245"/>
      <c r="M520" s="246"/>
      <c r="N520" s="247"/>
      <c r="O520" s="247"/>
      <c r="P520" s="247"/>
      <c r="Q520" s="247"/>
      <c r="R520" s="247"/>
      <c r="S520" s="247"/>
      <c r="T520" s="248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9" t="s">
        <v>164</v>
      </c>
      <c r="AU520" s="249" t="s">
        <v>87</v>
      </c>
      <c r="AV520" s="13" t="s">
        <v>83</v>
      </c>
      <c r="AW520" s="13" t="s">
        <v>34</v>
      </c>
      <c r="AX520" s="13" t="s">
        <v>78</v>
      </c>
      <c r="AY520" s="249" t="s">
        <v>151</v>
      </c>
    </row>
    <row r="521" s="14" customFormat="1">
      <c r="A521" s="14"/>
      <c r="B521" s="250"/>
      <c r="C521" s="251"/>
      <c r="D521" s="233" t="s">
        <v>164</v>
      </c>
      <c r="E521" s="252" t="s">
        <v>1</v>
      </c>
      <c r="F521" s="253" t="s">
        <v>588</v>
      </c>
      <c r="G521" s="251"/>
      <c r="H521" s="254">
        <v>146.50299999999999</v>
      </c>
      <c r="I521" s="255"/>
      <c r="J521" s="251"/>
      <c r="K521" s="251"/>
      <c r="L521" s="256"/>
      <c r="M521" s="257"/>
      <c r="N521" s="258"/>
      <c r="O521" s="258"/>
      <c r="P521" s="258"/>
      <c r="Q521" s="258"/>
      <c r="R521" s="258"/>
      <c r="S521" s="258"/>
      <c r="T521" s="259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60" t="s">
        <v>164</v>
      </c>
      <c r="AU521" s="260" t="s">
        <v>87</v>
      </c>
      <c r="AV521" s="14" t="s">
        <v>87</v>
      </c>
      <c r="AW521" s="14" t="s">
        <v>34</v>
      </c>
      <c r="AX521" s="14" t="s">
        <v>83</v>
      </c>
      <c r="AY521" s="260" t="s">
        <v>151</v>
      </c>
    </row>
    <row r="522" s="2" customFormat="1" ht="24.15" customHeight="1">
      <c r="A522" s="39"/>
      <c r="B522" s="40"/>
      <c r="C522" s="283" t="s">
        <v>589</v>
      </c>
      <c r="D522" s="283" t="s">
        <v>324</v>
      </c>
      <c r="E522" s="284" t="s">
        <v>590</v>
      </c>
      <c r="F522" s="285" t="s">
        <v>591</v>
      </c>
      <c r="G522" s="286" t="s">
        <v>156</v>
      </c>
      <c r="H522" s="287">
        <v>3.3580000000000001</v>
      </c>
      <c r="I522" s="288"/>
      <c r="J522" s="289">
        <f>ROUND(I522*H522,2)</f>
        <v>0</v>
      </c>
      <c r="K522" s="285" t="s">
        <v>157</v>
      </c>
      <c r="L522" s="290"/>
      <c r="M522" s="291" t="s">
        <v>1</v>
      </c>
      <c r="N522" s="292" t="s">
        <v>43</v>
      </c>
      <c r="O522" s="92"/>
      <c r="P522" s="229">
        <f>O522*H522</f>
        <v>0</v>
      </c>
      <c r="Q522" s="229">
        <v>0.13100000000000001</v>
      </c>
      <c r="R522" s="229">
        <f>Q522*H522</f>
        <v>0.43989800000000001</v>
      </c>
      <c r="S522" s="229">
        <v>0</v>
      </c>
      <c r="T522" s="230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1" t="s">
        <v>217</v>
      </c>
      <c r="AT522" s="231" t="s">
        <v>324</v>
      </c>
      <c r="AU522" s="231" t="s">
        <v>87</v>
      </c>
      <c r="AY522" s="18" t="s">
        <v>151</v>
      </c>
      <c r="BE522" s="232">
        <f>IF(N522="základní",J522,0)</f>
        <v>0</v>
      </c>
      <c r="BF522" s="232">
        <f>IF(N522="snížená",J522,0)</f>
        <v>0</v>
      </c>
      <c r="BG522" s="232">
        <f>IF(N522="zákl. přenesená",J522,0)</f>
        <v>0</v>
      </c>
      <c r="BH522" s="232">
        <f>IF(N522="sníž. přenesená",J522,0)</f>
        <v>0</v>
      </c>
      <c r="BI522" s="232">
        <f>IF(N522="nulová",J522,0)</f>
        <v>0</v>
      </c>
      <c r="BJ522" s="18" t="s">
        <v>83</v>
      </c>
      <c r="BK522" s="232">
        <f>ROUND(I522*H522,2)</f>
        <v>0</v>
      </c>
      <c r="BL522" s="18" t="s">
        <v>158</v>
      </c>
      <c r="BM522" s="231" t="s">
        <v>592</v>
      </c>
    </row>
    <row r="523" s="2" customFormat="1">
      <c r="A523" s="39"/>
      <c r="B523" s="40"/>
      <c r="C523" s="41"/>
      <c r="D523" s="233" t="s">
        <v>160</v>
      </c>
      <c r="E523" s="41"/>
      <c r="F523" s="234" t="s">
        <v>591</v>
      </c>
      <c r="G523" s="41"/>
      <c r="H523" s="41"/>
      <c r="I523" s="235"/>
      <c r="J523" s="41"/>
      <c r="K523" s="41"/>
      <c r="L523" s="45"/>
      <c r="M523" s="236"/>
      <c r="N523" s="237"/>
      <c r="O523" s="92"/>
      <c r="P523" s="92"/>
      <c r="Q523" s="92"/>
      <c r="R523" s="92"/>
      <c r="S523" s="92"/>
      <c r="T523" s="93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160</v>
      </c>
      <c r="AU523" s="18" t="s">
        <v>87</v>
      </c>
    </row>
    <row r="524" s="13" customFormat="1">
      <c r="A524" s="13"/>
      <c r="B524" s="240"/>
      <c r="C524" s="241"/>
      <c r="D524" s="233" t="s">
        <v>164</v>
      </c>
      <c r="E524" s="242" t="s">
        <v>1</v>
      </c>
      <c r="F524" s="243" t="s">
        <v>593</v>
      </c>
      <c r="G524" s="241"/>
      <c r="H524" s="242" t="s">
        <v>1</v>
      </c>
      <c r="I524" s="244"/>
      <c r="J524" s="241"/>
      <c r="K524" s="241"/>
      <c r="L524" s="245"/>
      <c r="M524" s="246"/>
      <c r="N524" s="247"/>
      <c r="O524" s="247"/>
      <c r="P524" s="247"/>
      <c r="Q524" s="247"/>
      <c r="R524" s="247"/>
      <c r="S524" s="247"/>
      <c r="T524" s="248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9" t="s">
        <v>164</v>
      </c>
      <c r="AU524" s="249" t="s">
        <v>87</v>
      </c>
      <c r="AV524" s="13" t="s">
        <v>83</v>
      </c>
      <c r="AW524" s="13" t="s">
        <v>34</v>
      </c>
      <c r="AX524" s="13" t="s">
        <v>78</v>
      </c>
      <c r="AY524" s="249" t="s">
        <v>151</v>
      </c>
    </row>
    <row r="525" s="14" customFormat="1">
      <c r="A525" s="14"/>
      <c r="B525" s="250"/>
      <c r="C525" s="251"/>
      <c r="D525" s="233" t="s">
        <v>164</v>
      </c>
      <c r="E525" s="252" t="s">
        <v>1</v>
      </c>
      <c r="F525" s="253" t="s">
        <v>594</v>
      </c>
      <c r="G525" s="251"/>
      <c r="H525" s="254">
        <v>3.3580000000000001</v>
      </c>
      <c r="I525" s="255"/>
      <c r="J525" s="251"/>
      <c r="K525" s="251"/>
      <c r="L525" s="256"/>
      <c r="M525" s="257"/>
      <c r="N525" s="258"/>
      <c r="O525" s="258"/>
      <c r="P525" s="258"/>
      <c r="Q525" s="258"/>
      <c r="R525" s="258"/>
      <c r="S525" s="258"/>
      <c r="T525" s="259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0" t="s">
        <v>164</v>
      </c>
      <c r="AU525" s="260" t="s">
        <v>87</v>
      </c>
      <c r="AV525" s="14" t="s">
        <v>87</v>
      </c>
      <c r="AW525" s="14" t="s">
        <v>34</v>
      </c>
      <c r="AX525" s="14" t="s">
        <v>83</v>
      </c>
      <c r="AY525" s="260" t="s">
        <v>151</v>
      </c>
    </row>
    <row r="526" s="2" customFormat="1" ht="33" customHeight="1">
      <c r="A526" s="39"/>
      <c r="B526" s="40"/>
      <c r="C526" s="220" t="s">
        <v>595</v>
      </c>
      <c r="D526" s="220" t="s">
        <v>153</v>
      </c>
      <c r="E526" s="221" t="s">
        <v>596</v>
      </c>
      <c r="F526" s="222" t="s">
        <v>597</v>
      </c>
      <c r="G526" s="223" t="s">
        <v>156</v>
      </c>
      <c r="H526" s="224">
        <v>230.28999999999999</v>
      </c>
      <c r="I526" s="225"/>
      <c r="J526" s="226">
        <f>ROUND(I526*H526,2)</f>
        <v>0</v>
      </c>
      <c r="K526" s="222" t="s">
        <v>157</v>
      </c>
      <c r="L526" s="45"/>
      <c r="M526" s="227" t="s">
        <v>1</v>
      </c>
      <c r="N526" s="228" t="s">
        <v>43</v>
      </c>
      <c r="O526" s="92"/>
      <c r="P526" s="229">
        <f>O526*H526</f>
        <v>0</v>
      </c>
      <c r="Q526" s="229">
        <v>0.11162</v>
      </c>
      <c r="R526" s="229">
        <f>Q526*H526</f>
        <v>25.704969799999997</v>
      </c>
      <c r="S526" s="229">
        <v>0</v>
      </c>
      <c r="T526" s="230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1" t="s">
        <v>158</v>
      </c>
      <c r="AT526" s="231" t="s">
        <v>153</v>
      </c>
      <c r="AU526" s="231" t="s">
        <v>87</v>
      </c>
      <c r="AY526" s="18" t="s">
        <v>151</v>
      </c>
      <c r="BE526" s="232">
        <f>IF(N526="základní",J526,0)</f>
        <v>0</v>
      </c>
      <c r="BF526" s="232">
        <f>IF(N526="snížená",J526,0)</f>
        <v>0</v>
      </c>
      <c r="BG526" s="232">
        <f>IF(N526="zákl. přenesená",J526,0)</f>
        <v>0</v>
      </c>
      <c r="BH526" s="232">
        <f>IF(N526="sníž. přenesená",J526,0)</f>
        <v>0</v>
      </c>
      <c r="BI526" s="232">
        <f>IF(N526="nulová",J526,0)</f>
        <v>0</v>
      </c>
      <c r="BJ526" s="18" t="s">
        <v>83</v>
      </c>
      <c r="BK526" s="232">
        <f>ROUND(I526*H526,2)</f>
        <v>0</v>
      </c>
      <c r="BL526" s="18" t="s">
        <v>158</v>
      </c>
      <c r="BM526" s="231" t="s">
        <v>598</v>
      </c>
    </row>
    <row r="527" s="2" customFormat="1">
      <c r="A527" s="39"/>
      <c r="B527" s="40"/>
      <c r="C527" s="41"/>
      <c r="D527" s="233" t="s">
        <v>160</v>
      </c>
      <c r="E527" s="41"/>
      <c r="F527" s="234" t="s">
        <v>599</v>
      </c>
      <c r="G527" s="41"/>
      <c r="H527" s="41"/>
      <c r="I527" s="235"/>
      <c r="J527" s="41"/>
      <c r="K527" s="41"/>
      <c r="L527" s="45"/>
      <c r="M527" s="236"/>
      <c r="N527" s="237"/>
      <c r="O527" s="92"/>
      <c r="P527" s="92"/>
      <c r="Q527" s="92"/>
      <c r="R527" s="92"/>
      <c r="S527" s="92"/>
      <c r="T527" s="93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160</v>
      </c>
      <c r="AU527" s="18" t="s">
        <v>87</v>
      </c>
    </row>
    <row r="528" s="2" customFormat="1">
      <c r="A528" s="39"/>
      <c r="B528" s="40"/>
      <c r="C528" s="41"/>
      <c r="D528" s="238" t="s">
        <v>162</v>
      </c>
      <c r="E528" s="41"/>
      <c r="F528" s="239" t="s">
        <v>600</v>
      </c>
      <c r="G528" s="41"/>
      <c r="H528" s="41"/>
      <c r="I528" s="235"/>
      <c r="J528" s="41"/>
      <c r="K528" s="41"/>
      <c r="L528" s="45"/>
      <c r="M528" s="236"/>
      <c r="N528" s="237"/>
      <c r="O528" s="92"/>
      <c r="P528" s="92"/>
      <c r="Q528" s="92"/>
      <c r="R528" s="92"/>
      <c r="S528" s="92"/>
      <c r="T528" s="93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T528" s="18" t="s">
        <v>162</v>
      </c>
      <c r="AU528" s="18" t="s">
        <v>87</v>
      </c>
    </row>
    <row r="529" s="13" customFormat="1">
      <c r="A529" s="13"/>
      <c r="B529" s="240"/>
      <c r="C529" s="241"/>
      <c r="D529" s="233" t="s">
        <v>164</v>
      </c>
      <c r="E529" s="242" t="s">
        <v>1</v>
      </c>
      <c r="F529" s="243" t="s">
        <v>449</v>
      </c>
      <c r="G529" s="241"/>
      <c r="H529" s="242" t="s">
        <v>1</v>
      </c>
      <c r="I529" s="244"/>
      <c r="J529" s="241"/>
      <c r="K529" s="241"/>
      <c r="L529" s="245"/>
      <c r="M529" s="246"/>
      <c r="N529" s="247"/>
      <c r="O529" s="247"/>
      <c r="P529" s="247"/>
      <c r="Q529" s="247"/>
      <c r="R529" s="247"/>
      <c r="S529" s="247"/>
      <c r="T529" s="248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9" t="s">
        <v>164</v>
      </c>
      <c r="AU529" s="249" t="s">
        <v>87</v>
      </c>
      <c r="AV529" s="13" t="s">
        <v>83</v>
      </c>
      <c r="AW529" s="13" t="s">
        <v>34</v>
      </c>
      <c r="AX529" s="13" t="s">
        <v>78</v>
      </c>
      <c r="AY529" s="249" t="s">
        <v>151</v>
      </c>
    </row>
    <row r="530" s="13" customFormat="1">
      <c r="A530" s="13"/>
      <c r="B530" s="240"/>
      <c r="C530" s="241"/>
      <c r="D530" s="233" t="s">
        <v>164</v>
      </c>
      <c r="E530" s="242" t="s">
        <v>1</v>
      </c>
      <c r="F530" s="243" t="s">
        <v>563</v>
      </c>
      <c r="G530" s="241"/>
      <c r="H530" s="242" t="s">
        <v>1</v>
      </c>
      <c r="I530" s="244"/>
      <c r="J530" s="241"/>
      <c r="K530" s="241"/>
      <c r="L530" s="245"/>
      <c r="M530" s="246"/>
      <c r="N530" s="247"/>
      <c r="O530" s="247"/>
      <c r="P530" s="247"/>
      <c r="Q530" s="247"/>
      <c r="R530" s="247"/>
      <c r="S530" s="247"/>
      <c r="T530" s="248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9" t="s">
        <v>164</v>
      </c>
      <c r="AU530" s="249" t="s">
        <v>87</v>
      </c>
      <c r="AV530" s="13" t="s">
        <v>83</v>
      </c>
      <c r="AW530" s="13" t="s">
        <v>34</v>
      </c>
      <c r="AX530" s="13" t="s">
        <v>78</v>
      </c>
      <c r="AY530" s="249" t="s">
        <v>151</v>
      </c>
    </row>
    <row r="531" s="14" customFormat="1">
      <c r="A531" s="14"/>
      <c r="B531" s="250"/>
      <c r="C531" s="251"/>
      <c r="D531" s="233" t="s">
        <v>164</v>
      </c>
      <c r="E531" s="252" t="s">
        <v>1</v>
      </c>
      <c r="F531" s="253" t="s">
        <v>460</v>
      </c>
      <c r="G531" s="251"/>
      <c r="H531" s="254">
        <v>91.459999999999994</v>
      </c>
      <c r="I531" s="255"/>
      <c r="J531" s="251"/>
      <c r="K531" s="251"/>
      <c r="L531" s="256"/>
      <c r="M531" s="257"/>
      <c r="N531" s="258"/>
      <c r="O531" s="258"/>
      <c r="P531" s="258"/>
      <c r="Q531" s="258"/>
      <c r="R531" s="258"/>
      <c r="S531" s="258"/>
      <c r="T531" s="259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0" t="s">
        <v>164</v>
      </c>
      <c r="AU531" s="260" t="s">
        <v>87</v>
      </c>
      <c r="AV531" s="14" t="s">
        <v>87</v>
      </c>
      <c r="AW531" s="14" t="s">
        <v>34</v>
      </c>
      <c r="AX531" s="14" t="s">
        <v>78</v>
      </c>
      <c r="AY531" s="260" t="s">
        <v>151</v>
      </c>
    </row>
    <row r="532" s="14" customFormat="1">
      <c r="A532" s="14"/>
      <c r="B532" s="250"/>
      <c r="C532" s="251"/>
      <c r="D532" s="233" t="s">
        <v>164</v>
      </c>
      <c r="E532" s="252" t="s">
        <v>1</v>
      </c>
      <c r="F532" s="253" t="s">
        <v>461</v>
      </c>
      <c r="G532" s="251"/>
      <c r="H532" s="254">
        <v>26.57</v>
      </c>
      <c r="I532" s="255"/>
      <c r="J532" s="251"/>
      <c r="K532" s="251"/>
      <c r="L532" s="256"/>
      <c r="M532" s="257"/>
      <c r="N532" s="258"/>
      <c r="O532" s="258"/>
      <c r="P532" s="258"/>
      <c r="Q532" s="258"/>
      <c r="R532" s="258"/>
      <c r="S532" s="258"/>
      <c r="T532" s="259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0" t="s">
        <v>164</v>
      </c>
      <c r="AU532" s="260" t="s">
        <v>87</v>
      </c>
      <c r="AV532" s="14" t="s">
        <v>87</v>
      </c>
      <c r="AW532" s="14" t="s">
        <v>34</v>
      </c>
      <c r="AX532" s="14" t="s">
        <v>78</v>
      </c>
      <c r="AY532" s="260" t="s">
        <v>151</v>
      </c>
    </row>
    <row r="533" s="14" customFormat="1">
      <c r="A533" s="14"/>
      <c r="B533" s="250"/>
      <c r="C533" s="251"/>
      <c r="D533" s="233" t="s">
        <v>164</v>
      </c>
      <c r="E533" s="252" t="s">
        <v>1</v>
      </c>
      <c r="F533" s="253" t="s">
        <v>515</v>
      </c>
      <c r="G533" s="251"/>
      <c r="H533" s="254">
        <v>94.620000000000005</v>
      </c>
      <c r="I533" s="255"/>
      <c r="J533" s="251"/>
      <c r="K533" s="251"/>
      <c r="L533" s="256"/>
      <c r="M533" s="257"/>
      <c r="N533" s="258"/>
      <c r="O533" s="258"/>
      <c r="P533" s="258"/>
      <c r="Q533" s="258"/>
      <c r="R533" s="258"/>
      <c r="S533" s="258"/>
      <c r="T533" s="259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0" t="s">
        <v>164</v>
      </c>
      <c r="AU533" s="260" t="s">
        <v>87</v>
      </c>
      <c r="AV533" s="14" t="s">
        <v>87</v>
      </c>
      <c r="AW533" s="14" t="s">
        <v>34</v>
      </c>
      <c r="AX533" s="14" t="s">
        <v>78</v>
      </c>
      <c r="AY533" s="260" t="s">
        <v>151</v>
      </c>
    </row>
    <row r="534" s="14" customFormat="1">
      <c r="A534" s="14"/>
      <c r="B534" s="250"/>
      <c r="C534" s="251"/>
      <c r="D534" s="233" t="s">
        <v>164</v>
      </c>
      <c r="E534" s="252" t="s">
        <v>1</v>
      </c>
      <c r="F534" s="253" t="s">
        <v>601</v>
      </c>
      <c r="G534" s="251"/>
      <c r="H534" s="254">
        <v>4.1399999999999997</v>
      </c>
      <c r="I534" s="255"/>
      <c r="J534" s="251"/>
      <c r="K534" s="251"/>
      <c r="L534" s="256"/>
      <c r="M534" s="257"/>
      <c r="N534" s="258"/>
      <c r="O534" s="258"/>
      <c r="P534" s="258"/>
      <c r="Q534" s="258"/>
      <c r="R534" s="258"/>
      <c r="S534" s="258"/>
      <c r="T534" s="259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0" t="s">
        <v>164</v>
      </c>
      <c r="AU534" s="260" t="s">
        <v>87</v>
      </c>
      <c r="AV534" s="14" t="s">
        <v>87</v>
      </c>
      <c r="AW534" s="14" t="s">
        <v>34</v>
      </c>
      <c r="AX534" s="14" t="s">
        <v>78</v>
      </c>
      <c r="AY534" s="260" t="s">
        <v>151</v>
      </c>
    </row>
    <row r="535" s="14" customFormat="1">
      <c r="A535" s="14"/>
      <c r="B535" s="250"/>
      <c r="C535" s="251"/>
      <c r="D535" s="233" t="s">
        <v>164</v>
      </c>
      <c r="E535" s="252" t="s">
        <v>1</v>
      </c>
      <c r="F535" s="253" t="s">
        <v>602</v>
      </c>
      <c r="G535" s="251"/>
      <c r="H535" s="254">
        <v>3.5</v>
      </c>
      <c r="I535" s="255"/>
      <c r="J535" s="251"/>
      <c r="K535" s="251"/>
      <c r="L535" s="256"/>
      <c r="M535" s="257"/>
      <c r="N535" s="258"/>
      <c r="O535" s="258"/>
      <c r="P535" s="258"/>
      <c r="Q535" s="258"/>
      <c r="R535" s="258"/>
      <c r="S535" s="258"/>
      <c r="T535" s="259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0" t="s">
        <v>164</v>
      </c>
      <c r="AU535" s="260" t="s">
        <v>87</v>
      </c>
      <c r="AV535" s="14" t="s">
        <v>87</v>
      </c>
      <c r="AW535" s="14" t="s">
        <v>34</v>
      </c>
      <c r="AX535" s="14" t="s">
        <v>78</v>
      </c>
      <c r="AY535" s="260" t="s">
        <v>151</v>
      </c>
    </row>
    <row r="536" s="16" customFormat="1">
      <c r="A536" s="16"/>
      <c r="B536" s="272"/>
      <c r="C536" s="273"/>
      <c r="D536" s="233" t="s">
        <v>164</v>
      </c>
      <c r="E536" s="274" t="s">
        <v>1</v>
      </c>
      <c r="F536" s="275" t="s">
        <v>322</v>
      </c>
      <c r="G536" s="273"/>
      <c r="H536" s="276">
        <v>220.28999999999999</v>
      </c>
      <c r="I536" s="277"/>
      <c r="J536" s="273"/>
      <c r="K536" s="273"/>
      <c r="L536" s="278"/>
      <c r="M536" s="279"/>
      <c r="N536" s="280"/>
      <c r="O536" s="280"/>
      <c r="P536" s="280"/>
      <c r="Q536" s="280"/>
      <c r="R536" s="280"/>
      <c r="S536" s="280"/>
      <c r="T536" s="281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T536" s="282" t="s">
        <v>164</v>
      </c>
      <c r="AU536" s="282" t="s">
        <v>87</v>
      </c>
      <c r="AV536" s="16" t="s">
        <v>90</v>
      </c>
      <c r="AW536" s="16" t="s">
        <v>34</v>
      </c>
      <c r="AX536" s="16" t="s">
        <v>78</v>
      </c>
      <c r="AY536" s="282" t="s">
        <v>151</v>
      </c>
    </row>
    <row r="537" s="14" customFormat="1">
      <c r="A537" s="14"/>
      <c r="B537" s="250"/>
      <c r="C537" s="251"/>
      <c r="D537" s="233" t="s">
        <v>164</v>
      </c>
      <c r="E537" s="252" t="s">
        <v>1</v>
      </c>
      <c r="F537" s="253" t="s">
        <v>193</v>
      </c>
      <c r="G537" s="251"/>
      <c r="H537" s="254">
        <v>10</v>
      </c>
      <c r="I537" s="255"/>
      <c r="J537" s="251"/>
      <c r="K537" s="251"/>
      <c r="L537" s="256"/>
      <c r="M537" s="257"/>
      <c r="N537" s="258"/>
      <c r="O537" s="258"/>
      <c r="P537" s="258"/>
      <c r="Q537" s="258"/>
      <c r="R537" s="258"/>
      <c r="S537" s="258"/>
      <c r="T537" s="259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0" t="s">
        <v>164</v>
      </c>
      <c r="AU537" s="260" t="s">
        <v>87</v>
      </c>
      <c r="AV537" s="14" t="s">
        <v>87</v>
      </c>
      <c r="AW537" s="14" t="s">
        <v>34</v>
      </c>
      <c r="AX537" s="14" t="s">
        <v>78</v>
      </c>
      <c r="AY537" s="260" t="s">
        <v>151</v>
      </c>
    </row>
    <row r="538" s="15" customFormat="1">
      <c r="A538" s="15"/>
      <c r="B538" s="261"/>
      <c r="C538" s="262"/>
      <c r="D538" s="233" t="s">
        <v>164</v>
      </c>
      <c r="E538" s="263" t="s">
        <v>1</v>
      </c>
      <c r="F538" s="264" t="s">
        <v>169</v>
      </c>
      <c r="G538" s="262"/>
      <c r="H538" s="265">
        <v>230.28999999999999</v>
      </c>
      <c r="I538" s="266"/>
      <c r="J538" s="262"/>
      <c r="K538" s="262"/>
      <c r="L538" s="267"/>
      <c r="M538" s="268"/>
      <c r="N538" s="269"/>
      <c r="O538" s="269"/>
      <c r="P538" s="269"/>
      <c r="Q538" s="269"/>
      <c r="R538" s="269"/>
      <c r="S538" s="269"/>
      <c r="T538" s="270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71" t="s">
        <v>164</v>
      </c>
      <c r="AU538" s="271" t="s">
        <v>87</v>
      </c>
      <c r="AV538" s="15" t="s">
        <v>158</v>
      </c>
      <c r="AW538" s="15" t="s">
        <v>34</v>
      </c>
      <c r="AX538" s="15" t="s">
        <v>83</v>
      </c>
      <c r="AY538" s="271" t="s">
        <v>151</v>
      </c>
    </row>
    <row r="539" s="2" customFormat="1" ht="24.15" customHeight="1">
      <c r="A539" s="39"/>
      <c r="B539" s="40"/>
      <c r="C539" s="283" t="s">
        <v>603</v>
      </c>
      <c r="D539" s="283" t="s">
        <v>324</v>
      </c>
      <c r="E539" s="284" t="s">
        <v>604</v>
      </c>
      <c r="F539" s="285" t="s">
        <v>605</v>
      </c>
      <c r="G539" s="286" t="s">
        <v>156</v>
      </c>
      <c r="H539" s="287">
        <v>220.47300000000001</v>
      </c>
      <c r="I539" s="288"/>
      <c r="J539" s="289">
        <f>ROUND(I539*H539,2)</f>
        <v>0</v>
      </c>
      <c r="K539" s="285" t="s">
        <v>157</v>
      </c>
      <c r="L539" s="290"/>
      <c r="M539" s="291" t="s">
        <v>1</v>
      </c>
      <c r="N539" s="292" t="s">
        <v>43</v>
      </c>
      <c r="O539" s="92"/>
      <c r="P539" s="229">
        <f>O539*H539</f>
        <v>0</v>
      </c>
      <c r="Q539" s="229">
        <v>0.17599999999999999</v>
      </c>
      <c r="R539" s="229">
        <f>Q539*H539</f>
        <v>38.803248000000004</v>
      </c>
      <c r="S539" s="229">
        <v>0</v>
      </c>
      <c r="T539" s="230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1" t="s">
        <v>217</v>
      </c>
      <c r="AT539" s="231" t="s">
        <v>324</v>
      </c>
      <c r="AU539" s="231" t="s">
        <v>87</v>
      </c>
      <c r="AY539" s="18" t="s">
        <v>151</v>
      </c>
      <c r="BE539" s="232">
        <f>IF(N539="základní",J539,0)</f>
        <v>0</v>
      </c>
      <c r="BF539" s="232">
        <f>IF(N539="snížená",J539,0)</f>
        <v>0</v>
      </c>
      <c r="BG539" s="232">
        <f>IF(N539="zákl. přenesená",J539,0)</f>
        <v>0</v>
      </c>
      <c r="BH539" s="232">
        <f>IF(N539="sníž. přenesená",J539,0)</f>
        <v>0</v>
      </c>
      <c r="BI539" s="232">
        <f>IF(N539="nulová",J539,0)</f>
        <v>0</v>
      </c>
      <c r="BJ539" s="18" t="s">
        <v>83</v>
      </c>
      <c r="BK539" s="232">
        <f>ROUND(I539*H539,2)</f>
        <v>0</v>
      </c>
      <c r="BL539" s="18" t="s">
        <v>158</v>
      </c>
      <c r="BM539" s="231" t="s">
        <v>606</v>
      </c>
    </row>
    <row r="540" s="2" customFormat="1">
      <c r="A540" s="39"/>
      <c r="B540" s="40"/>
      <c r="C540" s="41"/>
      <c r="D540" s="233" t="s">
        <v>160</v>
      </c>
      <c r="E540" s="41"/>
      <c r="F540" s="234" t="s">
        <v>605</v>
      </c>
      <c r="G540" s="41"/>
      <c r="H540" s="41"/>
      <c r="I540" s="235"/>
      <c r="J540" s="41"/>
      <c r="K540" s="41"/>
      <c r="L540" s="45"/>
      <c r="M540" s="236"/>
      <c r="N540" s="237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160</v>
      </c>
      <c r="AU540" s="18" t="s">
        <v>87</v>
      </c>
    </row>
    <row r="541" s="13" customFormat="1">
      <c r="A541" s="13"/>
      <c r="B541" s="240"/>
      <c r="C541" s="241"/>
      <c r="D541" s="233" t="s">
        <v>164</v>
      </c>
      <c r="E541" s="242" t="s">
        <v>1</v>
      </c>
      <c r="F541" s="243" t="s">
        <v>607</v>
      </c>
      <c r="G541" s="241"/>
      <c r="H541" s="242" t="s">
        <v>1</v>
      </c>
      <c r="I541" s="244"/>
      <c r="J541" s="241"/>
      <c r="K541" s="241"/>
      <c r="L541" s="245"/>
      <c r="M541" s="246"/>
      <c r="N541" s="247"/>
      <c r="O541" s="247"/>
      <c r="P541" s="247"/>
      <c r="Q541" s="247"/>
      <c r="R541" s="247"/>
      <c r="S541" s="247"/>
      <c r="T541" s="248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9" t="s">
        <v>164</v>
      </c>
      <c r="AU541" s="249" t="s">
        <v>87</v>
      </c>
      <c r="AV541" s="13" t="s">
        <v>83</v>
      </c>
      <c r="AW541" s="13" t="s">
        <v>34</v>
      </c>
      <c r="AX541" s="13" t="s">
        <v>78</v>
      </c>
      <c r="AY541" s="249" t="s">
        <v>151</v>
      </c>
    </row>
    <row r="542" s="14" customFormat="1">
      <c r="A542" s="14"/>
      <c r="B542" s="250"/>
      <c r="C542" s="251"/>
      <c r="D542" s="233" t="s">
        <v>164</v>
      </c>
      <c r="E542" s="252" t="s">
        <v>1</v>
      </c>
      <c r="F542" s="253" t="s">
        <v>608</v>
      </c>
      <c r="G542" s="251"/>
      <c r="H542" s="254">
        <v>220.47300000000001</v>
      </c>
      <c r="I542" s="255"/>
      <c r="J542" s="251"/>
      <c r="K542" s="251"/>
      <c r="L542" s="256"/>
      <c r="M542" s="257"/>
      <c r="N542" s="258"/>
      <c r="O542" s="258"/>
      <c r="P542" s="258"/>
      <c r="Q542" s="258"/>
      <c r="R542" s="258"/>
      <c r="S542" s="258"/>
      <c r="T542" s="259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60" t="s">
        <v>164</v>
      </c>
      <c r="AU542" s="260" t="s">
        <v>87</v>
      </c>
      <c r="AV542" s="14" t="s">
        <v>87</v>
      </c>
      <c r="AW542" s="14" t="s">
        <v>34</v>
      </c>
      <c r="AX542" s="14" t="s">
        <v>83</v>
      </c>
      <c r="AY542" s="260" t="s">
        <v>151</v>
      </c>
    </row>
    <row r="543" s="2" customFormat="1" ht="24.15" customHeight="1">
      <c r="A543" s="39"/>
      <c r="B543" s="40"/>
      <c r="C543" s="283" t="s">
        <v>609</v>
      </c>
      <c r="D543" s="283" t="s">
        <v>324</v>
      </c>
      <c r="E543" s="284" t="s">
        <v>610</v>
      </c>
      <c r="F543" s="285" t="s">
        <v>611</v>
      </c>
      <c r="G543" s="286" t="s">
        <v>156</v>
      </c>
      <c r="H543" s="287">
        <v>4.2640000000000002</v>
      </c>
      <c r="I543" s="288"/>
      <c r="J543" s="289">
        <f>ROUND(I543*H543,2)</f>
        <v>0</v>
      </c>
      <c r="K543" s="285" t="s">
        <v>157</v>
      </c>
      <c r="L543" s="290"/>
      <c r="M543" s="291" t="s">
        <v>1</v>
      </c>
      <c r="N543" s="292" t="s">
        <v>43</v>
      </c>
      <c r="O543" s="92"/>
      <c r="P543" s="229">
        <f>O543*H543</f>
        <v>0</v>
      </c>
      <c r="Q543" s="229">
        <v>0.17499999999999999</v>
      </c>
      <c r="R543" s="229">
        <f>Q543*H543</f>
        <v>0.74619999999999997</v>
      </c>
      <c r="S543" s="229">
        <v>0</v>
      </c>
      <c r="T543" s="230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1" t="s">
        <v>217</v>
      </c>
      <c r="AT543" s="231" t="s">
        <v>324</v>
      </c>
      <c r="AU543" s="231" t="s">
        <v>87</v>
      </c>
      <c r="AY543" s="18" t="s">
        <v>151</v>
      </c>
      <c r="BE543" s="232">
        <f>IF(N543="základní",J543,0)</f>
        <v>0</v>
      </c>
      <c r="BF543" s="232">
        <f>IF(N543="snížená",J543,0)</f>
        <v>0</v>
      </c>
      <c r="BG543" s="232">
        <f>IF(N543="zákl. přenesená",J543,0)</f>
        <v>0</v>
      </c>
      <c r="BH543" s="232">
        <f>IF(N543="sníž. přenesená",J543,0)</f>
        <v>0</v>
      </c>
      <c r="BI543" s="232">
        <f>IF(N543="nulová",J543,0)</f>
        <v>0</v>
      </c>
      <c r="BJ543" s="18" t="s">
        <v>83</v>
      </c>
      <c r="BK543" s="232">
        <f>ROUND(I543*H543,2)</f>
        <v>0</v>
      </c>
      <c r="BL543" s="18" t="s">
        <v>158</v>
      </c>
      <c r="BM543" s="231" t="s">
        <v>612</v>
      </c>
    </row>
    <row r="544" s="2" customFormat="1">
      <c r="A544" s="39"/>
      <c r="B544" s="40"/>
      <c r="C544" s="41"/>
      <c r="D544" s="233" t="s">
        <v>160</v>
      </c>
      <c r="E544" s="41"/>
      <c r="F544" s="234" t="s">
        <v>611</v>
      </c>
      <c r="G544" s="41"/>
      <c r="H544" s="41"/>
      <c r="I544" s="235"/>
      <c r="J544" s="41"/>
      <c r="K544" s="41"/>
      <c r="L544" s="45"/>
      <c r="M544" s="236"/>
      <c r="N544" s="237"/>
      <c r="O544" s="92"/>
      <c r="P544" s="92"/>
      <c r="Q544" s="92"/>
      <c r="R544" s="92"/>
      <c r="S544" s="92"/>
      <c r="T544" s="93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160</v>
      </c>
      <c r="AU544" s="18" t="s">
        <v>87</v>
      </c>
    </row>
    <row r="545" s="13" customFormat="1">
      <c r="A545" s="13"/>
      <c r="B545" s="240"/>
      <c r="C545" s="241"/>
      <c r="D545" s="233" t="s">
        <v>164</v>
      </c>
      <c r="E545" s="242" t="s">
        <v>1</v>
      </c>
      <c r="F545" s="243" t="s">
        <v>613</v>
      </c>
      <c r="G545" s="241"/>
      <c r="H545" s="242" t="s">
        <v>1</v>
      </c>
      <c r="I545" s="244"/>
      <c r="J545" s="241"/>
      <c r="K545" s="241"/>
      <c r="L545" s="245"/>
      <c r="M545" s="246"/>
      <c r="N545" s="247"/>
      <c r="O545" s="247"/>
      <c r="P545" s="247"/>
      <c r="Q545" s="247"/>
      <c r="R545" s="247"/>
      <c r="S545" s="247"/>
      <c r="T545" s="248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9" t="s">
        <v>164</v>
      </c>
      <c r="AU545" s="249" t="s">
        <v>87</v>
      </c>
      <c r="AV545" s="13" t="s">
        <v>83</v>
      </c>
      <c r="AW545" s="13" t="s">
        <v>34</v>
      </c>
      <c r="AX545" s="13" t="s">
        <v>78</v>
      </c>
      <c r="AY545" s="249" t="s">
        <v>151</v>
      </c>
    </row>
    <row r="546" s="14" customFormat="1">
      <c r="A546" s="14"/>
      <c r="B546" s="250"/>
      <c r="C546" s="251"/>
      <c r="D546" s="233" t="s">
        <v>164</v>
      </c>
      <c r="E546" s="252" t="s">
        <v>1</v>
      </c>
      <c r="F546" s="253" t="s">
        <v>614</v>
      </c>
      <c r="G546" s="251"/>
      <c r="H546" s="254">
        <v>4.2640000000000002</v>
      </c>
      <c r="I546" s="255"/>
      <c r="J546" s="251"/>
      <c r="K546" s="251"/>
      <c r="L546" s="256"/>
      <c r="M546" s="257"/>
      <c r="N546" s="258"/>
      <c r="O546" s="258"/>
      <c r="P546" s="258"/>
      <c r="Q546" s="258"/>
      <c r="R546" s="258"/>
      <c r="S546" s="258"/>
      <c r="T546" s="259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0" t="s">
        <v>164</v>
      </c>
      <c r="AU546" s="260" t="s">
        <v>87</v>
      </c>
      <c r="AV546" s="14" t="s">
        <v>87</v>
      </c>
      <c r="AW546" s="14" t="s">
        <v>34</v>
      </c>
      <c r="AX546" s="14" t="s">
        <v>83</v>
      </c>
      <c r="AY546" s="260" t="s">
        <v>151</v>
      </c>
    </row>
    <row r="547" s="2" customFormat="1" ht="37.8" customHeight="1">
      <c r="A547" s="39"/>
      <c r="B547" s="40"/>
      <c r="C547" s="220" t="s">
        <v>615</v>
      </c>
      <c r="D547" s="220" t="s">
        <v>153</v>
      </c>
      <c r="E547" s="221" t="s">
        <v>616</v>
      </c>
      <c r="F547" s="222" t="s">
        <v>617</v>
      </c>
      <c r="G547" s="223" t="s">
        <v>156</v>
      </c>
      <c r="H547" s="224">
        <v>12.16</v>
      </c>
      <c r="I547" s="225"/>
      <c r="J547" s="226">
        <f>ROUND(I547*H547,2)</f>
        <v>0</v>
      </c>
      <c r="K547" s="222" t="s">
        <v>157</v>
      </c>
      <c r="L547" s="45"/>
      <c r="M547" s="227" t="s">
        <v>1</v>
      </c>
      <c r="N547" s="228" t="s">
        <v>43</v>
      </c>
      <c r="O547" s="92"/>
      <c r="P547" s="229">
        <f>O547*H547</f>
        <v>0</v>
      </c>
      <c r="Q547" s="229">
        <v>0.098000000000000004</v>
      </c>
      <c r="R547" s="229">
        <f>Q547*H547</f>
        <v>1.1916800000000001</v>
      </c>
      <c r="S547" s="229">
        <v>0</v>
      </c>
      <c r="T547" s="230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1" t="s">
        <v>158</v>
      </c>
      <c r="AT547" s="231" t="s">
        <v>153</v>
      </c>
      <c r="AU547" s="231" t="s">
        <v>87</v>
      </c>
      <c r="AY547" s="18" t="s">
        <v>151</v>
      </c>
      <c r="BE547" s="232">
        <f>IF(N547="základní",J547,0)</f>
        <v>0</v>
      </c>
      <c r="BF547" s="232">
        <f>IF(N547="snížená",J547,0)</f>
        <v>0</v>
      </c>
      <c r="BG547" s="232">
        <f>IF(N547="zákl. přenesená",J547,0)</f>
        <v>0</v>
      </c>
      <c r="BH547" s="232">
        <f>IF(N547="sníž. přenesená",J547,0)</f>
        <v>0</v>
      </c>
      <c r="BI547" s="232">
        <f>IF(N547="nulová",J547,0)</f>
        <v>0</v>
      </c>
      <c r="BJ547" s="18" t="s">
        <v>83</v>
      </c>
      <c r="BK547" s="232">
        <f>ROUND(I547*H547,2)</f>
        <v>0</v>
      </c>
      <c r="BL547" s="18" t="s">
        <v>158</v>
      </c>
      <c r="BM547" s="231" t="s">
        <v>618</v>
      </c>
    </row>
    <row r="548" s="2" customFormat="1">
      <c r="A548" s="39"/>
      <c r="B548" s="40"/>
      <c r="C548" s="41"/>
      <c r="D548" s="233" t="s">
        <v>160</v>
      </c>
      <c r="E548" s="41"/>
      <c r="F548" s="234" t="s">
        <v>619</v>
      </c>
      <c r="G548" s="41"/>
      <c r="H548" s="41"/>
      <c r="I548" s="235"/>
      <c r="J548" s="41"/>
      <c r="K548" s="41"/>
      <c r="L548" s="45"/>
      <c r="M548" s="236"/>
      <c r="N548" s="237"/>
      <c r="O548" s="92"/>
      <c r="P548" s="92"/>
      <c r="Q548" s="92"/>
      <c r="R548" s="92"/>
      <c r="S548" s="92"/>
      <c r="T548" s="93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18" t="s">
        <v>160</v>
      </c>
      <c r="AU548" s="18" t="s">
        <v>87</v>
      </c>
    </row>
    <row r="549" s="2" customFormat="1">
      <c r="A549" s="39"/>
      <c r="B549" s="40"/>
      <c r="C549" s="41"/>
      <c r="D549" s="238" t="s">
        <v>162</v>
      </c>
      <c r="E549" s="41"/>
      <c r="F549" s="239" t="s">
        <v>620</v>
      </c>
      <c r="G549" s="41"/>
      <c r="H549" s="41"/>
      <c r="I549" s="235"/>
      <c r="J549" s="41"/>
      <c r="K549" s="41"/>
      <c r="L549" s="45"/>
      <c r="M549" s="236"/>
      <c r="N549" s="237"/>
      <c r="O549" s="92"/>
      <c r="P549" s="92"/>
      <c r="Q549" s="92"/>
      <c r="R549" s="92"/>
      <c r="S549" s="92"/>
      <c r="T549" s="93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162</v>
      </c>
      <c r="AU549" s="18" t="s">
        <v>87</v>
      </c>
    </row>
    <row r="550" s="14" customFormat="1">
      <c r="A550" s="14"/>
      <c r="B550" s="250"/>
      <c r="C550" s="251"/>
      <c r="D550" s="233" t="s">
        <v>164</v>
      </c>
      <c r="E550" s="252" t="s">
        <v>1</v>
      </c>
      <c r="F550" s="253" t="s">
        <v>175</v>
      </c>
      <c r="G550" s="251"/>
      <c r="H550" s="254">
        <v>12.16</v>
      </c>
      <c r="I550" s="255"/>
      <c r="J550" s="251"/>
      <c r="K550" s="251"/>
      <c r="L550" s="256"/>
      <c r="M550" s="257"/>
      <c r="N550" s="258"/>
      <c r="O550" s="258"/>
      <c r="P550" s="258"/>
      <c r="Q550" s="258"/>
      <c r="R550" s="258"/>
      <c r="S550" s="258"/>
      <c r="T550" s="259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0" t="s">
        <v>164</v>
      </c>
      <c r="AU550" s="260" t="s">
        <v>87</v>
      </c>
      <c r="AV550" s="14" t="s">
        <v>87</v>
      </c>
      <c r="AW550" s="14" t="s">
        <v>34</v>
      </c>
      <c r="AX550" s="14" t="s">
        <v>83</v>
      </c>
      <c r="AY550" s="260" t="s">
        <v>151</v>
      </c>
    </row>
    <row r="551" s="2" customFormat="1" ht="24.15" customHeight="1">
      <c r="A551" s="39"/>
      <c r="B551" s="40"/>
      <c r="C551" s="283" t="s">
        <v>621</v>
      </c>
      <c r="D551" s="283" t="s">
        <v>324</v>
      </c>
      <c r="E551" s="284" t="s">
        <v>622</v>
      </c>
      <c r="F551" s="285" t="s">
        <v>623</v>
      </c>
      <c r="G551" s="286" t="s">
        <v>156</v>
      </c>
      <c r="H551" s="287">
        <v>3.1309999999999998</v>
      </c>
      <c r="I551" s="288"/>
      <c r="J551" s="289">
        <f>ROUND(I551*H551,2)</f>
        <v>0</v>
      </c>
      <c r="K551" s="285" t="s">
        <v>157</v>
      </c>
      <c r="L551" s="290"/>
      <c r="M551" s="291" t="s">
        <v>1</v>
      </c>
      <c r="N551" s="292" t="s">
        <v>43</v>
      </c>
      <c r="O551" s="92"/>
      <c r="P551" s="229">
        <f>O551*H551</f>
        <v>0</v>
      </c>
      <c r="Q551" s="229">
        <v>0.108</v>
      </c>
      <c r="R551" s="229">
        <f>Q551*H551</f>
        <v>0.33814799999999995</v>
      </c>
      <c r="S551" s="229">
        <v>0</v>
      </c>
      <c r="T551" s="230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31" t="s">
        <v>217</v>
      </c>
      <c r="AT551" s="231" t="s">
        <v>324</v>
      </c>
      <c r="AU551" s="231" t="s">
        <v>87</v>
      </c>
      <c r="AY551" s="18" t="s">
        <v>151</v>
      </c>
      <c r="BE551" s="232">
        <f>IF(N551="základní",J551,0)</f>
        <v>0</v>
      </c>
      <c r="BF551" s="232">
        <f>IF(N551="snížená",J551,0)</f>
        <v>0</v>
      </c>
      <c r="BG551" s="232">
        <f>IF(N551="zákl. přenesená",J551,0)</f>
        <v>0</v>
      </c>
      <c r="BH551" s="232">
        <f>IF(N551="sníž. přenesená",J551,0)</f>
        <v>0</v>
      </c>
      <c r="BI551" s="232">
        <f>IF(N551="nulová",J551,0)</f>
        <v>0</v>
      </c>
      <c r="BJ551" s="18" t="s">
        <v>83</v>
      </c>
      <c r="BK551" s="232">
        <f>ROUND(I551*H551,2)</f>
        <v>0</v>
      </c>
      <c r="BL551" s="18" t="s">
        <v>158</v>
      </c>
      <c r="BM551" s="231" t="s">
        <v>624</v>
      </c>
    </row>
    <row r="552" s="2" customFormat="1">
      <c r="A552" s="39"/>
      <c r="B552" s="40"/>
      <c r="C552" s="41"/>
      <c r="D552" s="233" t="s">
        <v>160</v>
      </c>
      <c r="E552" s="41"/>
      <c r="F552" s="234" t="s">
        <v>623</v>
      </c>
      <c r="G552" s="41"/>
      <c r="H552" s="41"/>
      <c r="I552" s="235"/>
      <c r="J552" s="41"/>
      <c r="K552" s="41"/>
      <c r="L552" s="45"/>
      <c r="M552" s="236"/>
      <c r="N552" s="237"/>
      <c r="O552" s="92"/>
      <c r="P552" s="92"/>
      <c r="Q552" s="92"/>
      <c r="R552" s="92"/>
      <c r="S552" s="92"/>
      <c r="T552" s="93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160</v>
      </c>
      <c r="AU552" s="18" t="s">
        <v>87</v>
      </c>
    </row>
    <row r="553" s="13" customFormat="1">
      <c r="A553" s="13"/>
      <c r="B553" s="240"/>
      <c r="C553" s="241"/>
      <c r="D553" s="233" t="s">
        <v>164</v>
      </c>
      <c r="E553" s="242" t="s">
        <v>1</v>
      </c>
      <c r="F553" s="243" t="s">
        <v>625</v>
      </c>
      <c r="G553" s="241"/>
      <c r="H553" s="242" t="s">
        <v>1</v>
      </c>
      <c r="I553" s="244"/>
      <c r="J553" s="241"/>
      <c r="K553" s="241"/>
      <c r="L553" s="245"/>
      <c r="M553" s="246"/>
      <c r="N553" s="247"/>
      <c r="O553" s="247"/>
      <c r="P553" s="247"/>
      <c r="Q553" s="247"/>
      <c r="R553" s="247"/>
      <c r="S553" s="247"/>
      <c r="T553" s="248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9" t="s">
        <v>164</v>
      </c>
      <c r="AU553" s="249" t="s">
        <v>87</v>
      </c>
      <c r="AV553" s="13" t="s">
        <v>83</v>
      </c>
      <c r="AW553" s="13" t="s">
        <v>34</v>
      </c>
      <c r="AX553" s="13" t="s">
        <v>78</v>
      </c>
      <c r="AY553" s="249" t="s">
        <v>151</v>
      </c>
    </row>
    <row r="554" s="13" customFormat="1">
      <c r="A554" s="13"/>
      <c r="B554" s="240"/>
      <c r="C554" s="241"/>
      <c r="D554" s="233" t="s">
        <v>164</v>
      </c>
      <c r="E554" s="242" t="s">
        <v>1</v>
      </c>
      <c r="F554" s="243" t="s">
        <v>626</v>
      </c>
      <c r="G554" s="241"/>
      <c r="H554" s="242" t="s">
        <v>1</v>
      </c>
      <c r="I554" s="244"/>
      <c r="J554" s="241"/>
      <c r="K554" s="241"/>
      <c r="L554" s="245"/>
      <c r="M554" s="246"/>
      <c r="N554" s="247"/>
      <c r="O554" s="247"/>
      <c r="P554" s="247"/>
      <c r="Q554" s="247"/>
      <c r="R554" s="247"/>
      <c r="S554" s="247"/>
      <c r="T554" s="248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9" t="s">
        <v>164</v>
      </c>
      <c r="AU554" s="249" t="s">
        <v>87</v>
      </c>
      <c r="AV554" s="13" t="s">
        <v>83</v>
      </c>
      <c r="AW554" s="13" t="s">
        <v>34</v>
      </c>
      <c r="AX554" s="13" t="s">
        <v>78</v>
      </c>
      <c r="AY554" s="249" t="s">
        <v>151</v>
      </c>
    </row>
    <row r="555" s="14" customFormat="1">
      <c r="A555" s="14"/>
      <c r="B555" s="250"/>
      <c r="C555" s="251"/>
      <c r="D555" s="233" t="s">
        <v>164</v>
      </c>
      <c r="E555" s="252" t="s">
        <v>1</v>
      </c>
      <c r="F555" s="253" t="s">
        <v>627</v>
      </c>
      <c r="G555" s="251"/>
      <c r="H555" s="254">
        <v>3.1309999999999998</v>
      </c>
      <c r="I555" s="255"/>
      <c r="J555" s="251"/>
      <c r="K555" s="251"/>
      <c r="L555" s="256"/>
      <c r="M555" s="257"/>
      <c r="N555" s="258"/>
      <c r="O555" s="258"/>
      <c r="P555" s="258"/>
      <c r="Q555" s="258"/>
      <c r="R555" s="258"/>
      <c r="S555" s="258"/>
      <c r="T555" s="259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0" t="s">
        <v>164</v>
      </c>
      <c r="AU555" s="260" t="s">
        <v>87</v>
      </c>
      <c r="AV555" s="14" t="s">
        <v>87</v>
      </c>
      <c r="AW555" s="14" t="s">
        <v>34</v>
      </c>
      <c r="AX555" s="14" t="s">
        <v>83</v>
      </c>
      <c r="AY555" s="260" t="s">
        <v>151</v>
      </c>
    </row>
    <row r="556" s="12" customFormat="1" ht="22.8" customHeight="1">
      <c r="A556" s="12"/>
      <c r="B556" s="204"/>
      <c r="C556" s="205"/>
      <c r="D556" s="206" t="s">
        <v>77</v>
      </c>
      <c r="E556" s="218" t="s">
        <v>217</v>
      </c>
      <c r="F556" s="218" t="s">
        <v>628</v>
      </c>
      <c r="G556" s="205"/>
      <c r="H556" s="205"/>
      <c r="I556" s="208"/>
      <c r="J556" s="219">
        <f>BK556</f>
        <v>0</v>
      </c>
      <c r="K556" s="205"/>
      <c r="L556" s="210"/>
      <c r="M556" s="211"/>
      <c r="N556" s="212"/>
      <c r="O556" s="212"/>
      <c r="P556" s="213">
        <f>SUM(P557:P615)</f>
        <v>0</v>
      </c>
      <c r="Q556" s="212"/>
      <c r="R556" s="213">
        <f>SUM(R557:R615)</f>
        <v>9.9757413800000005</v>
      </c>
      <c r="S556" s="212"/>
      <c r="T556" s="214">
        <f>SUM(T557:T615)</f>
        <v>4.8825599999999998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215" t="s">
        <v>83</v>
      </c>
      <c r="AT556" s="216" t="s">
        <v>77</v>
      </c>
      <c r="AU556" s="216" t="s">
        <v>83</v>
      </c>
      <c r="AY556" s="215" t="s">
        <v>151</v>
      </c>
      <c r="BK556" s="217">
        <f>SUM(BK557:BK615)</f>
        <v>0</v>
      </c>
    </row>
    <row r="557" s="2" customFormat="1" ht="24.15" customHeight="1">
      <c r="A557" s="39"/>
      <c r="B557" s="40"/>
      <c r="C557" s="220" t="s">
        <v>629</v>
      </c>
      <c r="D557" s="220" t="s">
        <v>153</v>
      </c>
      <c r="E557" s="221" t="s">
        <v>630</v>
      </c>
      <c r="F557" s="222" t="s">
        <v>631</v>
      </c>
      <c r="G557" s="223" t="s">
        <v>236</v>
      </c>
      <c r="H557" s="224">
        <v>40.899999999999999</v>
      </c>
      <c r="I557" s="225"/>
      <c r="J557" s="226">
        <f>ROUND(I557*H557,2)</f>
        <v>0</v>
      </c>
      <c r="K557" s="222" t="s">
        <v>157</v>
      </c>
      <c r="L557" s="45"/>
      <c r="M557" s="227" t="s">
        <v>1</v>
      </c>
      <c r="N557" s="228" t="s">
        <v>43</v>
      </c>
      <c r="O557" s="92"/>
      <c r="P557" s="229">
        <f>O557*H557</f>
        <v>0</v>
      </c>
      <c r="Q557" s="229">
        <v>1.0000000000000001E-05</v>
      </c>
      <c r="R557" s="229">
        <f>Q557*H557</f>
        <v>0.00040900000000000002</v>
      </c>
      <c r="S557" s="229">
        <v>0</v>
      </c>
      <c r="T557" s="230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1" t="s">
        <v>158</v>
      </c>
      <c r="AT557" s="231" t="s">
        <v>153</v>
      </c>
      <c r="AU557" s="231" t="s">
        <v>87</v>
      </c>
      <c r="AY557" s="18" t="s">
        <v>151</v>
      </c>
      <c r="BE557" s="232">
        <f>IF(N557="základní",J557,0)</f>
        <v>0</v>
      </c>
      <c r="BF557" s="232">
        <f>IF(N557="snížená",J557,0)</f>
        <v>0</v>
      </c>
      <c r="BG557" s="232">
        <f>IF(N557="zákl. přenesená",J557,0)</f>
        <v>0</v>
      </c>
      <c r="BH557" s="232">
        <f>IF(N557="sníž. přenesená",J557,0)</f>
        <v>0</v>
      </c>
      <c r="BI557" s="232">
        <f>IF(N557="nulová",J557,0)</f>
        <v>0</v>
      </c>
      <c r="BJ557" s="18" t="s">
        <v>83</v>
      </c>
      <c r="BK557" s="232">
        <f>ROUND(I557*H557,2)</f>
        <v>0</v>
      </c>
      <c r="BL557" s="18" t="s">
        <v>158</v>
      </c>
      <c r="BM557" s="231" t="s">
        <v>632</v>
      </c>
    </row>
    <row r="558" s="2" customFormat="1">
      <c r="A558" s="39"/>
      <c r="B558" s="40"/>
      <c r="C558" s="41"/>
      <c r="D558" s="233" t="s">
        <v>160</v>
      </c>
      <c r="E558" s="41"/>
      <c r="F558" s="234" t="s">
        <v>633</v>
      </c>
      <c r="G558" s="41"/>
      <c r="H558" s="41"/>
      <c r="I558" s="235"/>
      <c r="J558" s="41"/>
      <c r="K558" s="41"/>
      <c r="L558" s="45"/>
      <c r="M558" s="236"/>
      <c r="N558" s="237"/>
      <c r="O558" s="92"/>
      <c r="P558" s="92"/>
      <c r="Q558" s="92"/>
      <c r="R558" s="92"/>
      <c r="S558" s="92"/>
      <c r="T558" s="93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160</v>
      </c>
      <c r="AU558" s="18" t="s">
        <v>87</v>
      </c>
    </row>
    <row r="559" s="2" customFormat="1">
      <c r="A559" s="39"/>
      <c r="B559" s="40"/>
      <c r="C559" s="41"/>
      <c r="D559" s="238" t="s">
        <v>162</v>
      </c>
      <c r="E559" s="41"/>
      <c r="F559" s="239" t="s">
        <v>634</v>
      </c>
      <c r="G559" s="41"/>
      <c r="H559" s="41"/>
      <c r="I559" s="235"/>
      <c r="J559" s="41"/>
      <c r="K559" s="41"/>
      <c r="L559" s="45"/>
      <c r="M559" s="236"/>
      <c r="N559" s="237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162</v>
      </c>
      <c r="AU559" s="18" t="s">
        <v>87</v>
      </c>
    </row>
    <row r="560" s="13" customFormat="1">
      <c r="A560" s="13"/>
      <c r="B560" s="240"/>
      <c r="C560" s="241"/>
      <c r="D560" s="233" t="s">
        <v>164</v>
      </c>
      <c r="E560" s="242" t="s">
        <v>1</v>
      </c>
      <c r="F560" s="243" t="s">
        <v>249</v>
      </c>
      <c r="G560" s="241"/>
      <c r="H560" s="242" t="s">
        <v>1</v>
      </c>
      <c r="I560" s="244"/>
      <c r="J560" s="241"/>
      <c r="K560" s="241"/>
      <c r="L560" s="245"/>
      <c r="M560" s="246"/>
      <c r="N560" s="247"/>
      <c r="O560" s="247"/>
      <c r="P560" s="247"/>
      <c r="Q560" s="247"/>
      <c r="R560" s="247"/>
      <c r="S560" s="247"/>
      <c r="T560" s="248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9" t="s">
        <v>164</v>
      </c>
      <c r="AU560" s="249" t="s">
        <v>87</v>
      </c>
      <c r="AV560" s="13" t="s">
        <v>83</v>
      </c>
      <c r="AW560" s="13" t="s">
        <v>34</v>
      </c>
      <c r="AX560" s="13" t="s">
        <v>78</v>
      </c>
      <c r="AY560" s="249" t="s">
        <v>151</v>
      </c>
    </row>
    <row r="561" s="13" customFormat="1">
      <c r="A561" s="13"/>
      <c r="B561" s="240"/>
      <c r="C561" s="241"/>
      <c r="D561" s="233" t="s">
        <v>164</v>
      </c>
      <c r="E561" s="242" t="s">
        <v>1</v>
      </c>
      <c r="F561" s="243" t="s">
        <v>635</v>
      </c>
      <c r="G561" s="241"/>
      <c r="H561" s="242" t="s">
        <v>1</v>
      </c>
      <c r="I561" s="244"/>
      <c r="J561" s="241"/>
      <c r="K561" s="241"/>
      <c r="L561" s="245"/>
      <c r="M561" s="246"/>
      <c r="N561" s="247"/>
      <c r="O561" s="247"/>
      <c r="P561" s="247"/>
      <c r="Q561" s="247"/>
      <c r="R561" s="247"/>
      <c r="S561" s="247"/>
      <c r="T561" s="24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9" t="s">
        <v>164</v>
      </c>
      <c r="AU561" s="249" t="s">
        <v>87</v>
      </c>
      <c r="AV561" s="13" t="s">
        <v>83</v>
      </c>
      <c r="AW561" s="13" t="s">
        <v>34</v>
      </c>
      <c r="AX561" s="13" t="s">
        <v>78</v>
      </c>
      <c r="AY561" s="249" t="s">
        <v>151</v>
      </c>
    </row>
    <row r="562" s="14" customFormat="1">
      <c r="A562" s="14"/>
      <c r="B562" s="250"/>
      <c r="C562" s="251"/>
      <c r="D562" s="233" t="s">
        <v>164</v>
      </c>
      <c r="E562" s="252" t="s">
        <v>1</v>
      </c>
      <c r="F562" s="253" t="s">
        <v>636</v>
      </c>
      <c r="G562" s="251"/>
      <c r="H562" s="254">
        <v>9.6500000000000004</v>
      </c>
      <c r="I562" s="255"/>
      <c r="J562" s="251"/>
      <c r="K562" s="251"/>
      <c r="L562" s="256"/>
      <c r="M562" s="257"/>
      <c r="N562" s="258"/>
      <c r="O562" s="258"/>
      <c r="P562" s="258"/>
      <c r="Q562" s="258"/>
      <c r="R562" s="258"/>
      <c r="S562" s="258"/>
      <c r="T562" s="259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0" t="s">
        <v>164</v>
      </c>
      <c r="AU562" s="260" t="s">
        <v>87</v>
      </c>
      <c r="AV562" s="14" t="s">
        <v>87</v>
      </c>
      <c r="AW562" s="14" t="s">
        <v>34</v>
      </c>
      <c r="AX562" s="14" t="s">
        <v>78</v>
      </c>
      <c r="AY562" s="260" t="s">
        <v>151</v>
      </c>
    </row>
    <row r="563" s="13" customFormat="1">
      <c r="A563" s="13"/>
      <c r="B563" s="240"/>
      <c r="C563" s="241"/>
      <c r="D563" s="233" t="s">
        <v>164</v>
      </c>
      <c r="E563" s="242" t="s">
        <v>1</v>
      </c>
      <c r="F563" s="243" t="s">
        <v>637</v>
      </c>
      <c r="G563" s="241"/>
      <c r="H563" s="242" t="s">
        <v>1</v>
      </c>
      <c r="I563" s="244"/>
      <c r="J563" s="241"/>
      <c r="K563" s="241"/>
      <c r="L563" s="245"/>
      <c r="M563" s="246"/>
      <c r="N563" s="247"/>
      <c r="O563" s="247"/>
      <c r="P563" s="247"/>
      <c r="Q563" s="247"/>
      <c r="R563" s="247"/>
      <c r="S563" s="247"/>
      <c r="T563" s="248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9" t="s">
        <v>164</v>
      </c>
      <c r="AU563" s="249" t="s">
        <v>87</v>
      </c>
      <c r="AV563" s="13" t="s">
        <v>83</v>
      </c>
      <c r="AW563" s="13" t="s">
        <v>34</v>
      </c>
      <c r="AX563" s="13" t="s">
        <v>78</v>
      </c>
      <c r="AY563" s="249" t="s">
        <v>151</v>
      </c>
    </row>
    <row r="564" s="14" customFormat="1">
      <c r="A564" s="14"/>
      <c r="B564" s="250"/>
      <c r="C564" s="251"/>
      <c r="D564" s="233" t="s">
        <v>164</v>
      </c>
      <c r="E564" s="252" t="s">
        <v>1</v>
      </c>
      <c r="F564" s="253" t="s">
        <v>638</v>
      </c>
      <c r="G564" s="251"/>
      <c r="H564" s="254">
        <v>31.25</v>
      </c>
      <c r="I564" s="255"/>
      <c r="J564" s="251"/>
      <c r="K564" s="251"/>
      <c r="L564" s="256"/>
      <c r="M564" s="257"/>
      <c r="N564" s="258"/>
      <c r="O564" s="258"/>
      <c r="P564" s="258"/>
      <c r="Q564" s="258"/>
      <c r="R564" s="258"/>
      <c r="S564" s="258"/>
      <c r="T564" s="259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0" t="s">
        <v>164</v>
      </c>
      <c r="AU564" s="260" t="s">
        <v>87</v>
      </c>
      <c r="AV564" s="14" t="s">
        <v>87</v>
      </c>
      <c r="AW564" s="14" t="s">
        <v>34</v>
      </c>
      <c r="AX564" s="14" t="s">
        <v>78</v>
      </c>
      <c r="AY564" s="260" t="s">
        <v>151</v>
      </c>
    </row>
    <row r="565" s="15" customFormat="1">
      <c r="A565" s="15"/>
      <c r="B565" s="261"/>
      <c r="C565" s="262"/>
      <c r="D565" s="233" t="s">
        <v>164</v>
      </c>
      <c r="E565" s="263" t="s">
        <v>1</v>
      </c>
      <c r="F565" s="264" t="s">
        <v>169</v>
      </c>
      <c r="G565" s="262"/>
      <c r="H565" s="265">
        <v>40.899999999999999</v>
      </c>
      <c r="I565" s="266"/>
      <c r="J565" s="262"/>
      <c r="K565" s="262"/>
      <c r="L565" s="267"/>
      <c r="M565" s="268"/>
      <c r="N565" s="269"/>
      <c r="O565" s="269"/>
      <c r="P565" s="269"/>
      <c r="Q565" s="269"/>
      <c r="R565" s="269"/>
      <c r="S565" s="269"/>
      <c r="T565" s="270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71" t="s">
        <v>164</v>
      </c>
      <c r="AU565" s="271" t="s">
        <v>87</v>
      </c>
      <c r="AV565" s="15" t="s">
        <v>158</v>
      </c>
      <c r="AW565" s="15" t="s">
        <v>34</v>
      </c>
      <c r="AX565" s="15" t="s">
        <v>83</v>
      </c>
      <c r="AY565" s="271" t="s">
        <v>151</v>
      </c>
    </row>
    <row r="566" s="2" customFormat="1" ht="24.15" customHeight="1">
      <c r="A566" s="39"/>
      <c r="B566" s="40"/>
      <c r="C566" s="283" t="s">
        <v>639</v>
      </c>
      <c r="D566" s="283" t="s">
        <v>324</v>
      </c>
      <c r="E566" s="284" t="s">
        <v>640</v>
      </c>
      <c r="F566" s="285" t="s">
        <v>641</v>
      </c>
      <c r="G566" s="286" t="s">
        <v>236</v>
      </c>
      <c r="H566" s="287">
        <v>41.514000000000003</v>
      </c>
      <c r="I566" s="288"/>
      <c r="J566" s="289">
        <f>ROUND(I566*H566,2)</f>
        <v>0</v>
      </c>
      <c r="K566" s="285" t="s">
        <v>157</v>
      </c>
      <c r="L566" s="290"/>
      <c r="M566" s="291" t="s">
        <v>1</v>
      </c>
      <c r="N566" s="292" t="s">
        <v>43</v>
      </c>
      <c r="O566" s="92"/>
      <c r="P566" s="229">
        <f>O566*H566</f>
        <v>0</v>
      </c>
      <c r="Q566" s="229">
        <v>0.0026700000000000001</v>
      </c>
      <c r="R566" s="229">
        <f>Q566*H566</f>
        <v>0.11084238</v>
      </c>
      <c r="S566" s="229">
        <v>0</v>
      </c>
      <c r="T566" s="230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31" t="s">
        <v>217</v>
      </c>
      <c r="AT566" s="231" t="s">
        <v>324</v>
      </c>
      <c r="AU566" s="231" t="s">
        <v>87</v>
      </c>
      <c r="AY566" s="18" t="s">
        <v>151</v>
      </c>
      <c r="BE566" s="232">
        <f>IF(N566="základní",J566,0)</f>
        <v>0</v>
      </c>
      <c r="BF566" s="232">
        <f>IF(N566="snížená",J566,0)</f>
        <v>0</v>
      </c>
      <c r="BG566" s="232">
        <f>IF(N566="zákl. přenesená",J566,0)</f>
        <v>0</v>
      </c>
      <c r="BH566" s="232">
        <f>IF(N566="sníž. přenesená",J566,0)</f>
        <v>0</v>
      </c>
      <c r="BI566" s="232">
        <f>IF(N566="nulová",J566,0)</f>
        <v>0</v>
      </c>
      <c r="BJ566" s="18" t="s">
        <v>83</v>
      </c>
      <c r="BK566" s="232">
        <f>ROUND(I566*H566,2)</f>
        <v>0</v>
      </c>
      <c r="BL566" s="18" t="s">
        <v>158</v>
      </c>
      <c r="BM566" s="231" t="s">
        <v>642</v>
      </c>
    </row>
    <row r="567" s="2" customFormat="1">
      <c r="A567" s="39"/>
      <c r="B567" s="40"/>
      <c r="C567" s="41"/>
      <c r="D567" s="233" t="s">
        <v>160</v>
      </c>
      <c r="E567" s="41"/>
      <c r="F567" s="234" t="s">
        <v>641</v>
      </c>
      <c r="G567" s="41"/>
      <c r="H567" s="41"/>
      <c r="I567" s="235"/>
      <c r="J567" s="41"/>
      <c r="K567" s="41"/>
      <c r="L567" s="45"/>
      <c r="M567" s="236"/>
      <c r="N567" s="237"/>
      <c r="O567" s="92"/>
      <c r="P567" s="92"/>
      <c r="Q567" s="92"/>
      <c r="R567" s="92"/>
      <c r="S567" s="92"/>
      <c r="T567" s="93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T567" s="18" t="s">
        <v>160</v>
      </c>
      <c r="AU567" s="18" t="s">
        <v>87</v>
      </c>
    </row>
    <row r="568" s="13" customFormat="1">
      <c r="A568" s="13"/>
      <c r="B568" s="240"/>
      <c r="C568" s="241"/>
      <c r="D568" s="233" t="s">
        <v>164</v>
      </c>
      <c r="E568" s="242" t="s">
        <v>1</v>
      </c>
      <c r="F568" s="243" t="s">
        <v>643</v>
      </c>
      <c r="G568" s="241"/>
      <c r="H568" s="242" t="s">
        <v>1</v>
      </c>
      <c r="I568" s="244"/>
      <c r="J568" s="241"/>
      <c r="K568" s="241"/>
      <c r="L568" s="245"/>
      <c r="M568" s="246"/>
      <c r="N568" s="247"/>
      <c r="O568" s="247"/>
      <c r="P568" s="247"/>
      <c r="Q568" s="247"/>
      <c r="R568" s="247"/>
      <c r="S568" s="247"/>
      <c r="T568" s="248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9" t="s">
        <v>164</v>
      </c>
      <c r="AU568" s="249" t="s">
        <v>87</v>
      </c>
      <c r="AV568" s="13" t="s">
        <v>83</v>
      </c>
      <c r="AW568" s="13" t="s">
        <v>34</v>
      </c>
      <c r="AX568" s="13" t="s">
        <v>78</v>
      </c>
      <c r="AY568" s="249" t="s">
        <v>151</v>
      </c>
    </row>
    <row r="569" s="14" customFormat="1">
      <c r="A569" s="14"/>
      <c r="B569" s="250"/>
      <c r="C569" s="251"/>
      <c r="D569" s="233" t="s">
        <v>164</v>
      </c>
      <c r="E569" s="252" t="s">
        <v>1</v>
      </c>
      <c r="F569" s="253" t="s">
        <v>644</v>
      </c>
      <c r="G569" s="251"/>
      <c r="H569" s="254">
        <v>41.514000000000003</v>
      </c>
      <c r="I569" s="255"/>
      <c r="J569" s="251"/>
      <c r="K569" s="251"/>
      <c r="L569" s="256"/>
      <c r="M569" s="257"/>
      <c r="N569" s="258"/>
      <c r="O569" s="258"/>
      <c r="P569" s="258"/>
      <c r="Q569" s="258"/>
      <c r="R569" s="258"/>
      <c r="S569" s="258"/>
      <c r="T569" s="259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0" t="s">
        <v>164</v>
      </c>
      <c r="AU569" s="260" t="s">
        <v>87</v>
      </c>
      <c r="AV569" s="14" t="s">
        <v>87</v>
      </c>
      <c r="AW569" s="14" t="s">
        <v>34</v>
      </c>
      <c r="AX569" s="14" t="s">
        <v>83</v>
      </c>
      <c r="AY569" s="260" t="s">
        <v>151</v>
      </c>
    </row>
    <row r="570" s="2" customFormat="1" ht="33" customHeight="1">
      <c r="A570" s="39"/>
      <c r="B570" s="40"/>
      <c r="C570" s="220" t="s">
        <v>645</v>
      </c>
      <c r="D570" s="220" t="s">
        <v>153</v>
      </c>
      <c r="E570" s="221" t="s">
        <v>646</v>
      </c>
      <c r="F570" s="222" t="s">
        <v>647</v>
      </c>
      <c r="G570" s="223" t="s">
        <v>437</v>
      </c>
      <c r="H570" s="224">
        <v>1</v>
      </c>
      <c r="I570" s="225"/>
      <c r="J570" s="226">
        <f>ROUND(I570*H570,2)</f>
        <v>0</v>
      </c>
      <c r="K570" s="222" t="s">
        <v>1</v>
      </c>
      <c r="L570" s="45"/>
      <c r="M570" s="227" t="s">
        <v>1</v>
      </c>
      <c r="N570" s="228" t="s">
        <v>43</v>
      </c>
      <c r="O570" s="92"/>
      <c r="P570" s="229">
        <f>O570*H570</f>
        <v>0</v>
      </c>
      <c r="Q570" s="229">
        <v>0</v>
      </c>
      <c r="R570" s="229">
        <f>Q570*H570</f>
        <v>0</v>
      </c>
      <c r="S570" s="229">
        <v>0</v>
      </c>
      <c r="T570" s="230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1" t="s">
        <v>158</v>
      </c>
      <c r="AT570" s="231" t="s">
        <v>153</v>
      </c>
      <c r="AU570" s="231" t="s">
        <v>87</v>
      </c>
      <c r="AY570" s="18" t="s">
        <v>151</v>
      </c>
      <c r="BE570" s="232">
        <f>IF(N570="základní",J570,0)</f>
        <v>0</v>
      </c>
      <c r="BF570" s="232">
        <f>IF(N570="snížená",J570,0)</f>
        <v>0</v>
      </c>
      <c r="BG570" s="232">
        <f>IF(N570="zákl. přenesená",J570,0)</f>
        <v>0</v>
      </c>
      <c r="BH570" s="232">
        <f>IF(N570="sníž. přenesená",J570,0)</f>
        <v>0</v>
      </c>
      <c r="BI570" s="232">
        <f>IF(N570="nulová",J570,0)</f>
        <v>0</v>
      </c>
      <c r="BJ570" s="18" t="s">
        <v>83</v>
      </c>
      <c r="BK570" s="232">
        <f>ROUND(I570*H570,2)</f>
        <v>0</v>
      </c>
      <c r="BL570" s="18" t="s">
        <v>158</v>
      </c>
      <c r="BM570" s="231" t="s">
        <v>648</v>
      </c>
    </row>
    <row r="571" s="2" customFormat="1">
      <c r="A571" s="39"/>
      <c r="B571" s="40"/>
      <c r="C571" s="41"/>
      <c r="D571" s="233" t="s">
        <v>160</v>
      </c>
      <c r="E571" s="41"/>
      <c r="F571" s="234" t="s">
        <v>647</v>
      </c>
      <c r="G571" s="41"/>
      <c r="H571" s="41"/>
      <c r="I571" s="235"/>
      <c r="J571" s="41"/>
      <c r="K571" s="41"/>
      <c r="L571" s="45"/>
      <c r="M571" s="236"/>
      <c r="N571" s="237"/>
      <c r="O571" s="92"/>
      <c r="P571" s="92"/>
      <c r="Q571" s="92"/>
      <c r="R571" s="92"/>
      <c r="S571" s="92"/>
      <c r="T571" s="93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160</v>
      </c>
      <c r="AU571" s="18" t="s">
        <v>87</v>
      </c>
    </row>
    <row r="572" s="13" customFormat="1">
      <c r="A572" s="13"/>
      <c r="B572" s="240"/>
      <c r="C572" s="241"/>
      <c r="D572" s="233" t="s">
        <v>164</v>
      </c>
      <c r="E572" s="242" t="s">
        <v>1</v>
      </c>
      <c r="F572" s="243" t="s">
        <v>249</v>
      </c>
      <c r="G572" s="241"/>
      <c r="H572" s="242" t="s">
        <v>1</v>
      </c>
      <c r="I572" s="244"/>
      <c r="J572" s="241"/>
      <c r="K572" s="241"/>
      <c r="L572" s="245"/>
      <c r="M572" s="246"/>
      <c r="N572" s="247"/>
      <c r="O572" s="247"/>
      <c r="P572" s="247"/>
      <c r="Q572" s="247"/>
      <c r="R572" s="247"/>
      <c r="S572" s="247"/>
      <c r="T572" s="248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9" t="s">
        <v>164</v>
      </c>
      <c r="AU572" s="249" t="s">
        <v>87</v>
      </c>
      <c r="AV572" s="13" t="s">
        <v>83</v>
      </c>
      <c r="AW572" s="13" t="s">
        <v>34</v>
      </c>
      <c r="AX572" s="13" t="s">
        <v>78</v>
      </c>
      <c r="AY572" s="249" t="s">
        <v>151</v>
      </c>
    </row>
    <row r="573" s="14" customFormat="1">
      <c r="A573" s="14"/>
      <c r="B573" s="250"/>
      <c r="C573" s="251"/>
      <c r="D573" s="233" t="s">
        <v>164</v>
      </c>
      <c r="E573" s="252" t="s">
        <v>1</v>
      </c>
      <c r="F573" s="253" t="s">
        <v>649</v>
      </c>
      <c r="G573" s="251"/>
      <c r="H573" s="254">
        <v>1</v>
      </c>
      <c r="I573" s="255"/>
      <c r="J573" s="251"/>
      <c r="K573" s="251"/>
      <c r="L573" s="256"/>
      <c r="M573" s="257"/>
      <c r="N573" s="258"/>
      <c r="O573" s="258"/>
      <c r="P573" s="258"/>
      <c r="Q573" s="258"/>
      <c r="R573" s="258"/>
      <c r="S573" s="258"/>
      <c r="T573" s="259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0" t="s">
        <v>164</v>
      </c>
      <c r="AU573" s="260" t="s">
        <v>87</v>
      </c>
      <c r="AV573" s="14" t="s">
        <v>87</v>
      </c>
      <c r="AW573" s="14" t="s">
        <v>34</v>
      </c>
      <c r="AX573" s="14" t="s">
        <v>83</v>
      </c>
      <c r="AY573" s="260" t="s">
        <v>151</v>
      </c>
    </row>
    <row r="574" s="2" customFormat="1" ht="24.15" customHeight="1">
      <c r="A574" s="39"/>
      <c r="B574" s="40"/>
      <c r="C574" s="220" t="s">
        <v>650</v>
      </c>
      <c r="D574" s="220" t="s">
        <v>153</v>
      </c>
      <c r="E574" s="221" t="s">
        <v>651</v>
      </c>
      <c r="F574" s="222" t="s">
        <v>652</v>
      </c>
      <c r="G574" s="223" t="s">
        <v>437</v>
      </c>
      <c r="H574" s="224">
        <v>7</v>
      </c>
      <c r="I574" s="225"/>
      <c r="J574" s="226">
        <f>ROUND(I574*H574,2)</f>
        <v>0</v>
      </c>
      <c r="K574" s="222" t="s">
        <v>157</v>
      </c>
      <c r="L574" s="45"/>
      <c r="M574" s="227" t="s">
        <v>1</v>
      </c>
      <c r="N574" s="228" t="s">
        <v>43</v>
      </c>
      <c r="O574" s="92"/>
      <c r="P574" s="229">
        <f>O574*H574</f>
        <v>0</v>
      </c>
      <c r="Q574" s="229">
        <v>3.0000000000000001E-05</v>
      </c>
      <c r="R574" s="229">
        <f>Q574*H574</f>
        <v>0.00021000000000000001</v>
      </c>
      <c r="S574" s="229">
        <v>0</v>
      </c>
      <c r="T574" s="230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1" t="s">
        <v>158</v>
      </c>
      <c r="AT574" s="231" t="s">
        <v>153</v>
      </c>
      <c r="AU574" s="231" t="s">
        <v>87</v>
      </c>
      <c r="AY574" s="18" t="s">
        <v>151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8" t="s">
        <v>83</v>
      </c>
      <c r="BK574" s="232">
        <f>ROUND(I574*H574,2)</f>
        <v>0</v>
      </c>
      <c r="BL574" s="18" t="s">
        <v>158</v>
      </c>
      <c r="BM574" s="231" t="s">
        <v>653</v>
      </c>
    </row>
    <row r="575" s="2" customFormat="1">
      <c r="A575" s="39"/>
      <c r="B575" s="40"/>
      <c r="C575" s="41"/>
      <c r="D575" s="233" t="s">
        <v>160</v>
      </c>
      <c r="E575" s="41"/>
      <c r="F575" s="234" t="s">
        <v>654</v>
      </c>
      <c r="G575" s="41"/>
      <c r="H575" s="41"/>
      <c r="I575" s="235"/>
      <c r="J575" s="41"/>
      <c r="K575" s="41"/>
      <c r="L575" s="45"/>
      <c r="M575" s="236"/>
      <c r="N575" s="237"/>
      <c r="O575" s="92"/>
      <c r="P575" s="92"/>
      <c r="Q575" s="92"/>
      <c r="R575" s="92"/>
      <c r="S575" s="92"/>
      <c r="T575" s="93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18" t="s">
        <v>160</v>
      </c>
      <c r="AU575" s="18" t="s">
        <v>87</v>
      </c>
    </row>
    <row r="576" s="2" customFormat="1">
      <c r="A576" s="39"/>
      <c r="B576" s="40"/>
      <c r="C576" s="41"/>
      <c r="D576" s="238" t="s">
        <v>162</v>
      </c>
      <c r="E576" s="41"/>
      <c r="F576" s="239" t="s">
        <v>655</v>
      </c>
      <c r="G576" s="41"/>
      <c r="H576" s="41"/>
      <c r="I576" s="235"/>
      <c r="J576" s="41"/>
      <c r="K576" s="41"/>
      <c r="L576" s="45"/>
      <c r="M576" s="236"/>
      <c r="N576" s="237"/>
      <c r="O576" s="92"/>
      <c r="P576" s="92"/>
      <c r="Q576" s="92"/>
      <c r="R576" s="92"/>
      <c r="S576" s="92"/>
      <c r="T576" s="93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162</v>
      </c>
      <c r="AU576" s="18" t="s">
        <v>87</v>
      </c>
    </row>
    <row r="577" s="13" customFormat="1">
      <c r="A577" s="13"/>
      <c r="B577" s="240"/>
      <c r="C577" s="241"/>
      <c r="D577" s="233" t="s">
        <v>164</v>
      </c>
      <c r="E577" s="242" t="s">
        <v>1</v>
      </c>
      <c r="F577" s="243" t="s">
        <v>656</v>
      </c>
      <c r="G577" s="241"/>
      <c r="H577" s="242" t="s">
        <v>1</v>
      </c>
      <c r="I577" s="244"/>
      <c r="J577" s="241"/>
      <c r="K577" s="241"/>
      <c r="L577" s="245"/>
      <c r="M577" s="246"/>
      <c r="N577" s="247"/>
      <c r="O577" s="247"/>
      <c r="P577" s="247"/>
      <c r="Q577" s="247"/>
      <c r="R577" s="247"/>
      <c r="S577" s="247"/>
      <c r="T577" s="248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9" t="s">
        <v>164</v>
      </c>
      <c r="AU577" s="249" t="s">
        <v>87</v>
      </c>
      <c r="AV577" s="13" t="s">
        <v>83</v>
      </c>
      <c r="AW577" s="13" t="s">
        <v>34</v>
      </c>
      <c r="AX577" s="13" t="s">
        <v>78</v>
      </c>
      <c r="AY577" s="249" t="s">
        <v>151</v>
      </c>
    </row>
    <row r="578" s="14" customFormat="1">
      <c r="A578" s="14"/>
      <c r="B578" s="250"/>
      <c r="C578" s="251"/>
      <c r="D578" s="233" t="s">
        <v>164</v>
      </c>
      <c r="E578" s="252" t="s">
        <v>1</v>
      </c>
      <c r="F578" s="253" t="s">
        <v>657</v>
      </c>
      <c r="G578" s="251"/>
      <c r="H578" s="254">
        <v>7</v>
      </c>
      <c r="I578" s="255"/>
      <c r="J578" s="251"/>
      <c r="K578" s="251"/>
      <c r="L578" s="256"/>
      <c r="M578" s="257"/>
      <c r="N578" s="258"/>
      <c r="O578" s="258"/>
      <c r="P578" s="258"/>
      <c r="Q578" s="258"/>
      <c r="R578" s="258"/>
      <c r="S578" s="258"/>
      <c r="T578" s="259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0" t="s">
        <v>164</v>
      </c>
      <c r="AU578" s="260" t="s">
        <v>87</v>
      </c>
      <c r="AV578" s="14" t="s">
        <v>87</v>
      </c>
      <c r="AW578" s="14" t="s">
        <v>34</v>
      </c>
      <c r="AX578" s="14" t="s">
        <v>83</v>
      </c>
      <c r="AY578" s="260" t="s">
        <v>151</v>
      </c>
    </row>
    <row r="579" s="2" customFormat="1" ht="24.15" customHeight="1">
      <c r="A579" s="39"/>
      <c r="B579" s="40"/>
      <c r="C579" s="283" t="s">
        <v>658</v>
      </c>
      <c r="D579" s="283" t="s">
        <v>324</v>
      </c>
      <c r="E579" s="284" t="s">
        <v>659</v>
      </c>
      <c r="F579" s="285" t="s">
        <v>660</v>
      </c>
      <c r="G579" s="286" t="s">
        <v>437</v>
      </c>
      <c r="H579" s="287">
        <v>7</v>
      </c>
      <c r="I579" s="288"/>
      <c r="J579" s="289">
        <f>ROUND(I579*H579,2)</f>
        <v>0</v>
      </c>
      <c r="K579" s="285" t="s">
        <v>157</v>
      </c>
      <c r="L579" s="290"/>
      <c r="M579" s="291" t="s">
        <v>1</v>
      </c>
      <c r="N579" s="292" t="s">
        <v>43</v>
      </c>
      <c r="O579" s="92"/>
      <c r="P579" s="229">
        <f>O579*H579</f>
        <v>0</v>
      </c>
      <c r="Q579" s="229">
        <v>0.0035000000000000001</v>
      </c>
      <c r="R579" s="229">
        <f>Q579*H579</f>
        <v>0.024500000000000001</v>
      </c>
      <c r="S579" s="229">
        <v>0</v>
      </c>
      <c r="T579" s="230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31" t="s">
        <v>217</v>
      </c>
      <c r="AT579" s="231" t="s">
        <v>324</v>
      </c>
      <c r="AU579" s="231" t="s">
        <v>87</v>
      </c>
      <c r="AY579" s="18" t="s">
        <v>151</v>
      </c>
      <c r="BE579" s="232">
        <f>IF(N579="základní",J579,0)</f>
        <v>0</v>
      </c>
      <c r="BF579" s="232">
        <f>IF(N579="snížená",J579,0)</f>
        <v>0</v>
      </c>
      <c r="BG579" s="232">
        <f>IF(N579="zákl. přenesená",J579,0)</f>
        <v>0</v>
      </c>
      <c r="BH579" s="232">
        <f>IF(N579="sníž. přenesená",J579,0)</f>
        <v>0</v>
      </c>
      <c r="BI579" s="232">
        <f>IF(N579="nulová",J579,0)</f>
        <v>0</v>
      </c>
      <c r="BJ579" s="18" t="s">
        <v>83</v>
      </c>
      <c r="BK579" s="232">
        <f>ROUND(I579*H579,2)</f>
        <v>0</v>
      </c>
      <c r="BL579" s="18" t="s">
        <v>158</v>
      </c>
      <c r="BM579" s="231" t="s">
        <v>661</v>
      </c>
    </row>
    <row r="580" s="2" customFormat="1">
      <c r="A580" s="39"/>
      <c r="B580" s="40"/>
      <c r="C580" s="41"/>
      <c r="D580" s="233" t="s">
        <v>160</v>
      </c>
      <c r="E580" s="41"/>
      <c r="F580" s="234" t="s">
        <v>660</v>
      </c>
      <c r="G580" s="41"/>
      <c r="H580" s="41"/>
      <c r="I580" s="235"/>
      <c r="J580" s="41"/>
      <c r="K580" s="41"/>
      <c r="L580" s="45"/>
      <c r="M580" s="236"/>
      <c r="N580" s="237"/>
      <c r="O580" s="92"/>
      <c r="P580" s="92"/>
      <c r="Q580" s="92"/>
      <c r="R580" s="92"/>
      <c r="S580" s="92"/>
      <c r="T580" s="93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18" t="s">
        <v>160</v>
      </c>
      <c r="AU580" s="18" t="s">
        <v>87</v>
      </c>
    </row>
    <row r="581" s="13" customFormat="1">
      <c r="A581" s="13"/>
      <c r="B581" s="240"/>
      <c r="C581" s="241"/>
      <c r="D581" s="233" t="s">
        <v>164</v>
      </c>
      <c r="E581" s="242" t="s">
        <v>1</v>
      </c>
      <c r="F581" s="243" t="s">
        <v>662</v>
      </c>
      <c r="G581" s="241"/>
      <c r="H581" s="242" t="s">
        <v>1</v>
      </c>
      <c r="I581" s="244"/>
      <c r="J581" s="241"/>
      <c r="K581" s="241"/>
      <c r="L581" s="245"/>
      <c r="M581" s="246"/>
      <c r="N581" s="247"/>
      <c r="O581" s="247"/>
      <c r="P581" s="247"/>
      <c r="Q581" s="247"/>
      <c r="R581" s="247"/>
      <c r="S581" s="247"/>
      <c r="T581" s="248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9" t="s">
        <v>164</v>
      </c>
      <c r="AU581" s="249" t="s">
        <v>87</v>
      </c>
      <c r="AV581" s="13" t="s">
        <v>83</v>
      </c>
      <c r="AW581" s="13" t="s">
        <v>34</v>
      </c>
      <c r="AX581" s="13" t="s">
        <v>78</v>
      </c>
      <c r="AY581" s="249" t="s">
        <v>151</v>
      </c>
    </row>
    <row r="582" s="14" customFormat="1">
      <c r="A582" s="14"/>
      <c r="B582" s="250"/>
      <c r="C582" s="251"/>
      <c r="D582" s="233" t="s">
        <v>164</v>
      </c>
      <c r="E582" s="252" t="s">
        <v>1</v>
      </c>
      <c r="F582" s="253" t="s">
        <v>657</v>
      </c>
      <c r="G582" s="251"/>
      <c r="H582" s="254">
        <v>7</v>
      </c>
      <c r="I582" s="255"/>
      <c r="J582" s="251"/>
      <c r="K582" s="251"/>
      <c r="L582" s="256"/>
      <c r="M582" s="257"/>
      <c r="N582" s="258"/>
      <c r="O582" s="258"/>
      <c r="P582" s="258"/>
      <c r="Q582" s="258"/>
      <c r="R582" s="258"/>
      <c r="S582" s="258"/>
      <c r="T582" s="259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60" t="s">
        <v>164</v>
      </c>
      <c r="AU582" s="260" t="s">
        <v>87</v>
      </c>
      <c r="AV582" s="14" t="s">
        <v>87</v>
      </c>
      <c r="AW582" s="14" t="s">
        <v>34</v>
      </c>
      <c r="AX582" s="14" t="s">
        <v>83</v>
      </c>
      <c r="AY582" s="260" t="s">
        <v>151</v>
      </c>
    </row>
    <row r="583" s="2" customFormat="1" ht="24.15" customHeight="1">
      <c r="A583" s="39"/>
      <c r="B583" s="40"/>
      <c r="C583" s="220" t="s">
        <v>663</v>
      </c>
      <c r="D583" s="220" t="s">
        <v>153</v>
      </c>
      <c r="E583" s="221" t="s">
        <v>664</v>
      </c>
      <c r="F583" s="222" t="s">
        <v>665</v>
      </c>
      <c r="G583" s="223" t="s">
        <v>437</v>
      </c>
      <c r="H583" s="224">
        <v>1</v>
      </c>
      <c r="I583" s="225"/>
      <c r="J583" s="226">
        <f>ROUND(I583*H583,2)</f>
        <v>0</v>
      </c>
      <c r="K583" s="222" t="s">
        <v>157</v>
      </c>
      <c r="L583" s="45"/>
      <c r="M583" s="227" t="s">
        <v>1</v>
      </c>
      <c r="N583" s="228" t="s">
        <v>43</v>
      </c>
      <c r="O583" s="92"/>
      <c r="P583" s="229">
        <f>O583*H583</f>
        <v>0</v>
      </c>
      <c r="Q583" s="229">
        <v>4.0000000000000003E-05</v>
      </c>
      <c r="R583" s="229">
        <f>Q583*H583</f>
        <v>4.0000000000000003E-05</v>
      </c>
      <c r="S583" s="229">
        <v>0</v>
      </c>
      <c r="T583" s="230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1" t="s">
        <v>158</v>
      </c>
      <c r="AT583" s="231" t="s">
        <v>153</v>
      </c>
      <c r="AU583" s="231" t="s">
        <v>87</v>
      </c>
      <c r="AY583" s="18" t="s">
        <v>151</v>
      </c>
      <c r="BE583" s="232">
        <f>IF(N583="základní",J583,0)</f>
        <v>0</v>
      </c>
      <c r="BF583" s="232">
        <f>IF(N583="snížená",J583,0)</f>
        <v>0</v>
      </c>
      <c r="BG583" s="232">
        <f>IF(N583="zákl. přenesená",J583,0)</f>
        <v>0</v>
      </c>
      <c r="BH583" s="232">
        <f>IF(N583="sníž. přenesená",J583,0)</f>
        <v>0</v>
      </c>
      <c r="BI583" s="232">
        <f>IF(N583="nulová",J583,0)</f>
        <v>0</v>
      </c>
      <c r="BJ583" s="18" t="s">
        <v>83</v>
      </c>
      <c r="BK583" s="232">
        <f>ROUND(I583*H583,2)</f>
        <v>0</v>
      </c>
      <c r="BL583" s="18" t="s">
        <v>158</v>
      </c>
      <c r="BM583" s="231" t="s">
        <v>666</v>
      </c>
    </row>
    <row r="584" s="2" customFormat="1">
      <c r="A584" s="39"/>
      <c r="B584" s="40"/>
      <c r="C584" s="41"/>
      <c r="D584" s="233" t="s">
        <v>160</v>
      </c>
      <c r="E584" s="41"/>
      <c r="F584" s="234" t="s">
        <v>667</v>
      </c>
      <c r="G584" s="41"/>
      <c r="H584" s="41"/>
      <c r="I584" s="235"/>
      <c r="J584" s="41"/>
      <c r="K584" s="41"/>
      <c r="L584" s="45"/>
      <c r="M584" s="236"/>
      <c r="N584" s="237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160</v>
      </c>
      <c r="AU584" s="18" t="s">
        <v>87</v>
      </c>
    </row>
    <row r="585" s="2" customFormat="1">
      <c r="A585" s="39"/>
      <c r="B585" s="40"/>
      <c r="C585" s="41"/>
      <c r="D585" s="238" t="s">
        <v>162</v>
      </c>
      <c r="E585" s="41"/>
      <c r="F585" s="239" t="s">
        <v>668</v>
      </c>
      <c r="G585" s="41"/>
      <c r="H585" s="41"/>
      <c r="I585" s="235"/>
      <c r="J585" s="41"/>
      <c r="K585" s="41"/>
      <c r="L585" s="45"/>
      <c r="M585" s="236"/>
      <c r="N585" s="237"/>
      <c r="O585" s="92"/>
      <c r="P585" s="92"/>
      <c r="Q585" s="92"/>
      <c r="R585" s="92"/>
      <c r="S585" s="92"/>
      <c r="T585" s="93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T585" s="18" t="s">
        <v>162</v>
      </c>
      <c r="AU585" s="18" t="s">
        <v>87</v>
      </c>
    </row>
    <row r="586" s="13" customFormat="1">
      <c r="A586" s="13"/>
      <c r="B586" s="240"/>
      <c r="C586" s="241"/>
      <c r="D586" s="233" t="s">
        <v>164</v>
      </c>
      <c r="E586" s="242" t="s">
        <v>1</v>
      </c>
      <c r="F586" s="243" t="s">
        <v>669</v>
      </c>
      <c r="G586" s="241"/>
      <c r="H586" s="242" t="s">
        <v>1</v>
      </c>
      <c r="I586" s="244"/>
      <c r="J586" s="241"/>
      <c r="K586" s="241"/>
      <c r="L586" s="245"/>
      <c r="M586" s="246"/>
      <c r="N586" s="247"/>
      <c r="O586" s="247"/>
      <c r="P586" s="247"/>
      <c r="Q586" s="247"/>
      <c r="R586" s="247"/>
      <c r="S586" s="247"/>
      <c r="T586" s="248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9" t="s">
        <v>164</v>
      </c>
      <c r="AU586" s="249" t="s">
        <v>87</v>
      </c>
      <c r="AV586" s="13" t="s">
        <v>83</v>
      </c>
      <c r="AW586" s="13" t="s">
        <v>34</v>
      </c>
      <c r="AX586" s="13" t="s">
        <v>78</v>
      </c>
      <c r="AY586" s="249" t="s">
        <v>151</v>
      </c>
    </row>
    <row r="587" s="13" customFormat="1">
      <c r="A587" s="13"/>
      <c r="B587" s="240"/>
      <c r="C587" s="241"/>
      <c r="D587" s="233" t="s">
        <v>164</v>
      </c>
      <c r="E587" s="242" t="s">
        <v>1</v>
      </c>
      <c r="F587" s="243" t="s">
        <v>670</v>
      </c>
      <c r="G587" s="241"/>
      <c r="H587" s="242" t="s">
        <v>1</v>
      </c>
      <c r="I587" s="244"/>
      <c r="J587" s="241"/>
      <c r="K587" s="241"/>
      <c r="L587" s="245"/>
      <c r="M587" s="246"/>
      <c r="N587" s="247"/>
      <c r="O587" s="247"/>
      <c r="P587" s="247"/>
      <c r="Q587" s="247"/>
      <c r="R587" s="247"/>
      <c r="S587" s="247"/>
      <c r="T587" s="248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9" t="s">
        <v>164</v>
      </c>
      <c r="AU587" s="249" t="s">
        <v>87</v>
      </c>
      <c r="AV587" s="13" t="s">
        <v>83</v>
      </c>
      <c r="AW587" s="13" t="s">
        <v>34</v>
      </c>
      <c r="AX587" s="13" t="s">
        <v>78</v>
      </c>
      <c r="AY587" s="249" t="s">
        <v>151</v>
      </c>
    </row>
    <row r="588" s="14" customFormat="1">
      <c r="A588" s="14"/>
      <c r="B588" s="250"/>
      <c r="C588" s="251"/>
      <c r="D588" s="233" t="s">
        <v>164</v>
      </c>
      <c r="E588" s="252" t="s">
        <v>1</v>
      </c>
      <c r="F588" s="253" t="s">
        <v>649</v>
      </c>
      <c r="G588" s="251"/>
      <c r="H588" s="254">
        <v>1</v>
      </c>
      <c r="I588" s="255"/>
      <c r="J588" s="251"/>
      <c r="K588" s="251"/>
      <c r="L588" s="256"/>
      <c r="M588" s="257"/>
      <c r="N588" s="258"/>
      <c r="O588" s="258"/>
      <c r="P588" s="258"/>
      <c r="Q588" s="258"/>
      <c r="R588" s="258"/>
      <c r="S588" s="258"/>
      <c r="T588" s="259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0" t="s">
        <v>164</v>
      </c>
      <c r="AU588" s="260" t="s">
        <v>87</v>
      </c>
      <c r="AV588" s="14" t="s">
        <v>87</v>
      </c>
      <c r="AW588" s="14" t="s">
        <v>34</v>
      </c>
      <c r="AX588" s="14" t="s">
        <v>83</v>
      </c>
      <c r="AY588" s="260" t="s">
        <v>151</v>
      </c>
    </row>
    <row r="589" s="2" customFormat="1" ht="24.15" customHeight="1">
      <c r="A589" s="39"/>
      <c r="B589" s="40"/>
      <c r="C589" s="283" t="s">
        <v>671</v>
      </c>
      <c r="D589" s="283" t="s">
        <v>324</v>
      </c>
      <c r="E589" s="284" t="s">
        <v>672</v>
      </c>
      <c r="F589" s="285" t="s">
        <v>673</v>
      </c>
      <c r="G589" s="286" t="s">
        <v>437</v>
      </c>
      <c r="H589" s="287">
        <v>1</v>
      </c>
      <c r="I589" s="288"/>
      <c r="J589" s="289">
        <f>ROUND(I589*H589,2)</f>
        <v>0</v>
      </c>
      <c r="K589" s="285" t="s">
        <v>157</v>
      </c>
      <c r="L589" s="290"/>
      <c r="M589" s="291" t="s">
        <v>1</v>
      </c>
      <c r="N589" s="292" t="s">
        <v>43</v>
      </c>
      <c r="O589" s="92"/>
      <c r="P589" s="229">
        <f>O589*H589</f>
        <v>0</v>
      </c>
      <c r="Q589" s="229">
        <v>0.0035000000000000001</v>
      </c>
      <c r="R589" s="229">
        <f>Q589*H589</f>
        <v>0.0035000000000000001</v>
      </c>
      <c r="S589" s="229">
        <v>0</v>
      </c>
      <c r="T589" s="230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1" t="s">
        <v>217</v>
      </c>
      <c r="AT589" s="231" t="s">
        <v>324</v>
      </c>
      <c r="AU589" s="231" t="s">
        <v>87</v>
      </c>
      <c r="AY589" s="18" t="s">
        <v>151</v>
      </c>
      <c r="BE589" s="232">
        <f>IF(N589="základní",J589,0)</f>
        <v>0</v>
      </c>
      <c r="BF589" s="232">
        <f>IF(N589="snížená",J589,0)</f>
        <v>0</v>
      </c>
      <c r="BG589" s="232">
        <f>IF(N589="zákl. přenesená",J589,0)</f>
        <v>0</v>
      </c>
      <c r="BH589" s="232">
        <f>IF(N589="sníž. přenesená",J589,0)</f>
        <v>0</v>
      </c>
      <c r="BI589" s="232">
        <f>IF(N589="nulová",J589,0)</f>
        <v>0</v>
      </c>
      <c r="BJ589" s="18" t="s">
        <v>83</v>
      </c>
      <c r="BK589" s="232">
        <f>ROUND(I589*H589,2)</f>
        <v>0</v>
      </c>
      <c r="BL589" s="18" t="s">
        <v>158</v>
      </c>
      <c r="BM589" s="231" t="s">
        <v>674</v>
      </c>
    </row>
    <row r="590" s="2" customFormat="1">
      <c r="A590" s="39"/>
      <c r="B590" s="40"/>
      <c r="C590" s="41"/>
      <c r="D590" s="233" t="s">
        <v>160</v>
      </c>
      <c r="E590" s="41"/>
      <c r="F590" s="234" t="s">
        <v>673</v>
      </c>
      <c r="G590" s="41"/>
      <c r="H590" s="41"/>
      <c r="I590" s="235"/>
      <c r="J590" s="41"/>
      <c r="K590" s="41"/>
      <c r="L590" s="45"/>
      <c r="M590" s="236"/>
      <c r="N590" s="237"/>
      <c r="O590" s="92"/>
      <c r="P590" s="92"/>
      <c r="Q590" s="92"/>
      <c r="R590" s="92"/>
      <c r="S590" s="92"/>
      <c r="T590" s="93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160</v>
      </c>
      <c r="AU590" s="18" t="s">
        <v>87</v>
      </c>
    </row>
    <row r="591" s="14" customFormat="1">
      <c r="A591" s="14"/>
      <c r="B591" s="250"/>
      <c r="C591" s="251"/>
      <c r="D591" s="233" t="s">
        <v>164</v>
      </c>
      <c r="E591" s="252" t="s">
        <v>1</v>
      </c>
      <c r="F591" s="253" t="s">
        <v>675</v>
      </c>
      <c r="G591" s="251"/>
      <c r="H591" s="254">
        <v>1</v>
      </c>
      <c r="I591" s="255"/>
      <c r="J591" s="251"/>
      <c r="K591" s="251"/>
      <c r="L591" s="256"/>
      <c r="M591" s="257"/>
      <c r="N591" s="258"/>
      <c r="O591" s="258"/>
      <c r="P591" s="258"/>
      <c r="Q591" s="258"/>
      <c r="R591" s="258"/>
      <c r="S591" s="258"/>
      <c r="T591" s="259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0" t="s">
        <v>164</v>
      </c>
      <c r="AU591" s="260" t="s">
        <v>87</v>
      </c>
      <c r="AV591" s="14" t="s">
        <v>87</v>
      </c>
      <c r="AW591" s="14" t="s">
        <v>34</v>
      </c>
      <c r="AX591" s="14" t="s">
        <v>83</v>
      </c>
      <c r="AY591" s="260" t="s">
        <v>151</v>
      </c>
    </row>
    <row r="592" s="2" customFormat="1" ht="24.15" customHeight="1">
      <c r="A592" s="39"/>
      <c r="B592" s="40"/>
      <c r="C592" s="220" t="s">
        <v>676</v>
      </c>
      <c r="D592" s="220" t="s">
        <v>153</v>
      </c>
      <c r="E592" s="221" t="s">
        <v>677</v>
      </c>
      <c r="F592" s="222" t="s">
        <v>678</v>
      </c>
      <c r="G592" s="223" t="s">
        <v>245</v>
      </c>
      <c r="H592" s="224">
        <v>2.5430000000000001</v>
      </c>
      <c r="I592" s="225"/>
      <c r="J592" s="226">
        <f>ROUND(I592*H592,2)</f>
        <v>0</v>
      </c>
      <c r="K592" s="222" t="s">
        <v>157</v>
      </c>
      <c r="L592" s="45"/>
      <c r="M592" s="227" t="s">
        <v>1</v>
      </c>
      <c r="N592" s="228" t="s">
        <v>43</v>
      </c>
      <c r="O592" s="92"/>
      <c r="P592" s="229">
        <f>O592*H592</f>
        <v>0</v>
      </c>
      <c r="Q592" s="229">
        <v>0</v>
      </c>
      <c r="R592" s="229">
        <f>Q592*H592</f>
        <v>0</v>
      </c>
      <c r="S592" s="229">
        <v>1.9199999999999999</v>
      </c>
      <c r="T592" s="230">
        <f>S592*H592</f>
        <v>4.8825599999999998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1" t="s">
        <v>158</v>
      </c>
      <c r="AT592" s="231" t="s">
        <v>153</v>
      </c>
      <c r="AU592" s="231" t="s">
        <v>87</v>
      </c>
      <c r="AY592" s="18" t="s">
        <v>151</v>
      </c>
      <c r="BE592" s="232">
        <f>IF(N592="základní",J592,0)</f>
        <v>0</v>
      </c>
      <c r="BF592" s="232">
        <f>IF(N592="snížená",J592,0)</f>
        <v>0</v>
      </c>
      <c r="BG592" s="232">
        <f>IF(N592="zákl. přenesená",J592,0)</f>
        <v>0</v>
      </c>
      <c r="BH592" s="232">
        <f>IF(N592="sníž. přenesená",J592,0)</f>
        <v>0</v>
      </c>
      <c r="BI592" s="232">
        <f>IF(N592="nulová",J592,0)</f>
        <v>0</v>
      </c>
      <c r="BJ592" s="18" t="s">
        <v>83</v>
      </c>
      <c r="BK592" s="232">
        <f>ROUND(I592*H592,2)</f>
        <v>0</v>
      </c>
      <c r="BL592" s="18" t="s">
        <v>158</v>
      </c>
      <c r="BM592" s="231" t="s">
        <v>679</v>
      </c>
    </row>
    <row r="593" s="2" customFormat="1">
      <c r="A593" s="39"/>
      <c r="B593" s="40"/>
      <c r="C593" s="41"/>
      <c r="D593" s="233" t="s">
        <v>160</v>
      </c>
      <c r="E593" s="41"/>
      <c r="F593" s="234" t="s">
        <v>680</v>
      </c>
      <c r="G593" s="41"/>
      <c r="H593" s="41"/>
      <c r="I593" s="235"/>
      <c r="J593" s="41"/>
      <c r="K593" s="41"/>
      <c r="L593" s="45"/>
      <c r="M593" s="236"/>
      <c r="N593" s="237"/>
      <c r="O593" s="92"/>
      <c r="P593" s="92"/>
      <c r="Q593" s="92"/>
      <c r="R593" s="92"/>
      <c r="S593" s="92"/>
      <c r="T593" s="93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T593" s="18" t="s">
        <v>160</v>
      </c>
      <c r="AU593" s="18" t="s">
        <v>87</v>
      </c>
    </row>
    <row r="594" s="2" customFormat="1">
      <c r="A594" s="39"/>
      <c r="B594" s="40"/>
      <c r="C594" s="41"/>
      <c r="D594" s="238" t="s">
        <v>162</v>
      </c>
      <c r="E594" s="41"/>
      <c r="F594" s="239" t="s">
        <v>681</v>
      </c>
      <c r="G594" s="41"/>
      <c r="H594" s="41"/>
      <c r="I594" s="235"/>
      <c r="J594" s="41"/>
      <c r="K594" s="41"/>
      <c r="L594" s="45"/>
      <c r="M594" s="236"/>
      <c r="N594" s="237"/>
      <c r="O594" s="92"/>
      <c r="P594" s="92"/>
      <c r="Q594" s="92"/>
      <c r="R594" s="92"/>
      <c r="S594" s="92"/>
      <c r="T594" s="93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162</v>
      </c>
      <c r="AU594" s="18" t="s">
        <v>87</v>
      </c>
    </row>
    <row r="595" s="13" customFormat="1">
      <c r="A595" s="13"/>
      <c r="B595" s="240"/>
      <c r="C595" s="241"/>
      <c r="D595" s="233" t="s">
        <v>164</v>
      </c>
      <c r="E595" s="242" t="s">
        <v>1</v>
      </c>
      <c r="F595" s="243" t="s">
        <v>319</v>
      </c>
      <c r="G595" s="241"/>
      <c r="H595" s="242" t="s">
        <v>1</v>
      </c>
      <c r="I595" s="244"/>
      <c r="J595" s="241"/>
      <c r="K595" s="241"/>
      <c r="L595" s="245"/>
      <c r="M595" s="246"/>
      <c r="N595" s="247"/>
      <c r="O595" s="247"/>
      <c r="P595" s="247"/>
      <c r="Q595" s="247"/>
      <c r="R595" s="247"/>
      <c r="S595" s="247"/>
      <c r="T595" s="248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9" t="s">
        <v>164</v>
      </c>
      <c r="AU595" s="249" t="s">
        <v>87</v>
      </c>
      <c r="AV595" s="13" t="s">
        <v>83</v>
      </c>
      <c r="AW595" s="13" t="s">
        <v>34</v>
      </c>
      <c r="AX595" s="13" t="s">
        <v>78</v>
      </c>
      <c r="AY595" s="249" t="s">
        <v>151</v>
      </c>
    </row>
    <row r="596" s="13" customFormat="1">
      <c r="A596" s="13"/>
      <c r="B596" s="240"/>
      <c r="C596" s="241"/>
      <c r="D596" s="233" t="s">
        <v>164</v>
      </c>
      <c r="E596" s="242" t="s">
        <v>1</v>
      </c>
      <c r="F596" s="243" t="s">
        <v>682</v>
      </c>
      <c r="G596" s="241"/>
      <c r="H596" s="242" t="s">
        <v>1</v>
      </c>
      <c r="I596" s="244"/>
      <c r="J596" s="241"/>
      <c r="K596" s="241"/>
      <c r="L596" s="245"/>
      <c r="M596" s="246"/>
      <c r="N596" s="247"/>
      <c r="O596" s="247"/>
      <c r="P596" s="247"/>
      <c r="Q596" s="247"/>
      <c r="R596" s="247"/>
      <c r="S596" s="247"/>
      <c r="T596" s="248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9" t="s">
        <v>164</v>
      </c>
      <c r="AU596" s="249" t="s">
        <v>87</v>
      </c>
      <c r="AV596" s="13" t="s">
        <v>83</v>
      </c>
      <c r="AW596" s="13" t="s">
        <v>34</v>
      </c>
      <c r="AX596" s="13" t="s">
        <v>78</v>
      </c>
      <c r="AY596" s="249" t="s">
        <v>151</v>
      </c>
    </row>
    <row r="597" s="14" customFormat="1">
      <c r="A597" s="14"/>
      <c r="B597" s="250"/>
      <c r="C597" s="251"/>
      <c r="D597" s="233" t="s">
        <v>164</v>
      </c>
      <c r="E597" s="252" t="s">
        <v>1</v>
      </c>
      <c r="F597" s="253" t="s">
        <v>683</v>
      </c>
      <c r="G597" s="251"/>
      <c r="H597" s="254">
        <v>2.5430000000000001</v>
      </c>
      <c r="I597" s="255"/>
      <c r="J597" s="251"/>
      <c r="K597" s="251"/>
      <c r="L597" s="256"/>
      <c r="M597" s="257"/>
      <c r="N597" s="258"/>
      <c r="O597" s="258"/>
      <c r="P597" s="258"/>
      <c r="Q597" s="258"/>
      <c r="R597" s="258"/>
      <c r="S597" s="258"/>
      <c r="T597" s="259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60" t="s">
        <v>164</v>
      </c>
      <c r="AU597" s="260" t="s">
        <v>87</v>
      </c>
      <c r="AV597" s="14" t="s">
        <v>87</v>
      </c>
      <c r="AW597" s="14" t="s">
        <v>34</v>
      </c>
      <c r="AX597" s="14" t="s">
        <v>78</v>
      </c>
      <c r="AY597" s="260" t="s">
        <v>151</v>
      </c>
    </row>
    <row r="598" s="15" customFormat="1">
      <c r="A598" s="15"/>
      <c r="B598" s="261"/>
      <c r="C598" s="262"/>
      <c r="D598" s="233" t="s">
        <v>164</v>
      </c>
      <c r="E598" s="263" t="s">
        <v>1</v>
      </c>
      <c r="F598" s="264" t="s">
        <v>169</v>
      </c>
      <c r="G598" s="262"/>
      <c r="H598" s="265">
        <v>2.5430000000000001</v>
      </c>
      <c r="I598" s="266"/>
      <c r="J598" s="262"/>
      <c r="K598" s="262"/>
      <c r="L598" s="267"/>
      <c r="M598" s="268"/>
      <c r="N598" s="269"/>
      <c r="O598" s="269"/>
      <c r="P598" s="269"/>
      <c r="Q598" s="269"/>
      <c r="R598" s="269"/>
      <c r="S598" s="269"/>
      <c r="T598" s="270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71" t="s">
        <v>164</v>
      </c>
      <c r="AU598" s="271" t="s">
        <v>87</v>
      </c>
      <c r="AV598" s="15" t="s">
        <v>158</v>
      </c>
      <c r="AW598" s="15" t="s">
        <v>34</v>
      </c>
      <c r="AX598" s="15" t="s">
        <v>83</v>
      </c>
      <c r="AY598" s="271" t="s">
        <v>151</v>
      </c>
    </row>
    <row r="599" s="2" customFormat="1" ht="21.75" customHeight="1">
      <c r="A599" s="39"/>
      <c r="B599" s="40"/>
      <c r="C599" s="220" t="s">
        <v>684</v>
      </c>
      <c r="D599" s="220" t="s">
        <v>153</v>
      </c>
      <c r="E599" s="221" t="s">
        <v>685</v>
      </c>
      <c r="F599" s="222" t="s">
        <v>686</v>
      </c>
      <c r="G599" s="223" t="s">
        <v>437</v>
      </c>
      <c r="H599" s="224">
        <v>4</v>
      </c>
      <c r="I599" s="225"/>
      <c r="J599" s="226">
        <f>ROUND(I599*H599,2)</f>
        <v>0</v>
      </c>
      <c r="K599" s="222" t="s">
        <v>1</v>
      </c>
      <c r="L599" s="45"/>
      <c r="M599" s="227" t="s">
        <v>1</v>
      </c>
      <c r="N599" s="228" t="s">
        <v>43</v>
      </c>
      <c r="O599" s="92"/>
      <c r="P599" s="229">
        <f>O599*H599</f>
        <v>0</v>
      </c>
      <c r="Q599" s="229">
        <v>0.34089999999999998</v>
      </c>
      <c r="R599" s="229">
        <f>Q599*H599</f>
        <v>1.3635999999999999</v>
      </c>
      <c r="S599" s="229">
        <v>0</v>
      </c>
      <c r="T599" s="230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1" t="s">
        <v>158</v>
      </c>
      <c r="AT599" s="231" t="s">
        <v>153</v>
      </c>
      <c r="AU599" s="231" t="s">
        <v>87</v>
      </c>
      <c r="AY599" s="18" t="s">
        <v>151</v>
      </c>
      <c r="BE599" s="232">
        <f>IF(N599="základní",J599,0)</f>
        <v>0</v>
      </c>
      <c r="BF599" s="232">
        <f>IF(N599="snížená",J599,0)</f>
        <v>0</v>
      </c>
      <c r="BG599" s="232">
        <f>IF(N599="zákl. přenesená",J599,0)</f>
        <v>0</v>
      </c>
      <c r="BH599" s="232">
        <f>IF(N599="sníž. přenesená",J599,0)</f>
        <v>0</v>
      </c>
      <c r="BI599" s="232">
        <f>IF(N599="nulová",J599,0)</f>
        <v>0</v>
      </c>
      <c r="BJ599" s="18" t="s">
        <v>83</v>
      </c>
      <c r="BK599" s="232">
        <f>ROUND(I599*H599,2)</f>
        <v>0</v>
      </c>
      <c r="BL599" s="18" t="s">
        <v>158</v>
      </c>
      <c r="BM599" s="231" t="s">
        <v>687</v>
      </c>
    </row>
    <row r="600" s="2" customFormat="1">
      <c r="A600" s="39"/>
      <c r="B600" s="40"/>
      <c r="C600" s="41"/>
      <c r="D600" s="233" t="s">
        <v>160</v>
      </c>
      <c r="E600" s="41"/>
      <c r="F600" s="234" t="s">
        <v>686</v>
      </c>
      <c r="G600" s="41"/>
      <c r="H600" s="41"/>
      <c r="I600" s="235"/>
      <c r="J600" s="41"/>
      <c r="K600" s="41"/>
      <c r="L600" s="45"/>
      <c r="M600" s="236"/>
      <c r="N600" s="237"/>
      <c r="O600" s="92"/>
      <c r="P600" s="92"/>
      <c r="Q600" s="92"/>
      <c r="R600" s="92"/>
      <c r="S600" s="92"/>
      <c r="T600" s="93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18" t="s">
        <v>160</v>
      </c>
      <c r="AU600" s="18" t="s">
        <v>87</v>
      </c>
    </row>
    <row r="601" s="13" customFormat="1">
      <c r="A601" s="13"/>
      <c r="B601" s="240"/>
      <c r="C601" s="241"/>
      <c r="D601" s="233" t="s">
        <v>164</v>
      </c>
      <c r="E601" s="242" t="s">
        <v>1</v>
      </c>
      <c r="F601" s="243" t="s">
        <v>249</v>
      </c>
      <c r="G601" s="241"/>
      <c r="H601" s="242" t="s">
        <v>1</v>
      </c>
      <c r="I601" s="244"/>
      <c r="J601" s="241"/>
      <c r="K601" s="241"/>
      <c r="L601" s="245"/>
      <c r="M601" s="246"/>
      <c r="N601" s="247"/>
      <c r="O601" s="247"/>
      <c r="P601" s="247"/>
      <c r="Q601" s="247"/>
      <c r="R601" s="247"/>
      <c r="S601" s="247"/>
      <c r="T601" s="248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9" t="s">
        <v>164</v>
      </c>
      <c r="AU601" s="249" t="s">
        <v>87</v>
      </c>
      <c r="AV601" s="13" t="s">
        <v>83</v>
      </c>
      <c r="AW601" s="13" t="s">
        <v>34</v>
      </c>
      <c r="AX601" s="13" t="s">
        <v>78</v>
      </c>
      <c r="AY601" s="249" t="s">
        <v>151</v>
      </c>
    </row>
    <row r="602" s="14" customFormat="1">
      <c r="A602" s="14"/>
      <c r="B602" s="250"/>
      <c r="C602" s="251"/>
      <c r="D602" s="233" t="s">
        <v>164</v>
      </c>
      <c r="E602" s="252" t="s">
        <v>1</v>
      </c>
      <c r="F602" s="253" t="s">
        <v>688</v>
      </c>
      <c r="G602" s="251"/>
      <c r="H602" s="254">
        <v>4</v>
      </c>
      <c r="I602" s="255"/>
      <c r="J602" s="251"/>
      <c r="K602" s="251"/>
      <c r="L602" s="256"/>
      <c r="M602" s="257"/>
      <c r="N602" s="258"/>
      <c r="O602" s="258"/>
      <c r="P602" s="258"/>
      <c r="Q602" s="258"/>
      <c r="R602" s="258"/>
      <c r="S602" s="258"/>
      <c r="T602" s="259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0" t="s">
        <v>164</v>
      </c>
      <c r="AU602" s="260" t="s">
        <v>87</v>
      </c>
      <c r="AV602" s="14" t="s">
        <v>87</v>
      </c>
      <c r="AW602" s="14" t="s">
        <v>34</v>
      </c>
      <c r="AX602" s="14" t="s">
        <v>83</v>
      </c>
      <c r="AY602" s="260" t="s">
        <v>151</v>
      </c>
    </row>
    <row r="603" s="2" customFormat="1" ht="66.75" customHeight="1">
      <c r="A603" s="39"/>
      <c r="B603" s="40"/>
      <c r="C603" s="283" t="s">
        <v>689</v>
      </c>
      <c r="D603" s="283" t="s">
        <v>324</v>
      </c>
      <c r="E603" s="284" t="s">
        <v>690</v>
      </c>
      <c r="F603" s="285" t="s">
        <v>691</v>
      </c>
      <c r="G603" s="286" t="s">
        <v>437</v>
      </c>
      <c r="H603" s="287">
        <v>4</v>
      </c>
      <c r="I603" s="288"/>
      <c r="J603" s="289">
        <f>ROUND(I603*H603,2)</f>
        <v>0</v>
      </c>
      <c r="K603" s="285" t="s">
        <v>1</v>
      </c>
      <c r="L603" s="290"/>
      <c r="M603" s="291" t="s">
        <v>1</v>
      </c>
      <c r="N603" s="292" t="s">
        <v>43</v>
      </c>
      <c r="O603" s="92"/>
      <c r="P603" s="229">
        <f>O603*H603</f>
        <v>0</v>
      </c>
      <c r="Q603" s="229">
        <v>0.96999999999999997</v>
      </c>
      <c r="R603" s="229">
        <f>Q603*H603</f>
        <v>3.8799999999999999</v>
      </c>
      <c r="S603" s="229">
        <v>0</v>
      </c>
      <c r="T603" s="230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31" t="s">
        <v>217</v>
      </c>
      <c r="AT603" s="231" t="s">
        <v>324</v>
      </c>
      <c r="AU603" s="231" t="s">
        <v>87</v>
      </c>
      <c r="AY603" s="18" t="s">
        <v>151</v>
      </c>
      <c r="BE603" s="232">
        <f>IF(N603="základní",J603,0)</f>
        <v>0</v>
      </c>
      <c r="BF603" s="232">
        <f>IF(N603="snížená",J603,0)</f>
        <v>0</v>
      </c>
      <c r="BG603" s="232">
        <f>IF(N603="zákl. přenesená",J603,0)</f>
        <v>0</v>
      </c>
      <c r="BH603" s="232">
        <f>IF(N603="sníž. přenesená",J603,0)</f>
        <v>0</v>
      </c>
      <c r="BI603" s="232">
        <f>IF(N603="nulová",J603,0)</f>
        <v>0</v>
      </c>
      <c r="BJ603" s="18" t="s">
        <v>83</v>
      </c>
      <c r="BK603" s="232">
        <f>ROUND(I603*H603,2)</f>
        <v>0</v>
      </c>
      <c r="BL603" s="18" t="s">
        <v>158</v>
      </c>
      <c r="BM603" s="231" t="s">
        <v>692</v>
      </c>
    </row>
    <row r="604" s="2" customFormat="1">
      <c r="A604" s="39"/>
      <c r="B604" s="40"/>
      <c r="C604" s="41"/>
      <c r="D604" s="233" t="s">
        <v>160</v>
      </c>
      <c r="E604" s="41"/>
      <c r="F604" s="234" t="s">
        <v>691</v>
      </c>
      <c r="G604" s="41"/>
      <c r="H604" s="41"/>
      <c r="I604" s="235"/>
      <c r="J604" s="41"/>
      <c r="K604" s="41"/>
      <c r="L604" s="45"/>
      <c r="M604" s="236"/>
      <c r="N604" s="237"/>
      <c r="O604" s="92"/>
      <c r="P604" s="92"/>
      <c r="Q604" s="92"/>
      <c r="R604" s="92"/>
      <c r="S604" s="92"/>
      <c r="T604" s="93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160</v>
      </c>
      <c r="AU604" s="18" t="s">
        <v>87</v>
      </c>
    </row>
    <row r="605" s="14" customFormat="1">
      <c r="A605" s="14"/>
      <c r="B605" s="250"/>
      <c r="C605" s="251"/>
      <c r="D605" s="233" t="s">
        <v>164</v>
      </c>
      <c r="E605" s="252" t="s">
        <v>1</v>
      </c>
      <c r="F605" s="253" t="s">
        <v>693</v>
      </c>
      <c r="G605" s="251"/>
      <c r="H605" s="254">
        <v>4</v>
      </c>
      <c r="I605" s="255"/>
      <c r="J605" s="251"/>
      <c r="K605" s="251"/>
      <c r="L605" s="256"/>
      <c r="M605" s="257"/>
      <c r="N605" s="258"/>
      <c r="O605" s="258"/>
      <c r="P605" s="258"/>
      <c r="Q605" s="258"/>
      <c r="R605" s="258"/>
      <c r="S605" s="258"/>
      <c r="T605" s="259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60" t="s">
        <v>164</v>
      </c>
      <c r="AU605" s="260" t="s">
        <v>87</v>
      </c>
      <c r="AV605" s="14" t="s">
        <v>87</v>
      </c>
      <c r="AW605" s="14" t="s">
        <v>34</v>
      </c>
      <c r="AX605" s="14" t="s">
        <v>83</v>
      </c>
      <c r="AY605" s="260" t="s">
        <v>151</v>
      </c>
    </row>
    <row r="606" s="2" customFormat="1" ht="24.15" customHeight="1">
      <c r="A606" s="39"/>
      <c r="B606" s="40"/>
      <c r="C606" s="220" t="s">
        <v>694</v>
      </c>
      <c r="D606" s="220" t="s">
        <v>153</v>
      </c>
      <c r="E606" s="221" t="s">
        <v>695</v>
      </c>
      <c r="F606" s="222" t="s">
        <v>696</v>
      </c>
      <c r="G606" s="223" t="s">
        <v>437</v>
      </c>
      <c r="H606" s="224">
        <v>5</v>
      </c>
      <c r="I606" s="225"/>
      <c r="J606" s="226">
        <f>ROUND(I606*H606,2)</f>
        <v>0</v>
      </c>
      <c r="K606" s="222" t="s">
        <v>1</v>
      </c>
      <c r="L606" s="45"/>
      <c r="M606" s="227" t="s">
        <v>1</v>
      </c>
      <c r="N606" s="228" t="s">
        <v>43</v>
      </c>
      <c r="O606" s="92"/>
      <c r="P606" s="229">
        <f>O606*H606</f>
        <v>0</v>
      </c>
      <c r="Q606" s="229">
        <v>0.42080000000000001</v>
      </c>
      <c r="R606" s="229">
        <f>Q606*H606</f>
        <v>2.1040000000000001</v>
      </c>
      <c r="S606" s="229">
        <v>0</v>
      </c>
      <c r="T606" s="230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31" t="s">
        <v>158</v>
      </c>
      <c r="AT606" s="231" t="s">
        <v>153</v>
      </c>
      <c r="AU606" s="231" t="s">
        <v>87</v>
      </c>
      <c r="AY606" s="18" t="s">
        <v>151</v>
      </c>
      <c r="BE606" s="232">
        <f>IF(N606="základní",J606,0)</f>
        <v>0</v>
      </c>
      <c r="BF606" s="232">
        <f>IF(N606="snížená",J606,0)</f>
        <v>0</v>
      </c>
      <c r="BG606" s="232">
        <f>IF(N606="zákl. přenesená",J606,0)</f>
        <v>0</v>
      </c>
      <c r="BH606" s="232">
        <f>IF(N606="sníž. přenesená",J606,0)</f>
        <v>0</v>
      </c>
      <c r="BI606" s="232">
        <f>IF(N606="nulová",J606,0)</f>
        <v>0</v>
      </c>
      <c r="BJ606" s="18" t="s">
        <v>83</v>
      </c>
      <c r="BK606" s="232">
        <f>ROUND(I606*H606,2)</f>
        <v>0</v>
      </c>
      <c r="BL606" s="18" t="s">
        <v>158</v>
      </c>
      <c r="BM606" s="231" t="s">
        <v>697</v>
      </c>
    </row>
    <row r="607" s="2" customFormat="1">
      <c r="A607" s="39"/>
      <c r="B607" s="40"/>
      <c r="C607" s="41"/>
      <c r="D607" s="233" t="s">
        <v>160</v>
      </c>
      <c r="E607" s="41"/>
      <c r="F607" s="234" t="s">
        <v>698</v>
      </c>
      <c r="G607" s="41"/>
      <c r="H607" s="41"/>
      <c r="I607" s="235"/>
      <c r="J607" s="41"/>
      <c r="K607" s="41"/>
      <c r="L607" s="45"/>
      <c r="M607" s="236"/>
      <c r="N607" s="237"/>
      <c r="O607" s="92"/>
      <c r="P607" s="92"/>
      <c r="Q607" s="92"/>
      <c r="R607" s="92"/>
      <c r="S607" s="92"/>
      <c r="T607" s="93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T607" s="18" t="s">
        <v>160</v>
      </c>
      <c r="AU607" s="18" t="s">
        <v>87</v>
      </c>
    </row>
    <row r="608" s="13" customFormat="1">
      <c r="A608" s="13"/>
      <c r="B608" s="240"/>
      <c r="C608" s="241"/>
      <c r="D608" s="233" t="s">
        <v>164</v>
      </c>
      <c r="E608" s="242" t="s">
        <v>1</v>
      </c>
      <c r="F608" s="243" t="s">
        <v>319</v>
      </c>
      <c r="G608" s="241"/>
      <c r="H608" s="242" t="s">
        <v>1</v>
      </c>
      <c r="I608" s="244"/>
      <c r="J608" s="241"/>
      <c r="K608" s="241"/>
      <c r="L608" s="245"/>
      <c r="M608" s="246"/>
      <c r="N608" s="247"/>
      <c r="O608" s="247"/>
      <c r="P608" s="247"/>
      <c r="Q608" s="247"/>
      <c r="R608" s="247"/>
      <c r="S608" s="247"/>
      <c r="T608" s="248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9" t="s">
        <v>164</v>
      </c>
      <c r="AU608" s="249" t="s">
        <v>87</v>
      </c>
      <c r="AV608" s="13" t="s">
        <v>83</v>
      </c>
      <c r="AW608" s="13" t="s">
        <v>34</v>
      </c>
      <c r="AX608" s="13" t="s">
        <v>78</v>
      </c>
      <c r="AY608" s="249" t="s">
        <v>151</v>
      </c>
    </row>
    <row r="609" s="13" customFormat="1">
      <c r="A609" s="13"/>
      <c r="B609" s="240"/>
      <c r="C609" s="241"/>
      <c r="D609" s="233" t="s">
        <v>164</v>
      </c>
      <c r="E609" s="242" t="s">
        <v>1</v>
      </c>
      <c r="F609" s="243" t="s">
        <v>699</v>
      </c>
      <c r="G609" s="241"/>
      <c r="H609" s="242" t="s">
        <v>1</v>
      </c>
      <c r="I609" s="244"/>
      <c r="J609" s="241"/>
      <c r="K609" s="241"/>
      <c r="L609" s="245"/>
      <c r="M609" s="246"/>
      <c r="N609" s="247"/>
      <c r="O609" s="247"/>
      <c r="P609" s="247"/>
      <c r="Q609" s="247"/>
      <c r="R609" s="247"/>
      <c r="S609" s="247"/>
      <c r="T609" s="248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9" t="s">
        <v>164</v>
      </c>
      <c r="AU609" s="249" t="s">
        <v>87</v>
      </c>
      <c r="AV609" s="13" t="s">
        <v>83</v>
      </c>
      <c r="AW609" s="13" t="s">
        <v>34</v>
      </c>
      <c r="AX609" s="13" t="s">
        <v>78</v>
      </c>
      <c r="AY609" s="249" t="s">
        <v>151</v>
      </c>
    </row>
    <row r="610" s="14" customFormat="1">
      <c r="A610" s="14"/>
      <c r="B610" s="250"/>
      <c r="C610" s="251"/>
      <c r="D610" s="233" t="s">
        <v>164</v>
      </c>
      <c r="E610" s="252" t="s">
        <v>1</v>
      </c>
      <c r="F610" s="253" t="s">
        <v>700</v>
      </c>
      <c r="G610" s="251"/>
      <c r="H610" s="254">
        <v>5</v>
      </c>
      <c r="I610" s="255"/>
      <c r="J610" s="251"/>
      <c r="K610" s="251"/>
      <c r="L610" s="256"/>
      <c r="M610" s="257"/>
      <c r="N610" s="258"/>
      <c r="O610" s="258"/>
      <c r="P610" s="258"/>
      <c r="Q610" s="258"/>
      <c r="R610" s="258"/>
      <c r="S610" s="258"/>
      <c r="T610" s="259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0" t="s">
        <v>164</v>
      </c>
      <c r="AU610" s="260" t="s">
        <v>87</v>
      </c>
      <c r="AV610" s="14" t="s">
        <v>87</v>
      </c>
      <c r="AW610" s="14" t="s">
        <v>34</v>
      </c>
      <c r="AX610" s="14" t="s">
        <v>83</v>
      </c>
      <c r="AY610" s="260" t="s">
        <v>151</v>
      </c>
    </row>
    <row r="611" s="2" customFormat="1" ht="33" customHeight="1">
      <c r="A611" s="39"/>
      <c r="B611" s="40"/>
      <c r="C611" s="220" t="s">
        <v>701</v>
      </c>
      <c r="D611" s="220" t="s">
        <v>153</v>
      </c>
      <c r="E611" s="221" t="s">
        <v>702</v>
      </c>
      <c r="F611" s="222" t="s">
        <v>703</v>
      </c>
      <c r="G611" s="223" t="s">
        <v>437</v>
      </c>
      <c r="H611" s="224">
        <v>8</v>
      </c>
      <c r="I611" s="225"/>
      <c r="J611" s="226">
        <f>ROUND(I611*H611,2)</f>
        <v>0</v>
      </c>
      <c r="K611" s="222" t="s">
        <v>1</v>
      </c>
      <c r="L611" s="45"/>
      <c r="M611" s="227" t="s">
        <v>1</v>
      </c>
      <c r="N611" s="228" t="s">
        <v>43</v>
      </c>
      <c r="O611" s="92"/>
      <c r="P611" s="229">
        <f>O611*H611</f>
        <v>0</v>
      </c>
      <c r="Q611" s="229">
        <v>0.31108000000000002</v>
      </c>
      <c r="R611" s="229">
        <f>Q611*H611</f>
        <v>2.4886400000000002</v>
      </c>
      <c r="S611" s="229">
        <v>0</v>
      </c>
      <c r="T611" s="230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1" t="s">
        <v>158</v>
      </c>
      <c r="AT611" s="231" t="s">
        <v>153</v>
      </c>
      <c r="AU611" s="231" t="s">
        <v>87</v>
      </c>
      <c r="AY611" s="18" t="s">
        <v>151</v>
      </c>
      <c r="BE611" s="232">
        <f>IF(N611="základní",J611,0)</f>
        <v>0</v>
      </c>
      <c r="BF611" s="232">
        <f>IF(N611="snížená",J611,0)</f>
        <v>0</v>
      </c>
      <c r="BG611" s="232">
        <f>IF(N611="zákl. přenesená",J611,0)</f>
        <v>0</v>
      </c>
      <c r="BH611" s="232">
        <f>IF(N611="sníž. přenesená",J611,0)</f>
        <v>0</v>
      </c>
      <c r="BI611" s="232">
        <f>IF(N611="nulová",J611,0)</f>
        <v>0</v>
      </c>
      <c r="BJ611" s="18" t="s">
        <v>83</v>
      </c>
      <c r="BK611" s="232">
        <f>ROUND(I611*H611,2)</f>
        <v>0</v>
      </c>
      <c r="BL611" s="18" t="s">
        <v>158</v>
      </c>
      <c r="BM611" s="231" t="s">
        <v>704</v>
      </c>
    </row>
    <row r="612" s="2" customFormat="1">
      <c r="A612" s="39"/>
      <c r="B612" s="40"/>
      <c r="C612" s="41"/>
      <c r="D612" s="233" t="s">
        <v>160</v>
      </c>
      <c r="E612" s="41"/>
      <c r="F612" s="234" t="s">
        <v>705</v>
      </c>
      <c r="G612" s="41"/>
      <c r="H612" s="41"/>
      <c r="I612" s="235"/>
      <c r="J612" s="41"/>
      <c r="K612" s="41"/>
      <c r="L612" s="45"/>
      <c r="M612" s="236"/>
      <c r="N612" s="237"/>
      <c r="O612" s="92"/>
      <c r="P612" s="92"/>
      <c r="Q612" s="92"/>
      <c r="R612" s="92"/>
      <c r="S612" s="92"/>
      <c r="T612" s="93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160</v>
      </c>
      <c r="AU612" s="18" t="s">
        <v>87</v>
      </c>
    </row>
    <row r="613" s="13" customFormat="1">
      <c r="A613" s="13"/>
      <c r="B613" s="240"/>
      <c r="C613" s="241"/>
      <c r="D613" s="233" t="s">
        <v>164</v>
      </c>
      <c r="E613" s="242" t="s">
        <v>1</v>
      </c>
      <c r="F613" s="243" t="s">
        <v>319</v>
      </c>
      <c r="G613" s="241"/>
      <c r="H613" s="242" t="s">
        <v>1</v>
      </c>
      <c r="I613" s="244"/>
      <c r="J613" s="241"/>
      <c r="K613" s="241"/>
      <c r="L613" s="245"/>
      <c r="M613" s="246"/>
      <c r="N613" s="247"/>
      <c r="O613" s="247"/>
      <c r="P613" s="247"/>
      <c r="Q613" s="247"/>
      <c r="R613" s="247"/>
      <c r="S613" s="247"/>
      <c r="T613" s="248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9" t="s">
        <v>164</v>
      </c>
      <c r="AU613" s="249" t="s">
        <v>87</v>
      </c>
      <c r="AV613" s="13" t="s">
        <v>83</v>
      </c>
      <c r="AW613" s="13" t="s">
        <v>34</v>
      </c>
      <c r="AX613" s="13" t="s">
        <v>78</v>
      </c>
      <c r="AY613" s="249" t="s">
        <v>151</v>
      </c>
    </row>
    <row r="614" s="13" customFormat="1">
      <c r="A614" s="13"/>
      <c r="B614" s="240"/>
      <c r="C614" s="241"/>
      <c r="D614" s="233" t="s">
        <v>164</v>
      </c>
      <c r="E614" s="242" t="s">
        <v>1</v>
      </c>
      <c r="F614" s="243" t="s">
        <v>699</v>
      </c>
      <c r="G614" s="241"/>
      <c r="H614" s="242" t="s">
        <v>1</v>
      </c>
      <c r="I614" s="244"/>
      <c r="J614" s="241"/>
      <c r="K614" s="241"/>
      <c r="L614" s="245"/>
      <c r="M614" s="246"/>
      <c r="N614" s="247"/>
      <c r="O614" s="247"/>
      <c r="P614" s="247"/>
      <c r="Q614" s="247"/>
      <c r="R614" s="247"/>
      <c r="S614" s="247"/>
      <c r="T614" s="248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9" t="s">
        <v>164</v>
      </c>
      <c r="AU614" s="249" t="s">
        <v>87</v>
      </c>
      <c r="AV614" s="13" t="s">
        <v>83</v>
      </c>
      <c r="AW614" s="13" t="s">
        <v>34</v>
      </c>
      <c r="AX614" s="13" t="s">
        <v>78</v>
      </c>
      <c r="AY614" s="249" t="s">
        <v>151</v>
      </c>
    </row>
    <row r="615" s="14" customFormat="1">
      <c r="A615" s="14"/>
      <c r="B615" s="250"/>
      <c r="C615" s="251"/>
      <c r="D615" s="233" t="s">
        <v>164</v>
      </c>
      <c r="E615" s="252" t="s">
        <v>1</v>
      </c>
      <c r="F615" s="253" t="s">
        <v>706</v>
      </c>
      <c r="G615" s="251"/>
      <c r="H615" s="254">
        <v>8</v>
      </c>
      <c r="I615" s="255"/>
      <c r="J615" s="251"/>
      <c r="K615" s="251"/>
      <c r="L615" s="256"/>
      <c r="M615" s="257"/>
      <c r="N615" s="258"/>
      <c r="O615" s="258"/>
      <c r="P615" s="258"/>
      <c r="Q615" s="258"/>
      <c r="R615" s="258"/>
      <c r="S615" s="258"/>
      <c r="T615" s="259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0" t="s">
        <v>164</v>
      </c>
      <c r="AU615" s="260" t="s">
        <v>87</v>
      </c>
      <c r="AV615" s="14" t="s">
        <v>87</v>
      </c>
      <c r="AW615" s="14" t="s">
        <v>34</v>
      </c>
      <c r="AX615" s="14" t="s">
        <v>83</v>
      </c>
      <c r="AY615" s="260" t="s">
        <v>151</v>
      </c>
    </row>
    <row r="616" s="12" customFormat="1" ht="22.8" customHeight="1">
      <c r="A616" s="12"/>
      <c r="B616" s="204"/>
      <c r="C616" s="205"/>
      <c r="D616" s="206" t="s">
        <v>77</v>
      </c>
      <c r="E616" s="218" t="s">
        <v>225</v>
      </c>
      <c r="F616" s="218" t="s">
        <v>707</v>
      </c>
      <c r="G616" s="205"/>
      <c r="H616" s="205"/>
      <c r="I616" s="208"/>
      <c r="J616" s="219">
        <f>BK616</f>
        <v>0</v>
      </c>
      <c r="K616" s="205"/>
      <c r="L616" s="210"/>
      <c r="M616" s="211"/>
      <c r="N616" s="212"/>
      <c r="O616" s="212"/>
      <c r="P616" s="213">
        <f>SUM(P617:P745)</f>
        <v>0</v>
      </c>
      <c r="Q616" s="212"/>
      <c r="R616" s="213">
        <f>SUM(R617:R745)</f>
        <v>273.00586576000006</v>
      </c>
      <c r="S616" s="212"/>
      <c r="T616" s="214">
        <f>SUM(T617:T745)</f>
        <v>51.193799999999996</v>
      </c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R616" s="215" t="s">
        <v>83</v>
      </c>
      <c r="AT616" s="216" t="s">
        <v>77</v>
      </c>
      <c r="AU616" s="216" t="s">
        <v>83</v>
      </c>
      <c r="AY616" s="215" t="s">
        <v>151</v>
      </c>
      <c r="BK616" s="217">
        <f>SUM(BK617:BK745)</f>
        <v>0</v>
      </c>
    </row>
    <row r="617" s="2" customFormat="1" ht="16.5" customHeight="1">
      <c r="A617" s="39"/>
      <c r="B617" s="40"/>
      <c r="C617" s="220" t="s">
        <v>708</v>
      </c>
      <c r="D617" s="220" t="s">
        <v>153</v>
      </c>
      <c r="E617" s="221" t="s">
        <v>709</v>
      </c>
      <c r="F617" s="222" t="s">
        <v>710</v>
      </c>
      <c r="G617" s="223" t="s">
        <v>236</v>
      </c>
      <c r="H617" s="224">
        <v>16</v>
      </c>
      <c r="I617" s="225"/>
      <c r="J617" s="226">
        <f>ROUND(I617*H617,2)</f>
        <v>0</v>
      </c>
      <c r="K617" s="222" t="s">
        <v>157</v>
      </c>
      <c r="L617" s="45"/>
      <c r="M617" s="227" t="s">
        <v>1</v>
      </c>
      <c r="N617" s="228" t="s">
        <v>43</v>
      </c>
      <c r="O617" s="92"/>
      <c r="P617" s="229">
        <f>O617*H617</f>
        <v>0</v>
      </c>
      <c r="Q617" s="229">
        <v>0.040079999999999998</v>
      </c>
      <c r="R617" s="229">
        <f>Q617*H617</f>
        <v>0.64127999999999996</v>
      </c>
      <c r="S617" s="229">
        <v>0</v>
      </c>
      <c r="T617" s="230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1" t="s">
        <v>158</v>
      </c>
      <c r="AT617" s="231" t="s">
        <v>153</v>
      </c>
      <c r="AU617" s="231" t="s">
        <v>87</v>
      </c>
      <c r="AY617" s="18" t="s">
        <v>151</v>
      </c>
      <c r="BE617" s="232">
        <f>IF(N617="základní",J617,0)</f>
        <v>0</v>
      </c>
      <c r="BF617" s="232">
        <f>IF(N617="snížená",J617,0)</f>
        <v>0</v>
      </c>
      <c r="BG617" s="232">
        <f>IF(N617="zákl. přenesená",J617,0)</f>
        <v>0</v>
      </c>
      <c r="BH617" s="232">
        <f>IF(N617="sníž. přenesená",J617,0)</f>
        <v>0</v>
      </c>
      <c r="BI617" s="232">
        <f>IF(N617="nulová",J617,0)</f>
        <v>0</v>
      </c>
      <c r="BJ617" s="18" t="s">
        <v>83</v>
      </c>
      <c r="BK617" s="232">
        <f>ROUND(I617*H617,2)</f>
        <v>0</v>
      </c>
      <c r="BL617" s="18" t="s">
        <v>158</v>
      </c>
      <c r="BM617" s="231" t="s">
        <v>711</v>
      </c>
    </row>
    <row r="618" s="2" customFormat="1">
      <c r="A618" s="39"/>
      <c r="B618" s="40"/>
      <c r="C618" s="41"/>
      <c r="D618" s="233" t="s">
        <v>160</v>
      </c>
      <c r="E618" s="41"/>
      <c r="F618" s="234" t="s">
        <v>710</v>
      </c>
      <c r="G618" s="41"/>
      <c r="H618" s="41"/>
      <c r="I618" s="235"/>
      <c r="J618" s="41"/>
      <c r="K618" s="41"/>
      <c r="L618" s="45"/>
      <c r="M618" s="236"/>
      <c r="N618" s="237"/>
      <c r="O618" s="92"/>
      <c r="P618" s="92"/>
      <c r="Q618" s="92"/>
      <c r="R618" s="92"/>
      <c r="S618" s="92"/>
      <c r="T618" s="93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8" t="s">
        <v>160</v>
      </c>
      <c r="AU618" s="18" t="s">
        <v>87</v>
      </c>
    </row>
    <row r="619" s="2" customFormat="1">
      <c r="A619" s="39"/>
      <c r="B619" s="40"/>
      <c r="C619" s="41"/>
      <c r="D619" s="238" t="s">
        <v>162</v>
      </c>
      <c r="E619" s="41"/>
      <c r="F619" s="239" t="s">
        <v>712</v>
      </c>
      <c r="G619" s="41"/>
      <c r="H619" s="41"/>
      <c r="I619" s="235"/>
      <c r="J619" s="41"/>
      <c r="K619" s="41"/>
      <c r="L619" s="45"/>
      <c r="M619" s="236"/>
      <c r="N619" s="237"/>
      <c r="O619" s="92"/>
      <c r="P619" s="92"/>
      <c r="Q619" s="92"/>
      <c r="R619" s="92"/>
      <c r="S619" s="92"/>
      <c r="T619" s="93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162</v>
      </c>
      <c r="AU619" s="18" t="s">
        <v>87</v>
      </c>
    </row>
    <row r="620" s="13" customFormat="1">
      <c r="A620" s="13"/>
      <c r="B620" s="240"/>
      <c r="C620" s="241"/>
      <c r="D620" s="233" t="s">
        <v>164</v>
      </c>
      <c r="E620" s="242" t="s">
        <v>1</v>
      </c>
      <c r="F620" s="243" t="s">
        <v>400</v>
      </c>
      <c r="G620" s="241"/>
      <c r="H620" s="242" t="s">
        <v>1</v>
      </c>
      <c r="I620" s="244"/>
      <c r="J620" s="241"/>
      <c r="K620" s="241"/>
      <c r="L620" s="245"/>
      <c r="M620" s="246"/>
      <c r="N620" s="247"/>
      <c r="O620" s="247"/>
      <c r="P620" s="247"/>
      <c r="Q620" s="247"/>
      <c r="R620" s="247"/>
      <c r="S620" s="247"/>
      <c r="T620" s="248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9" t="s">
        <v>164</v>
      </c>
      <c r="AU620" s="249" t="s">
        <v>87</v>
      </c>
      <c r="AV620" s="13" t="s">
        <v>83</v>
      </c>
      <c r="AW620" s="13" t="s">
        <v>34</v>
      </c>
      <c r="AX620" s="13" t="s">
        <v>78</v>
      </c>
      <c r="AY620" s="249" t="s">
        <v>151</v>
      </c>
    </row>
    <row r="621" s="13" customFormat="1">
      <c r="A621" s="13"/>
      <c r="B621" s="240"/>
      <c r="C621" s="241"/>
      <c r="D621" s="233" t="s">
        <v>164</v>
      </c>
      <c r="E621" s="242" t="s">
        <v>1</v>
      </c>
      <c r="F621" s="243" t="s">
        <v>713</v>
      </c>
      <c r="G621" s="241"/>
      <c r="H621" s="242" t="s">
        <v>1</v>
      </c>
      <c r="I621" s="244"/>
      <c r="J621" s="241"/>
      <c r="K621" s="241"/>
      <c r="L621" s="245"/>
      <c r="M621" s="246"/>
      <c r="N621" s="247"/>
      <c r="O621" s="247"/>
      <c r="P621" s="247"/>
      <c r="Q621" s="247"/>
      <c r="R621" s="247"/>
      <c r="S621" s="247"/>
      <c r="T621" s="248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9" t="s">
        <v>164</v>
      </c>
      <c r="AU621" s="249" t="s">
        <v>87</v>
      </c>
      <c r="AV621" s="13" t="s">
        <v>83</v>
      </c>
      <c r="AW621" s="13" t="s">
        <v>34</v>
      </c>
      <c r="AX621" s="13" t="s">
        <v>78</v>
      </c>
      <c r="AY621" s="249" t="s">
        <v>151</v>
      </c>
    </row>
    <row r="622" s="13" customFormat="1">
      <c r="A622" s="13"/>
      <c r="B622" s="240"/>
      <c r="C622" s="241"/>
      <c r="D622" s="233" t="s">
        <v>164</v>
      </c>
      <c r="E622" s="242" t="s">
        <v>1</v>
      </c>
      <c r="F622" s="243" t="s">
        <v>714</v>
      </c>
      <c r="G622" s="241"/>
      <c r="H622" s="242" t="s">
        <v>1</v>
      </c>
      <c r="I622" s="244"/>
      <c r="J622" s="241"/>
      <c r="K622" s="241"/>
      <c r="L622" s="245"/>
      <c r="M622" s="246"/>
      <c r="N622" s="247"/>
      <c r="O622" s="247"/>
      <c r="P622" s="247"/>
      <c r="Q622" s="247"/>
      <c r="R622" s="247"/>
      <c r="S622" s="247"/>
      <c r="T622" s="248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9" t="s">
        <v>164</v>
      </c>
      <c r="AU622" s="249" t="s">
        <v>87</v>
      </c>
      <c r="AV622" s="13" t="s">
        <v>83</v>
      </c>
      <c r="AW622" s="13" t="s">
        <v>34</v>
      </c>
      <c r="AX622" s="13" t="s">
        <v>78</v>
      </c>
      <c r="AY622" s="249" t="s">
        <v>151</v>
      </c>
    </row>
    <row r="623" s="14" customFormat="1">
      <c r="A623" s="14"/>
      <c r="B623" s="250"/>
      <c r="C623" s="251"/>
      <c r="D623" s="233" t="s">
        <v>164</v>
      </c>
      <c r="E623" s="252" t="s">
        <v>1</v>
      </c>
      <c r="F623" s="253" t="s">
        <v>715</v>
      </c>
      <c r="G623" s="251"/>
      <c r="H623" s="254">
        <v>16</v>
      </c>
      <c r="I623" s="255"/>
      <c r="J623" s="251"/>
      <c r="K623" s="251"/>
      <c r="L623" s="256"/>
      <c r="M623" s="257"/>
      <c r="N623" s="258"/>
      <c r="O623" s="258"/>
      <c r="P623" s="258"/>
      <c r="Q623" s="258"/>
      <c r="R623" s="258"/>
      <c r="S623" s="258"/>
      <c r="T623" s="259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0" t="s">
        <v>164</v>
      </c>
      <c r="AU623" s="260" t="s">
        <v>87</v>
      </c>
      <c r="AV623" s="14" t="s">
        <v>87</v>
      </c>
      <c r="AW623" s="14" t="s">
        <v>34</v>
      </c>
      <c r="AX623" s="14" t="s">
        <v>83</v>
      </c>
      <c r="AY623" s="260" t="s">
        <v>151</v>
      </c>
    </row>
    <row r="624" s="2" customFormat="1" ht="24.15" customHeight="1">
      <c r="A624" s="39"/>
      <c r="B624" s="40"/>
      <c r="C624" s="283" t="s">
        <v>716</v>
      </c>
      <c r="D624" s="283" t="s">
        <v>324</v>
      </c>
      <c r="E624" s="284" t="s">
        <v>717</v>
      </c>
      <c r="F624" s="285" t="s">
        <v>718</v>
      </c>
      <c r="G624" s="286" t="s">
        <v>376</v>
      </c>
      <c r="H624" s="287">
        <v>186.28899999999999</v>
      </c>
      <c r="I624" s="288"/>
      <c r="J624" s="289">
        <f>ROUND(I624*H624,2)</f>
        <v>0</v>
      </c>
      <c r="K624" s="285" t="s">
        <v>1</v>
      </c>
      <c r="L624" s="290"/>
      <c r="M624" s="291" t="s">
        <v>1</v>
      </c>
      <c r="N624" s="292" t="s">
        <v>43</v>
      </c>
      <c r="O624" s="92"/>
      <c r="P624" s="229">
        <f>O624*H624</f>
        <v>0</v>
      </c>
      <c r="Q624" s="229">
        <v>0</v>
      </c>
      <c r="R624" s="229">
        <f>Q624*H624</f>
        <v>0</v>
      </c>
      <c r="S624" s="229">
        <v>0</v>
      </c>
      <c r="T624" s="230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1" t="s">
        <v>217</v>
      </c>
      <c r="AT624" s="231" t="s">
        <v>324</v>
      </c>
      <c r="AU624" s="231" t="s">
        <v>87</v>
      </c>
      <c r="AY624" s="18" t="s">
        <v>151</v>
      </c>
      <c r="BE624" s="232">
        <f>IF(N624="základní",J624,0)</f>
        <v>0</v>
      </c>
      <c r="BF624" s="232">
        <f>IF(N624="snížená",J624,0)</f>
        <v>0</v>
      </c>
      <c r="BG624" s="232">
        <f>IF(N624="zákl. přenesená",J624,0)</f>
        <v>0</v>
      </c>
      <c r="BH624" s="232">
        <f>IF(N624="sníž. přenesená",J624,0)</f>
        <v>0</v>
      </c>
      <c r="BI624" s="232">
        <f>IF(N624="nulová",J624,0)</f>
        <v>0</v>
      </c>
      <c r="BJ624" s="18" t="s">
        <v>83</v>
      </c>
      <c r="BK624" s="232">
        <f>ROUND(I624*H624,2)</f>
        <v>0</v>
      </c>
      <c r="BL624" s="18" t="s">
        <v>158</v>
      </c>
      <c r="BM624" s="231" t="s">
        <v>719</v>
      </c>
    </row>
    <row r="625" s="2" customFormat="1">
      <c r="A625" s="39"/>
      <c r="B625" s="40"/>
      <c r="C625" s="41"/>
      <c r="D625" s="233" t="s">
        <v>160</v>
      </c>
      <c r="E625" s="41"/>
      <c r="F625" s="234" t="s">
        <v>718</v>
      </c>
      <c r="G625" s="41"/>
      <c r="H625" s="41"/>
      <c r="I625" s="235"/>
      <c r="J625" s="41"/>
      <c r="K625" s="41"/>
      <c r="L625" s="45"/>
      <c r="M625" s="236"/>
      <c r="N625" s="237"/>
      <c r="O625" s="92"/>
      <c r="P625" s="92"/>
      <c r="Q625" s="92"/>
      <c r="R625" s="92"/>
      <c r="S625" s="92"/>
      <c r="T625" s="93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18" t="s">
        <v>160</v>
      </c>
      <c r="AU625" s="18" t="s">
        <v>87</v>
      </c>
    </row>
    <row r="626" s="13" customFormat="1">
      <c r="A626" s="13"/>
      <c r="B626" s="240"/>
      <c r="C626" s="241"/>
      <c r="D626" s="233" t="s">
        <v>164</v>
      </c>
      <c r="E626" s="242" t="s">
        <v>1</v>
      </c>
      <c r="F626" s="243" t="s">
        <v>720</v>
      </c>
      <c r="G626" s="241"/>
      <c r="H626" s="242" t="s">
        <v>1</v>
      </c>
      <c r="I626" s="244"/>
      <c r="J626" s="241"/>
      <c r="K626" s="241"/>
      <c r="L626" s="245"/>
      <c r="M626" s="246"/>
      <c r="N626" s="247"/>
      <c r="O626" s="247"/>
      <c r="P626" s="247"/>
      <c r="Q626" s="247"/>
      <c r="R626" s="247"/>
      <c r="S626" s="247"/>
      <c r="T626" s="248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9" t="s">
        <v>164</v>
      </c>
      <c r="AU626" s="249" t="s">
        <v>87</v>
      </c>
      <c r="AV626" s="13" t="s">
        <v>83</v>
      </c>
      <c r="AW626" s="13" t="s">
        <v>34</v>
      </c>
      <c r="AX626" s="13" t="s">
        <v>78</v>
      </c>
      <c r="AY626" s="249" t="s">
        <v>151</v>
      </c>
    </row>
    <row r="627" s="14" customFormat="1">
      <c r="A627" s="14"/>
      <c r="B627" s="250"/>
      <c r="C627" s="251"/>
      <c r="D627" s="233" t="s">
        <v>164</v>
      </c>
      <c r="E627" s="252" t="s">
        <v>1</v>
      </c>
      <c r="F627" s="253" t="s">
        <v>721</v>
      </c>
      <c r="G627" s="251"/>
      <c r="H627" s="254">
        <v>186.28899999999999</v>
      </c>
      <c r="I627" s="255"/>
      <c r="J627" s="251"/>
      <c r="K627" s="251"/>
      <c r="L627" s="256"/>
      <c r="M627" s="257"/>
      <c r="N627" s="258"/>
      <c r="O627" s="258"/>
      <c r="P627" s="258"/>
      <c r="Q627" s="258"/>
      <c r="R627" s="258"/>
      <c r="S627" s="258"/>
      <c r="T627" s="259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0" t="s">
        <v>164</v>
      </c>
      <c r="AU627" s="260" t="s">
        <v>87</v>
      </c>
      <c r="AV627" s="14" t="s">
        <v>87</v>
      </c>
      <c r="AW627" s="14" t="s">
        <v>34</v>
      </c>
      <c r="AX627" s="14" t="s">
        <v>83</v>
      </c>
      <c r="AY627" s="260" t="s">
        <v>151</v>
      </c>
    </row>
    <row r="628" s="2" customFormat="1" ht="24.15" customHeight="1">
      <c r="A628" s="39"/>
      <c r="B628" s="40"/>
      <c r="C628" s="220" t="s">
        <v>722</v>
      </c>
      <c r="D628" s="220" t="s">
        <v>153</v>
      </c>
      <c r="E628" s="221" t="s">
        <v>723</v>
      </c>
      <c r="F628" s="222" t="s">
        <v>724</v>
      </c>
      <c r="G628" s="223" t="s">
        <v>236</v>
      </c>
      <c r="H628" s="224">
        <v>38.600000000000001</v>
      </c>
      <c r="I628" s="225"/>
      <c r="J628" s="226">
        <f>ROUND(I628*H628,2)</f>
        <v>0</v>
      </c>
      <c r="K628" s="222" t="s">
        <v>157</v>
      </c>
      <c r="L628" s="45"/>
      <c r="M628" s="227" t="s">
        <v>1</v>
      </c>
      <c r="N628" s="228" t="s">
        <v>43</v>
      </c>
      <c r="O628" s="92"/>
      <c r="P628" s="229">
        <f>O628*H628</f>
        <v>0</v>
      </c>
      <c r="Q628" s="229">
        <v>0.071900000000000006</v>
      </c>
      <c r="R628" s="229">
        <f>Q628*H628</f>
        <v>2.7753400000000004</v>
      </c>
      <c r="S628" s="229">
        <v>0</v>
      </c>
      <c r="T628" s="230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1" t="s">
        <v>158</v>
      </c>
      <c r="AT628" s="231" t="s">
        <v>153</v>
      </c>
      <c r="AU628" s="231" t="s">
        <v>87</v>
      </c>
      <c r="AY628" s="18" t="s">
        <v>151</v>
      </c>
      <c r="BE628" s="232">
        <f>IF(N628="základní",J628,0)</f>
        <v>0</v>
      </c>
      <c r="BF628" s="232">
        <f>IF(N628="snížená",J628,0)</f>
        <v>0</v>
      </c>
      <c r="BG628" s="232">
        <f>IF(N628="zákl. přenesená",J628,0)</f>
        <v>0</v>
      </c>
      <c r="BH628" s="232">
        <f>IF(N628="sníž. přenesená",J628,0)</f>
        <v>0</v>
      </c>
      <c r="BI628" s="232">
        <f>IF(N628="nulová",J628,0)</f>
        <v>0</v>
      </c>
      <c r="BJ628" s="18" t="s">
        <v>83</v>
      </c>
      <c r="BK628" s="232">
        <f>ROUND(I628*H628,2)</f>
        <v>0</v>
      </c>
      <c r="BL628" s="18" t="s">
        <v>158</v>
      </c>
      <c r="BM628" s="231" t="s">
        <v>725</v>
      </c>
    </row>
    <row r="629" s="2" customFormat="1">
      <c r="A629" s="39"/>
      <c r="B629" s="40"/>
      <c r="C629" s="41"/>
      <c r="D629" s="233" t="s">
        <v>160</v>
      </c>
      <c r="E629" s="41"/>
      <c r="F629" s="234" t="s">
        <v>726</v>
      </c>
      <c r="G629" s="41"/>
      <c r="H629" s="41"/>
      <c r="I629" s="235"/>
      <c r="J629" s="41"/>
      <c r="K629" s="41"/>
      <c r="L629" s="45"/>
      <c r="M629" s="236"/>
      <c r="N629" s="237"/>
      <c r="O629" s="92"/>
      <c r="P629" s="92"/>
      <c r="Q629" s="92"/>
      <c r="R629" s="92"/>
      <c r="S629" s="92"/>
      <c r="T629" s="93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160</v>
      </c>
      <c r="AU629" s="18" t="s">
        <v>87</v>
      </c>
    </row>
    <row r="630" s="2" customFormat="1">
      <c r="A630" s="39"/>
      <c r="B630" s="40"/>
      <c r="C630" s="41"/>
      <c r="D630" s="238" t="s">
        <v>162</v>
      </c>
      <c r="E630" s="41"/>
      <c r="F630" s="239" t="s">
        <v>727</v>
      </c>
      <c r="G630" s="41"/>
      <c r="H630" s="41"/>
      <c r="I630" s="235"/>
      <c r="J630" s="41"/>
      <c r="K630" s="41"/>
      <c r="L630" s="45"/>
      <c r="M630" s="236"/>
      <c r="N630" s="237"/>
      <c r="O630" s="92"/>
      <c r="P630" s="92"/>
      <c r="Q630" s="92"/>
      <c r="R630" s="92"/>
      <c r="S630" s="92"/>
      <c r="T630" s="93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162</v>
      </c>
      <c r="AU630" s="18" t="s">
        <v>87</v>
      </c>
    </row>
    <row r="631" s="13" customFormat="1">
      <c r="A631" s="13"/>
      <c r="B631" s="240"/>
      <c r="C631" s="241"/>
      <c r="D631" s="233" t="s">
        <v>164</v>
      </c>
      <c r="E631" s="242" t="s">
        <v>1</v>
      </c>
      <c r="F631" s="243" t="s">
        <v>449</v>
      </c>
      <c r="G631" s="241"/>
      <c r="H631" s="242" t="s">
        <v>1</v>
      </c>
      <c r="I631" s="244"/>
      <c r="J631" s="241"/>
      <c r="K631" s="241"/>
      <c r="L631" s="245"/>
      <c r="M631" s="246"/>
      <c r="N631" s="247"/>
      <c r="O631" s="247"/>
      <c r="P631" s="247"/>
      <c r="Q631" s="247"/>
      <c r="R631" s="247"/>
      <c r="S631" s="247"/>
      <c r="T631" s="248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9" t="s">
        <v>164</v>
      </c>
      <c r="AU631" s="249" t="s">
        <v>87</v>
      </c>
      <c r="AV631" s="13" t="s">
        <v>83</v>
      </c>
      <c r="AW631" s="13" t="s">
        <v>34</v>
      </c>
      <c r="AX631" s="13" t="s">
        <v>78</v>
      </c>
      <c r="AY631" s="249" t="s">
        <v>151</v>
      </c>
    </row>
    <row r="632" s="13" customFormat="1">
      <c r="A632" s="13"/>
      <c r="B632" s="240"/>
      <c r="C632" s="241"/>
      <c r="D632" s="233" t="s">
        <v>164</v>
      </c>
      <c r="E632" s="242" t="s">
        <v>1</v>
      </c>
      <c r="F632" s="243" t="s">
        <v>728</v>
      </c>
      <c r="G632" s="241"/>
      <c r="H632" s="242" t="s">
        <v>1</v>
      </c>
      <c r="I632" s="244"/>
      <c r="J632" s="241"/>
      <c r="K632" s="241"/>
      <c r="L632" s="245"/>
      <c r="M632" s="246"/>
      <c r="N632" s="247"/>
      <c r="O632" s="247"/>
      <c r="P632" s="247"/>
      <c r="Q632" s="247"/>
      <c r="R632" s="247"/>
      <c r="S632" s="247"/>
      <c r="T632" s="248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9" t="s">
        <v>164</v>
      </c>
      <c r="AU632" s="249" t="s">
        <v>87</v>
      </c>
      <c r="AV632" s="13" t="s">
        <v>83</v>
      </c>
      <c r="AW632" s="13" t="s">
        <v>34</v>
      </c>
      <c r="AX632" s="13" t="s">
        <v>78</v>
      </c>
      <c r="AY632" s="249" t="s">
        <v>151</v>
      </c>
    </row>
    <row r="633" s="14" customFormat="1">
      <c r="A633" s="14"/>
      <c r="B633" s="250"/>
      <c r="C633" s="251"/>
      <c r="D633" s="233" t="s">
        <v>164</v>
      </c>
      <c r="E633" s="252" t="s">
        <v>1</v>
      </c>
      <c r="F633" s="253" t="s">
        <v>729</v>
      </c>
      <c r="G633" s="251"/>
      <c r="H633" s="254">
        <v>38.600000000000001</v>
      </c>
      <c r="I633" s="255"/>
      <c r="J633" s="251"/>
      <c r="K633" s="251"/>
      <c r="L633" s="256"/>
      <c r="M633" s="257"/>
      <c r="N633" s="258"/>
      <c r="O633" s="258"/>
      <c r="P633" s="258"/>
      <c r="Q633" s="258"/>
      <c r="R633" s="258"/>
      <c r="S633" s="258"/>
      <c r="T633" s="259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0" t="s">
        <v>164</v>
      </c>
      <c r="AU633" s="260" t="s">
        <v>87</v>
      </c>
      <c r="AV633" s="14" t="s">
        <v>87</v>
      </c>
      <c r="AW633" s="14" t="s">
        <v>34</v>
      </c>
      <c r="AX633" s="14" t="s">
        <v>83</v>
      </c>
      <c r="AY633" s="260" t="s">
        <v>151</v>
      </c>
    </row>
    <row r="634" s="2" customFormat="1" ht="24.15" customHeight="1">
      <c r="A634" s="39"/>
      <c r="B634" s="40"/>
      <c r="C634" s="220" t="s">
        <v>730</v>
      </c>
      <c r="D634" s="220" t="s">
        <v>153</v>
      </c>
      <c r="E634" s="221" t="s">
        <v>731</v>
      </c>
      <c r="F634" s="222" t="s">
        <v>732</v>
      </c>
      <c r="G634" s="223" t="s">
        <v>236</v>
      </c>
      <c r="H634" s="224">
        <v>38.600000000000001</v>
      </c>
      <c r="I634" s="225"/>
      <c r="J634" s="226">
        <f>ROUND(I634*H634,2)</f>
        <v>0</v>
      </c>
      <c r="K634" s="222" t="s">
        <v>157</v>
      </c>
      <c r="L634" s="45"/>
      <c r="M634" s="227" t="s">
        <v>1</v>
      </c>
      <c r="N634" s="228" t="s">
        <v>43</v>
      </c>
      <c r="O634" s="92"/>
      <c r="P634" s="229">
        <f>O634*H634</f>
        <v>0</v>
      </c>
      <c r="Q634" s="229">
        <v>0.089779999999999999</v>
      </c>
      <c r="R634" s="229">
        <f>Q634*H634</f>
        <v>3.4655080000000003</v>
      </c>
      <c r="S634" s="229">
        <v>0</v>
      </c>
      <c r="T634" s="230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31" t="s">
        <v>158</v>
      </c>
      <c r="AT634" s="231" t="s">
        <v>153</v>
      </c>
      <c r="AU634" s="231" t="s">
        <v>87</v>
      </c>
      <c r="AY634" s="18" t="s">
        <v>151</v>
      </c>
      <c r="BE634" s="232">
        <f>IF(N634="základní",J634,0)</f>
        <v>0</v>
      </c>
      <c r="BF634" s="232">
        <f>IF(N634="snížená",J634,0)</f>
        <v>0</v>
      </c>
      <c r="BG634" s="232">
        <f>IF(N634="zákl. přenesená",J634,0)</f>
        <v>0</v>
      </c>
      <c r="BH634" s="232">
        <f>IF(N634="sníž. přenesená",J634,0)</f>
        <v>0</v>
      </c>
      <c r="BI634" s="232">
        <f>IF(N634="nulová",J634,0)</f>
        <v>0</v>
      </c>
      <c r="BJ634" s="18" t="s">
        <v>83</v>
      </c>
      <c r="BK634" s="232">
        <f>ROUND(I634*H634,2)</f>
        <v>0</v>
      </c>
      <c r="BL634" s="18" t="s">
        <v>158</v>
      </c>
      <c r="BM634" s="231" t="s">
        <v>733</v>
      </c>
    </row>
    <row r="635" s="2" customFormat="1">
      <c r="A635" s="39"/>
      <c r="B635" s="40"/>
      <c r="C635" s="41"/>
      <c r="D635" s="233" t="s">
        <v>160</v>
      </c>
      <c r="E635" s="41"/>
      <c r="F635" s="234" t="s">
        <v>734</v>
      </c>
      <c r="G635" s="41"/>
      <c r="H635" s="41"/>
      <c r="I635" s="235"/>
      <c r="J635" s="41"/>
      <c r="K635" s="41"/>
      <c r="L635" s="45"/>
      <c r="M635" s="236"/>
      <c r="N635" s="237"/>
      <c r="O635" s="92"/>
      <c r="P635" s="92"/>
      <c r="Q635" s="92"/>
      <c r="R635" s="92"/>
      <c r="S635" s="92"/>
      <c r="T635" s="93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T635" s="18" t="s">
        <v>160</v>
      </c>
      <c r="AU635" s="18" t="s">
        <v>87</v>
      </c>
    </row>
    <row r="636" s="2" customFormat="1">
      <c r="A636" s="39"/>
      <c r="B636" s="40"/>
      <c r="C636" s="41"/>
      <c r="D636" s="238" t="s">
        <v>162</v>
      </c>
      <c r="E636" s="41"/>
      <c r="F636" s="239" t="s">
        <v>735</v>
      </c>
      <c r="G636" s="41"/>
      <c r="H636" s="41"/>
      <c r="I636" s="235"/>
      <c r="J636" s="41"/>
      <c r="K636" s="41"/>
      <c r="L636" s="45"/>
      <c r="M636" s="236"/>
      <c r="N636" s="237"/>
      <c r="O636" s="92"/>
      <c r="P636" s="92"/>
      <c r="Q636" s="92"/>
      <c r="R636" s="92"/>
      <c r="S636" s="92"/>
      <c r="T636" s="93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162</v>
      </c>
      <c r="AU636" s="18" t="s">
        <v>87</v>
      </c>
    </row>
    <row r="637" s="13" customFormat="1">
      <c r="A637" s="13"/>
      <c r="B637" s="240"/>
      <c r="C637" s="241"/>
      <c r="D637" s="233" t="s">
        <v>164</v>
      </c>
      <c r="E637" s="242" t="s">
        <v>1</v>
      </c>
      <c r="F637" s="243" t="s">
        <v>449</v>
      </c>
      <c r="G637" s="241"/>
      <c r="H637" s="242" t="s">
        <v>1</v>
      </c>
      <c r="I637" s="244"/>
      <c r="J637" s="241"/>
      <c r="K637" s="241"/>
      <c r="L637" s="245"/>
      <c r="M637" s="246"/>
      <c r="N637" s="247"/>
      <c r="O637" s="247"/>
      <c r="P637" s="247"/>
      <c r="Q637" s="247"/>
      <c r="R637" s="247"/>
      <c r="S637" s="247"/>
      <c r="T637" s="248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9" t="s">
        <v>164</v>
      </c>
      <c r="AU637" s="249" t="s">
        <v>87</v>
      </c>
      <c r="AV637" s="13" t="s">
        <v>83</v>
      </c>
      <c r="AW637" s="13" t="s">
        <v>34</v>
      </c>
      <c r="AX637" s="13" t="s">
        <v>78</v>
      </c>
      <c r="AY637" s="249" t="s">
        <v>151</v>
      </c>
    </row>
    <row r="638" s="13" customFormat="1">
      <c r="A638" s="13"/>
      <c r="B638" s="240"/>
      <c r="C638" s="241"/>
      <c r="D638" s="233" t="s">
        <v>164</v>
      </c>
      <c r="E638" s="242" t="s">
        <v>1</v>
      </c>
      <c r="F638" s="243" t="s">
        <v>728</v>
      </c>
      <c r="G638" s="241"/>
      <c r="H638" s="242" t="s">
        <v>1</v>
      </c>
      <c r="I638" s="244"/>
      <c r="J638" s="241"/>
      <c r="K638" s="241"/>
      <c r="L638" s="245"/>
      <c r="M638" s="246"/>
      <c r="N638" s="247"/>
      <c r="O638" s="247"/>
      <c r="P638" s="247"/>
      <c r="Q638" s="247"/>
      <c r="R638" s="247"/>
      <c r="S638" s="247"/>
      <c r="T638" s="248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9" t="s">
        <v>164</v>
      </c>
      <c r="AU638" s="249" t="s">
        <v>87</v>
      </c>
      <c r="AV638" s="13" t="s">
        <v>83</v>
      </c>
      <c r="AW638" s="13" t="s">
        <v>34</v>
      </c>
      <c r="AX638" s="13" t="s">
        <v>78</v>
      </c>
      <c r="AY638" s="249" t="s">
        <v>151</v>
      </c>
    </row>
    <row r="639" s="14" customFormat="1">
      <c r="A639" s="14"/>
      <c r="B639" s="250"/>
      <c r="C639" s="251"/>
      <c r="D639" s="233" t="s">
        <v>164</v>
      </c>
      <c r="E639" s="252" t="s">
        <v>1</v>
      </c>
      <c r="F639" s="253" t="s">
        <v>729</v>
      </c>
      <c r="G639" s="251"/>
      <c r="H639" s="254">
        <v>38.600000000000001</v>
      </c>
      <c r="I639" s="255"/>
      <c r="J639" s="251"/>
      <c r="K639" s="251"/>
      <c r="L639" s="256"/>
      <c r="M639" s="257"/>
      <c r="N639" s="258"/>
      <c r="O639" s="258"/>
      <c r="P639" s="258"/>
      <c r="Q639" s="258"/>
      <c r="R639" s="258"/>
      <c r="S639" s="258"/>
      <c r="T639" s="259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0" t="s">
        <v>164</v>
      </c>
      <c r="AU639" s="260" t="s">
        <v>87</v>
      </c>
      <c r="AV639" s="14" t="s">
        <v>87</v>
      </c>
      <c r="AW639" s="14" t="s">
        <v>34</v>
      </c>
      <c r="AX639" s="14" t="s">
        <v>83</v>
      </c>
      <c r="AY639" s="260" t="s">
        <v>151</v>
      </c>
    </row>
    <row r="640" s="2" customFormat="1" ht="16.5" customHeight="1">
      <c r="A640" s="39"/>
      <c r="B640" s="40"/>
      <c r="C640" s="283" t="s">
        <v>736</v>
      </c>
      <c r="D640" s="283" t="s">
        <v>324</v>
      </c>
      <c r="E640" s="284" t="s">
        <v>572</v>
      </c>
      <c r="F640" s="285" t="s">
        <v>573</v>
      </c>
      <c r="G640" s="286" t="s">
        <v>156</v>
      </c>
      <c r="H640" s="287">
        <v>7.7969999999999997</v>
      </c>
      <c r="I640" s="288"/>
      <c r="J640" s="289">
        <f>ROUND(I640*H640,2)</f>
        <v>0</v>
      </c>
      <c r="K640" s="285" t="s">
        <v>157</v>
      </c>
      <c r="L640" s="290"/>
      <c r="M640" s="291" t="s">
        <v>1</v>
      </c>
      <c r="N640" s="292" t="s">
        <v>43</v>
      </c>
      <c r="O640" s="92"/>
      <c r="P640" s="229">
        <f>O640*H640</f>
        <v>0</v>
      </c>
      <c r="Q640" s="229">
        <v>0.222</v>
      </c>
      <c r="R640" s="229">
        <f>Q640*H640</f>
        <v>1.730934</v>
      </c>
      <c r="S640" s="229">
        <v>0</v>
      </c>
      <c r="T640" s="230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31" t="s">
        <v>217</v>
      </c>
      <c r="AT640" s="231" t="s">
        <v>324</v>
      </c>
      <c r="AU640" s="231" t="s">
        <v>87</v>
      </c>
      <c r="AY640" s="18" t="s">
        <v>151</v>
      </c>
      <c r="BE640" s="232">
        <f>IF(N640="základní",J640,0)</f>
        <v>0</v>
      </c>
      <c r="BF640" s="232">
        <f>IF(N640="snížená",J640,0)</f>
        <v>0</v>
      </c>
      <c r="BG640" s="232">
        <f>IF(N640="zákl. přenesená",J640,0)</f>
        <v>0</v>
      </c>
      <c r="BH640" s="232">
        <f>IF(N640="sníž. přenesená",J640,0)</f>
        <v>0</v>
      </c>
      <c r="BI640" s="232">
        <f>IF(N640="nulová",J640,0)</f>
        <v>0</v>
      </c>
      <c r="BJ640" s="18" t="s">
        <v>83</v>
      </c>
      <c r="BK640" s="232">
        <f>ROUND(I640*H640,2)</f>
        <v>0</v>
      </c>
      <c r="BL640" s="18" t="s">
        <v>158</v>
      </c>
      <c r="BM640" s="231" t="s">
        <v>737</v>
      </c>
    </row>
    <row r="641" s="2" customFormat="1">
      <c r="A641" s="39"/>
      <c r="B641" s="40"/>
      <c r="C641" s="41"/>
      <c r="D641" s="233" t="s">
        <v>160</v>
      </c>
      <c r="E641" s="41"/>
      <c r="F641" s="234" t="s">
        <v>573</v>
      </c>
      <c r="G641" s="41"/>
      <c r="H641" s="41"/>
      <c r="I641" s="235"/>
      <c r="J641" s="41"/>
      <c r="K641" s="41"/>
      <c r="L641" s="45"/>
      <c r="M641" s="236"/>
      <c r="N641" s="237"/>
      <c r="O641" s="92"/>
      <c r="P641" s="92"/>
      <c r="Q641" s="92"/>
      <c r="R641" s="92"/>
      <c r="S641" s="92"/>
      <c r="T641" s="93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160</v>
      </c>
      <c r="AU641" s="18" t="s">
        <v>87</v>
      </c>
    </row>
    <row r="642" s="13" customFormat="1">
      <c r="A642" s="13"/>
      <c r="B642" s="240"/>
      <c r="C642" s="241"/>
      <c r="D642" s="233" t="s">
        <v>164</v>
      </c>
      <c r="E642" s="242" t="s">
        <v>1</v>
      </c>
      <c r="F642" s="243" t="s">
        <v>738</v>
      </c>
      <c r="G642" s="241"/>
      <c r="H642" s="242" t="s">
        <v>1</v>
      </c>
      <c r="I642" s="244"/>
      <c r="J642" s="241"/>
      <c r="K642" s="241"/>
      <c r="L642" s="245"/>
      <c r="M642" s="246"/>
      <c r="N642" s="247"/>
      <c r="O642" s="247"/>
      <c r="P642" s="247"/>
      <c r="Q642" s="247"/>
      <c r="R642" s="247"/>
      <c r="S642" s="247"/>
      <c r="T642" s="248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9" t="s">
        <v>164</v>
      </c>
      <c r="AU642" s="249" t="s">
        <v>87</v>
      </c>
      <c r="AV642" s="13" t="s">
        <v>83</v>
      </c>
      <c r="AW642" s="13" t="s">
        <v>34</v>
      </c>
      <c r="AX642" s="13" t="s">
        <v>78</v>
      </c>
      <c r="AY642" s="249" t="s">
        <v>151</v>
      </c>
    </row>
    <row r="643" s="14" customFormat="1">
      <c r="A643" s="14"/>
      <c r="B643" s="250"/>
      <c r="C643" s="251"/>
      <c r="D643" s="233" t="s">
        <v>164</v>
      </c>
      <c r="E643" s="252" t="s">
        <v>1</v>
      </c>
      <c r="F643" s="253" t="s">
        <v>739</v>
      </c>
      <c r="G643" s="251"/>
      <c r="H643" s="254">
        <v>7.7969999999999997</v>
      </c>
      <c r="I643" s="255"/>
      <c r="J643" s="251"/>
      <c r="K643" s="251"/>
      <c r="L643" s="256"/>
      <c r="M643" s="257"/>
      <c r="N643" s="258"/>
      <c r="O643" s="258"/>
      <c r="P643" s="258"/>
      <c r="Q643" s="258"/>
      <c r="R643" s="258"/>
      <c r="S643" s="258"/>
      <c r="T643" s="259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0" t="s">
        <v>164</v>
      </c>
      <c r="AU643" s="260" t="s">
        <v>87</v>
      </c>
      <c r="AV643" s="14" t="s">
        <v>87</v>
      </c>
      <c r="AW643" s="14" t="s">
        <v>34</v>
      </c>
      <c r="AX643" s="14" t="s">
        <v>83</v>
      </c>
      <c r="AY643" s="260" t="s">
        <v>151</v>
      </c>
    </row>
    <row r="644" s="2" customFormat="1" ht="33" customHeight="1">
      <c r="A644" s="39"/>
      <c r="B644" s="40"/>
      <c r="C644" s="220" t="s">
        <v>740</v>
      </c>
      <c r="D644" s="220" t="s">
        <v>153</v>
      </c>
      <c r="E644" s="221" t="s">
        <v>741</v>
      </c>
      <c r="F644" s="222" t="s">
        <v>742</v>
      </c>
      <c r="G644" s="223" t="s">
        <v>236</v>
      </c>
      <c r="H644" s="224">
        <v>711.85000000000002</v>
      </c>
      <c r="I644" s="225"/>
      <c r="J644" s="226">
        <f>ROUND(I644*H644,2)</f>
        <v>0</v>
      </c>
      <c r="K644" s="222" t="s">
        <v>157</v>
      </c>
      <c r="L644" s="45"/>
      <c r="M644" s="227" t="s">
        <v>1</v>
      </c>
      <c r="N644" s="228" t="s">
        <v>43</v>
      </c>
      <c r="O644" s="92"/>
      <c r="P644" s="229">
        <f>O644*H644</f>
        <v>0</v>
      </c>
      <c r="Q644" s="229">
        <v>0.16850000000000001</v>
      </c>
      <c r="R644" s="229">
        <f>Q644*H644</f>
        <v>119.94672500000002</v>
      </c>
      <c r="S644" s="229">
        <v>0</v>
      </c>
      <c r="T644" s="230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31" t="s">
        <v>158</v>
      </c>
      <c r="AT644" s="231" t="s">
        <v>153</v>
      </c>
      <c r="AU644" s="231" t="s">
        <v>87</v>
      </c>
      <c r="AY644" s="18" t="s">
        <v>151</v>
      </c>
      <c r="BE644" s="232">
        <f>IF(N644="základní",J644,0)</f>
        <v>0</v>
      </c>
      <c r="BF644" s="232">
        <f>IF(N644="snížená",J644,0)</f>
        <v>0</v>
      </c>
      <c r="BG644" s="232">
        <f>IF(N644="zákl. přenesená",J644,0)</f>
        <v>0</v>
      </c>
      <c r="BH644" s="232">
        <f>IF(N644="sníž. přenesená",J644,0)</f>
        <v>0</v>
      </c>
      <c r="BI644" s="232">
        <f>IF(N644="nulová",J644,0)</f>
        <v>0</v>
      </c>
      <c r="BJ644" s="18" t="s">
        <v>83</v>
      </c>
      <c r="BK644" s="232">
        <f>ROUND(I644*H644,2)</f>
        <v>0</v>
      </c>
      <c r="BL644" s="18" t="s">
        <v>158</v>
      </c>
      <c r="BM644" s="231" t="s">
        <v>743</v>
      </c>
    </row>
    <row r="645" s="2" customFormat="1">
      <c r="A645" s="39"/>
      <c r="B645" s="40"/>
      <c r="C645" s="41"/>
      <c r="D645" s="233" t="s">
        <v>160</v>
      </c>
      <c r="E645" s="41"/>
      <c r="F645" s="234" t="s">
        <v>744</v>
      </c>
      <c r="G645" s="41"/>
      <c r="H645" s="41"/>
      <c r="I645" s="235"/>
      <c r="J645" s="41"/>
      <c r="K645" s="41"/>
      <c r="L645" s="45"/>
      <c r="M645" s="236"/>
      <c r="N645" s="237"/>
      <c r="O645" s="92"/>
      <c r="P645" s="92"/>
      <c r="Q645" s="92"/>
      <c r="R645" s="92"/>
      <c r="S645" s="92"/>
      <c r="T645" s="93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T645" s="18" t="s">
        <v>160</v>
      </c>
      <c r="AU645" s="18" t="s">
        <v>87</v>
      </c>
    </row>
    <row r="646" s="2" customFormat="1">
      <c r="A646" s="39"/>
      <c r="B646" s="40"/>
      <c r="C646" s="41"/>
      <c r="D646" s="238" t="s">
        <v>162</v>
      </c>
      <c r="E646" s="41"/>
      <c r="F646" s="239" t="s">
        <v>745</v>
      </c>
      <c r="G646" s="41"/>
      <c r="H646" s="41"/>
      <c r="I646" s="235"/>
      <c r="J646" s="41"/>
      <c r="K646" s="41"/>
      <c r="L646" s="45"/>
      <c r="M646" s="236"/>
      <c r="N646" s="237"/>
      <c r="O646" s="92"/>
      <c r="P646" s="92"/>
      <c r="Q646" s="92"/>
      <c r="R646" s="92"/>
      <c r="S646" s="92"/>
      <c r="T646" s="93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8" t="s">
        <v>162</v>
      </c>
      <c r="AU646" s="18" t="s">
        <v>87</v>
      </c>
    </row>
    <row r="647" s="13" customFormat="1">
      <c r="A647" s="13"/>
      <c r="B647" s="240"/>
      <c r="C647" s="241"/>
      <c r="D647" s="233" t="s">
        <v>164</v>
      </c>
      <c r="E647" s="242" t="s">
        <v>1</v>
      </c>
      <c r="F647" s="243" t="s">
        <v>449</v>
      </c>
      <c r="G647" s="241"/>
      <c r="H647" s="242" t="s">
        <v>1</v>
      </c>
      <c r="I647" s="244"/>
      <c r="J647" s="241"/>
      <c r="K647" s="241"/>
      <c r="L647" s="245"/>
      <c r="M647" s="246"/>
      <c r="N647" s="247"/>
      <c r="O647" s="247"/>
      <c r="P647" s="247"/>
      <c r="Q647" s="247"/>
      <c r="R647" s="247"/>
      <c r="S647" s="247"/>
      <c r="T647" s="248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9" t="s">
        <v>164</v>
      </c>
      <c r="AU647" s="249" t="s">
        <v>87</v>
      </c>
      <c r="AV647" s="13" t="s">
        <v>83</v>
      </c>
      <c r="AW647" s="13" t="s">
        <v>34</v>
      </c>
      <c r="AX647" s="13" t="s">
        <v>78</v>
      </c>
      <c r="AY647" s="249" t="s">
        <v>151</v>
      </c>
    </row>
    <row r="648" s="13" customFormat="1">
      <c r="A648" s="13"/>
      <c r="B648" s="240"/>
      <c r="C648" s="241"/>
      <c r="D648" s="233" t="s">
        <v>164</v>
      </c>
      <c r="E648" s="242" t="s">
        <v>1</v>
      </c>
      <c r="F648" s="243" t="s">
        <v>746</v>
      </c>
      <c r="G648" s="241"/>
      <c r="H648" s="242" t="s">
        <v>1</v>
      </c>
      <c r="I648" s="244"/>
      <c r="J648" s="241"/>
      <c r="K648" s="241"/>
      <c r="L648" s="245"/>
      <c r="M648" s="246"/>
      <c r="N648" s="247"/>
      <c r="O648" s="247"/>
      <c r="P648" s="247"/>
      <c r="Q648" s="247"/>
      <c r="R648" s="247"/>
      <c r="S648" s="247"/>
      <c r="T648" s="248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9" t="s">
        <v>164</v>
      </c>
      <c r="AU648" s="249" t="s">
        <v>87</v>
      </c>
      <c r="AV648" s="13" t="s">
        <v>83</v>
      </c>
      <c r="AW648" s="13" t="s">
        <v>34</v>
      </c>
      <c r="AX648" s="13" t="s">
        <v>78</v>
      </c>
      <c r="AY648" s="249" t="s">
        <v>151</v>
      </c>
    </row>
    <row r="649" s="14" customFormat="1">
      <c r="A649" s="14"/>
      <c r="B649" s="250"/>
      <c r="C649" s="251"/>
      <c r="D649" s="233" t="s">
        <v>164</v>
      </c>
      <c r="E649" s="252" t="s">
        <v>1</v>
      </c>
      <c r="F649" s="253" t="s">
        <v>747</v>
      </c>
      <c r="G649" s="251"/>
      <c r="H649" s="254">
        <v>551.00999999999999</v>
      </c>
      <c r="I649" s="255"/>
      <c r="J649" s="251"/>
      <c r="K649" s="251"/>
      <c r="L649" s="256"/>
      <c r="M649" s="257"/>
      <c r="N649" s="258"/>
      <c r="O649" s="258"/>
      <c r="P649" s="258"/>
      <c r="Q649" s="258"/>
      <c r="R649" s="258"/>
      <c r="S649" s="258"/>
      <c r="T649" s="259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0" t="s">
        <v>164</v>
      </c>
      <c r="AU649" s="260" t="s">
        <v>87</v>
      </c>
      <c r="AV649" s="14" t="s">
        <v>87</v>
      </c>
      <c r="AW649" s="14" t="s">
        <v>34</v>
      </c>
      <c r="AX649" s="14" t="s">
        <v>78</v>
      </c>
      <c r="AY649" s="260" t="s">
        <v>151</v>
      </c>
    </row>
    <row r="650" s="13" customFormat="1">
      <c r="A650" s="13"/>
      <c r="B650" s="240"/>
      <c r="C650" s="241"/>
      <c r="D650" s="233" t="s">
        <v>164</v>
      </c>
      <c r="E650" s="242" t="s">
        <v>1</v>
      </c>
      <c r="F650" s="243" t="s">
        <v>748</v>
      </c>
      <c r="G650" s="241"/>
      <c r="H650" s="242" t="s">
        <v>1</v>
      </c>
      <c r="I650" s="244"/>
      <c r="J650" s="241"/>
      <c r="K650" s="241"/>
      <c r="L650" s="245"/>
      <c r="M650" s="246"/>
      <c r="N650" s="247"/>
      <c r="O650" s="247"/>
      <c r="P650" s="247"/>
      <c r="Q650" s="247"/>
      <c r="R650" s="247"/>
      <c r="S650" s="247"/>
      <c r="T650" s="248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9" t="s">
        <v>164</v>
      </c>
      <c r="AU650" s="249" t="s">
        <v>87</v>
      </c>
      <c r="AV650" s="13" t="s">
        <v>83</v>
      </c>
      <c r="AW650" s="13" t="s">
        <v>34</v>
      </c>
      <c r="AX650" s="13" t="s">
        <v>78</v>
      </c>
      <c r="AY650" s="249" t="s">
        <v>151</v>
      </c>
    </row>
    <row r="651" s="14" customFormat="1">
      <c r="A651" s="14"/>
      <c r="B651" s="250"/>
      <c r="C651" s="251"/>
      <c r="D651" s="233" t="s">
        <v>164</v>
      </c>
      <c r="E651" s="252" t="s">
        <v>1</v>
      </c>
      <c r="F651" s="253" t="s">
        <v>749</v>
      </c>
      <c r="G651" s="251"/>
      <c r="H651" s="254">
        <v>130.84</v>
      </c>
      <c r="I651" s="255"/>
      <c r="J651" s="251"/>
      <c r="K651" s="251"/>
      <c r="L651" s="256"/>
      <c r="M651" s="257"/>
      <c r="N651" s="258"/>
      <c r="O651" s="258"/>
      <c r="P651" s="258"/>
      <c r="Q651" s="258"/>
      <c r="R651" s="258"/>
      <c r="S651" s="258"/>
      <c r="T651" s="259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0" t="s">
        <v>164</v>
      </c>
      <c r="AU651" s="260" t="s">
        <v>87</v>
      </c>
      <c r="AV651" s="14" t="s">
        <v>87</v>
      </c>
      <c r="AW651" s="14" t="s">
        <v>34</v>
      </c>
      <c r="AX651" s="14" t="s">
        <v>78</v>
      </c>
      <c r="AY651" s="260" t="s">
        <v>151</v>
      </c>
    </row>
    <row r="652" s="13" customFormat="1">
      <c r="A652" s="13"/>
      <c r="B652" s="240"/>
      <c r="C652" s="241"/>
      <c r="D652" s="233" t="s">
        <v>164</v>
      </c>
      <c r="E652" s="242" t="s">
        <v>1</v>
      </c>
      <c r="F652" s="243" t="s">
        <v>750</v>
      </c>
      <c r="G652" s="241"/>
      <c r="H652" s="242" t="s">
        <v>1</v>
      </c>
      <c r="I652" s="244"/>
      <c r="J652" s="241"/>
      <c r="K652" s="241"/>
      <c r="L652" s="245"/>
      <c r="M652" s="246"/>
      <c r="N652" s="247"/>
      <c r="O652" s="247"/>
      <c r="P652" s="247"/>
      <c r="Q652" s="247"/>
      <c r="R652" s="247"/>
      <c r="S652" s="247"/>
      <c r="T652" s="248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9" t="s">
        <v>164</v>
      </c>
      <c r="AU652" s="249" t="s">
        <v>87</v>
      </c>
      <c r="AV652" s="13" t="s">
        <v>83</v>
      </c>
      <c r="AW652" s="13" t="s">
        <v>34</v>
      </c>
      <c r="AX652" s="13" t="s">
        <v>78</v>
      </c>
      <c r="AY652" s="249" t="s">
        <v>151</v>
      </c>
    </row>
    <row r="653" s="14" customFormat="1">
      <c r="A653" s="14"/>
      <c r="B653" s="250"/>
      <c r="C653" s="251"/>
      <c r="D653" s="233" t="s">
        <v>164</v>
      </c>
      <c r="E653" s="252" t="s">
        <v>1</v>
      </c>
      <c r="F653" s="253" t="s">
        <v>751</v>
      </c>
      <c r="G653" s="251"/>
      <c r="H653" s="254">
        <v>15</v>
      </c>
      <c r="I653" s="255"/>
      <c r="J653" s="251"/>
      <c r="K653" s="251"/>
      <c r="L653" s="256"/>
      <c r="M653" s="257"/>
      <c r="N653" s="258"/>
      <c r="O653" s="258"/>
      <c r="P653" s="258"/>
      <c r="Q653" s="258"/>
      <c r="R653" s="258"/>
      <c r="S653" s="258"/>
      <c r="T653" s="259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0" t="s">
        <v>164</v>
      </c>
      <c r="AU653" s="260" t="s">
        <v>87</v>
      </c>
      <c r="AV653" s="14" t="s">
        <v>87</v>
      </c>
      <c r="AW653" s="14" t="s">
        <v>34</v>
      </c>
      <c r="AX653" s="14" t="s">
        <v>78</v>
      </c>
      <c r="AY653" s="260" t="s">
        <v>151</v>
      </c>
    </row>
    <row r="654" s="13" customFormat="1">
      <c r="A654" s="13"/>
      <c r="B654" s="240"/>
      <c r="C654" s="241"/>
      <c r="D654" s="233" t="s">
        <v>164</v>
      </c>
      <c r="E654" s="242" t="s">
        <v>1</v>
      </c>
      <c r="F654" s="243" t="s">
        <v>752</v>
      </c>
      <c r="G654" s="241"/>
      <c r="H654" s="242" t="s">
        <v>1</v>
      </c>
      <c r="I654" s="244"/>
      <c r="J654" s="241"/>
      <c r="K654" s="241"/>
      <c r="L654" s="245"/>
      <c r="M654" s="246"/>
      <c r="N654" s="247"/>
      <c r="O654" s="247"/>
      <c r="P654" s="247"/>
      <c r="Q654" s="247"/>
      <c r="R654" s="247"/>
      <c r="S654" s="247"/>
      <c r="T654" s="248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9" t="s">
        <v>164</v>
      </c>
      <c r="AU654" s="249" t="s">
        <v>87</v>
      </c>
      <c r="AV654" s="13" t="s">
        <v>83</v>
      </c>
      <c r="AW654" s="13" t="s">
        <v>34</v>
      </c>
      <c r="AX654" s="13" t="s">
        <v>78</v>
      </c>
      <c r="AY654" s="249" t="s">
        <v>151</v>
      </c>
    </row>
    <row r="655" s="14" customFormat="1">
      <c r="A655" s="14"/>
      <c r="B655" s="250"/>
      <c r="C655" s="251"/>
      <c r="D655" s="233" t="s">
        <v>164</v>
      </c>
      <c r="E655" s="252" t="s">
        <v>1</v>
      </c>
      <c r="F655" s="253" t="s">
        <v>751</v>
      </c>
      <c r="G655" s="251"/>
      <c r="H655" s="254">
        <v>15</v>
      </c>
      <c r="I655" s="255"/>
      <c r="J655" s="251"/>
      <c r="K655" s="251"/>
      <c r="L655" s="256"/>
      <c r="M655" s="257"/>
      <c r="N655" s="258"/>
      <c r="O655" s="258"/>
      <c r="P655" s="258"/>
      <c r="Q655" s="258"/>
      <c r="R655" s="258"/>
      <c r="S655" s="258"/>
      <c r="T655" s="259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0" t="s">
        <v>164</v>
      </c>
      <c r="AU655" s="260" t="s">
        <v>87</v>
      </c>
      <c r="AV655" s="14" t="s">
        <v>87</v>
      </c>
      <c r="AW655" s="14" t="s">
        <v>34</v>
      </c>
      <c r="AX655" s="14" t="s">
        <v>78</v>
      </c>
      <c r="AY655" s="260" t="s">
        <v>151</v>
      </c>
    </row>
    <row r="656" s="15" customFormat="1">
      <c r="A656" s="15"/>
      <c r="B656" s="261"/>
      <c r="C656" s="262"/>
      <c r="D656" s="233" t="s">
        <v>164</v>
      </c>
      <c r="E656" s="263" t="s">
        <v>1</v>
      </c>
      <c r="F656" s="264" t="s">
        <v>169</v>
      </c>
      <c r="G656" s="262"/>
      <c r="H656" s="265">
        <v>711.85000000000002</v>
      </c>
      <c r="I656" s="266"/>
      <c r="J656" s="262"/>
      <c r="K656" s="262"/>
      <c r="L656" s="267"/>
      <c r="M656" s="268"/>
      <c r="N656" s="269"/>
      <c r="O656" s="269"/>
      <c r="P656" s="269"/>
      <c r="Q656" s="269"/>
      <c r="R656" s="269"/>
      <c r="S656" s="269"/>
      <c r="T656" s="270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71" t="s">
        <v>164</v>
      </c>
      <c r="AU656" s="271" t="s">
        <v>87</v>
      </c>
      <c r="AV656" s="15" t="s">
        <v>158</v>
      </c>
      <c r="AW656" s="15" t="s">
        <v>34</v>
      </c>
      <c r="AX656" s="15" t="s">
        <v>83</v>
      </c>
      <c r="AY656" s="271" t="s">
        <v>151</v>
      </c>
    </row>
    <row r="657" s="2" customFormat="1" ht="16.5" customHeight="1">
      <c r="A657" s="39"/>
      <c r="B657" s="40"/>
      <c r="C657" s="283" t="s">
        <v>753</v>
      </c>
      <c r="D657" s="283" t="s">
        <v>324</v>
      </c>
      <c r="E657" s="284" t="s">
        <v>754</v>
      </c>
      <c r="F657" s="285" t="s">
        <v>755</v>
      </c>
      <c r="G657" s="286" t="s">
        <v>236</v>
      </c>
      <c r="H657" s="287">
        <v>556.51999999999998</v>
      </c>
      <c r="I657" s="288"/>
      <c r="J657" s="289">
        <f>ROUND(I657*H657,2)</f>
        <v>0</v>
      </c>
      <c r="K657" s="285" t="s">
        <v>157</v>
      </c>
      <c r="L657" s="290"/>
      <c r="M657" s="291" t="s">
        <v>1</v>
      </c>
      <c r="N657" s="292" t="s">
        <v>43</v>
      </c>
      <c r="O657" s="92"/>
      <c r="P657" s="229">
        <f>O657*H657</f>
        <v>0</v>
      </c>
      <c r="Q657" s="229">
        <v>0.080000000000000002</v>
      </c>
      <c r="R657" s="229">
        <f>Q657*H657</f>
        <v>44.521599999999999</v>
      </c>
      <c r="S657" s="229">
        <v>0</v>
      </c>
      <c r="T657" s="230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31" t="s">
        <v>217</v>
      </c>
      <c r="AT657" s="231" t="s">
        <v>324</v>
      </c>
      <c r="AU657" s="231" t="s">
        <v>87</v>
      </c>
      <c r="AY657" s="18" t="s">
        <v>151</v>
      </c>
      <c r="BE657" s="232">
        <f>IF(N657="základní",J657,0)</f>
        <v>0</v>
      </c>
      <c r="BF657" s="232">
        <f>IF(N657="snížená",J657,0)</f>
        <v>0</v>
      </c>
      <c r="BG657" s="232">
        <f>IF(N657="zákl. přenesená",J657,0)</f>
        <v>0</v>
      </c>
      <c r="BH657" s="232">
        <f>IF(N657="sníž. přenesená",J657,0)</f>
        <v>0</v>
      </c>
      <c r="BI657" s="232">
        <f>IF(N657="nulová",J657,0)</f>
        <v>0</v>
      </c>
      <c r="BJ657" s="18" t="s">
        <v>83</v>
      </c>
      <c r="BK657" s="232">
        <f>ROUND(I657*H657,2)</f>
        <v>0</v>
      </c>
      <c r="BL657" s="18" t="s">
        <v>158</v>
      </c>
      <c r="BM657" s="231" t="s">
        <v>756</v>
      </c>
    </row>
    <row r="658" s="2" customFormat="1">
      <c r="A658" s="39"/>
      <c r="B658" s="40"/>
      <c r="C658" s="41"/>
      <c r="D658" s="233" t="s">
        <v>160</v>
      </c>
      <c r="E658" s="41"/>
      <c r="F658" s="234" t="s">
        <v>755</v>
      </c>
      <c r="G658" s="41"/>
      <c r="H658" s="41"/>
      <c r="I658" s="235"/>
      <c r="J658" s="41"/>
      <c r="K658" s="41"/>
      <c r="L658" s="45"/>
      <c r="M658" s="236"/>
      <c r="N658" s="237"/>
      <c r="O658" s="92"/>
      <c r="P658" s="92"/>
      <c r="Q658" s="92"/>
      <c r="R658" s="92"/>
      <c r="S658" s="92"/>
      <c r="T658" s="93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T658" s="18" t="s">
        <v>160</v>
      </c>
      <c r="AU658" s="18" t="s">
        <v>87</v>
      </c>
    </row>
    <row r="659" s="14" customFormat="1">
      <c r="A659" s="14"/>
      <c r="B659" s="250"/>
      <c r="C659" s="251"/>
      <c r="D659" s="233" t="s">
        <v>164</v>
      </c>
      <c r="E659" s="252" t="s">
        <v>1</v>
      </c>
      <c r="F659" s="253" t="s">
        <v>757</v>
      </c>
      <c r="G659" s="251"/>
      <c r="H659" s="254">
        <v>556.51999999999998</v>
      </c>
      <c r="I659" s="255"/>
      <c r="J659" s="251"/>
      <c r="K659" s="251"/>
      <c r="L659" s="256"/>
      <c r="M659" s="257"/>
      <c r="N659" s="258"/>
      <c r="O659" s="258"/>
      <c r="P659" s="258"/>
      <c r="Q659" s="258"/>
      <c r="R659" s="258"/>
      <c r="S659" s="258"/>
      <c r="T659" s="259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0" t="s">
        <v>164</v>
      </c>
      <c r="AU659" s="260" t="s">
        <v>87</v>
      </c>
      <c r="AV659" s="14" t="s">
        <v>87</v>
      </c>
      <c r="AW659" s="14" t="s">
        <v>34</v>
      </c>
      <c r="AX659" s="14" t="s">
        <v>83</v>
      </c>
      <c r="AY659" s="260" t="s">
        <v>151</v>
      </c>
    </row>
    <row r="660" s="2" customFormat="1" ht="24.15" customHeight="1">
      <c r="A660" s="39"/>
      <c r="B660" s="40"/>
      <c r="C660" s="283" t="s">
        <v>758</v>
      </c>
      <c r="D660" s="283" t="s">
        <v>324</v>
      </c>
      <c r="E660" s="284" t="s">
        <v>759</v>
      </c>
      <c r="F660" s="285" t="s">
        <v>760</v>
      </c>
      <c r="G660" s="286" t="s">
        <v>236</v>
      </c>
      <c r="H660" s="287">
        <v>132.148</v>
      </c>
      <c r="I660" s="288"/>
      <c r="J660" s="289">
        <f>ROUND(I660*H660,2)</f>
        <v>0</v>
      </c>
      <c r="K660" s="285" t="s">
        <v>157</v>
      </c>
      <c r="L660" s="290"/>
      <c r="M660" s="291" t="s">
        <v>1</v>
      </c>
      <c r="N660" s="292" t="s">
        <v>43</v>
      </c>
      <c r="O660" s="92"/>
      <c r="P660" s="229">
        <f>O660*H660</f>
        <v>0</v>
      </c>
      <c r="Q660" s="229">
        <v>0.048300000000000003</v>
      </c>
      <c r="R660" s="229">
        <f>Q660*H660</f>
        <v>6.3827484000000005</v>
      </c>
      <c r="S660" s="229">
        <v>0</v>
      </c>
      <c r="T660" s="230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31" t="s">
        <v>217</v>
      </c>
      <c r="AT660" s="231" t="s">
        <v>324</v>
      </c>
      <c r="AU660" s="231" t="s">
        <v>87</v>
      </c>
      <c r="AY660" s="18" t="s">
        <v>151</v>
      </c>
      <c r="BE660" s="232">
        <f>IF(N660="základní",J660,0)</f>
        <v>0</v>
      </c>
      <c r="BF660" s="232">
        <f>IF(N660="snížená",J660,0)</f>
        <v>0</v>
      </c>
      <c r="BG660" s="232">
        <f>IF(N660="zákl. přenesená",J660,0)</f>
        <v>0</v>
      </c>
      <c r="BH660" s="232">
        <f>IF(N660="sníž. přenesená",J660,0)</f>
        <v>0</v>
      </c>
      <c r="BI660" s="232">
        <f>IF(N660="nulová",J660,0)</f>
        <v>0</v>
      </c>
      <c r="BJ660" s="18" t="s">
        <v>83</v>
      </c>
      <c r="BK660" s="232">
        <f>ROUND(I660*H660,2)</f>
        <v>0</v>
      </c>
      <c r="BL660" s="18" t="s">
        <v>158</v>
      </c>
      <c r="BM660" s="231" t="s">
        <v>761</v>
      </c>
    </row>
    <row r="661" s="2" customFormat="1">
      <c r="A661" s="39"/>
      <c r="B661" s="40"/>
      <c r="C661" s="41"/>
      <c r="D661" s="233" t="s">
        <v>160</v>
      </c>
      <c r="E661" s="41"/>
      <c r="F661" s="234" t="s">
        <v>760</v>
      </c>
      <c r="G661" s="41"/>
      <c r="H661" s="41"/>
      <c r="I661" s="235"/>
      <c r="J661" s="41"/>
      <c r="K661" s="41"/>
      <c r="L661" s="45"/>
      <c r="M661" s="236"/>
      <c r="N661" s="237"/>
      <c r="O661" s="92"/>
      <c r="P661" s="92"/>
      <c r="Q661" s="92"/>
      <c r="R661" s="92"/>
      <c r="S661" s="92"/>
      <c r="T661" s="93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T661" s="18" t="s">
        <v>160</v>
      </c>
      <c r="AU661" s="18" t="s">
        <v>87</v>
      </c>
    </row>
    <row r="662" s="14" customFormat="1">
      <c r="A662" s="14"/>
      <c r="B662" s="250"/>
      <c r="C662" s="251"/>
      <c r="D662" s="233" t="s">
        <v>164</v>
      </c>
      <c r="E662" s="252" t="s">
        <v>1</v>
      </c>
      <c r="F662" s="253" t="s">
        <v>762</v>
      </c>
      <c r="G662" s="251"/>
      <c r="H662" s="254">
        <v>132.148</v>
      </c>
      <c r="I662" s="255"/>
      <c r="J662" s="251"/>
      <c r="K662" s="251"/>
      <c r="L662" s="256"/>
      <c r="M662" s="257"/>
      <c r="N662" s="258"/>
      <c r="O662" s="258"/>
      <c r="P662" s="258"/>
      <c r="Q662" s="258"/>
      <c r="R662" s="258"/>
      <c r="S662" s="258"/>
      <c r="T662" s="259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0" t="s">
        <v>164</v>
      </c>
      <c r="AU662" s="260" t="s">
        <v>87</v>
      </c>
      <c r="AV662" s="14" t="s">
        <v>87</v>
      </c>
      <c r="AW662" s="14" t="s">
        <v>34</v>
      </c>
      <c r="AX662" s="14" t="s">
        <v>83</v>
      </c>
      <c r="AY662" s="260" t="s">
        <v>151</v>
      </c>
    </row>
    <row r="663" s="2" customFormat="1" ht="24.15" customHeight="1">
      <c r="A663" s="39"/>
      <c r="B663" s="40"/>
      <c r="C663" s="283" t="s">
        <v>763</v>
      </c>
      <c r="D663" s="283" t="s">
        <v>324</v>
      </c>
      <c r="E663" s="284" t="s">
        <v>764</v>
      </c>
      <c r="F663" s="285" t="s">
        <v>765</v>
      </c>
      <c r="G663" s="286" t="s">
        <v>236</v>
      </c>
      <c r="H663" s="287">
        <v>30.300000000000001</v>
      </c>
      <c r="I663" s="288"/>
      <c r="J663" s="289">
        <f>ROUND(I663*H663,2)</f>
        <v>0</v>
      </c>
      <c r="K663" s="285" t="s">
        <v>157</v>
      </c>
      <c r="L663" s="290"/>
      <c r="M663" s="291" t="s">
        <v>1</v>
      </c>
      <c r="N663" s="292" t="s">
        <v>43</v>
      </c>
      <c r="O663" s="92"/>
      <c r="P663" s="229">
        <f>O663*H663</f>
        <v>0</v>
      </c>
      <c r="Q663" s="229">
        <v>0.065670000000000006</v>
      </c>
      <c r="R663" s="229">
        <f>Q663*H663</f>
        <v>1.9898010000000002</v>
      </c>
      <c r="S663" s="229">
        <v>0</v>
      </c>
      <c r="T663" s="230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1" t="s">
        <v>217</v>
      </c>
      <c r="AT663" s="231" t="s">
        <v>324</v>
      </c>
      <c r="AU663" s="231" t="s">
        <v>87</v>
      </c>
      <c r="AY663" s="18" t="s">
        <v>151</v>
      </c>
      <c r="BE663" s="232">
        <f>IF(N663="základní",J663,0)</f>
        <v>0</v>
      </c>
      <c r="BF663" s="232">
        <f>IF(N663="snížená",J663,0)</f>
        <v>0</v>
      </c>
      <c r="BG663" s="232">
        <f>IF(N663="zákl. přenesená",J663,0)</f>
        <v>0</v>
      </c>
      <c r="BH663" s="232">
        <f>IF(N663="sníž. přenesená",J663,0)</f>
        <v>0</v>
      </c>
      <c r="BI663" s="232">
        <f>IF(N663="nulová",J663,0)</f>
        <v>0</v>
      </c>
      <c r="BJ663" s="18" t="s">
        <v>83</v>
      </c>
      <c r="BK663" s="232">
        <f>ROUND(I663*H663,2)</f>
        <v>0</v>
      </c>
      <c r="BL663" s="18" t="s">
        <v>158</v>
      </c>
      <c r="BM663" s="231" t="s">
        <v>766</v>
      </c>
    </row>
    <row r="664" s="2" customFormat="1">
      <c r="A664" s="39"/>
      <c r="B664" s="40"/>
      <c r="C664" s="41"/>
      <c r="D664" s="233" t="s">
        <v>160</v>
      </c>
      <c r="E664" s="41"/>
      <c r="F664" s="234" t="s">
        <v>765</v>
      </c>
      <c r="G664" s="41"/>
      <c r="H664" s="41"/>
      <c r="I664" s="235"/>
      <c r="J664" s="41"/>
      <c r="K664" s="41"/>
      <c r="L664" s="45"/>
      <c r="M664" s="236"/>
      <c r="N664" s="237"/>
      <c r="O664" s="92"/>
      <c r="P664" s="92"/>
      <c r="Q664" s="92"/>
      <c r="R664" s="92"/>
      <c r="S664" s="92"/>
      <c r="T664" s="93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T664" s="18" t="s">
        <v>160</v>
      </c>
      <c r="AU664" s="18" t="s">
        <v>87</v>
      </c>
    </row>
    <row r="665" s="13" customFormat="1">
      <c r="A665" s="13"/>
      <c r="B665" s="240"/>
      <c r="C665" s="241"/>
      <c r="D665" s="233" t="s">
        <v>164</v>
      </c>
      <c r="E665" s="242" t="s">
        <v>1</v>
      </c>
      <c r="F665" s="243" t="s">
        <v>767</v>
      </c>
      <c r="G665" s="241"/>
      <c r="H665" s="242" t="s">
        <v>1</v>
      </c>
      <c r="I665" s="244"/>
      <c r="J665" s="241"/>
      <c r="K665" s="241"/>
      <c r="L665" s="245"/>
      <c r="M665" s="246"/>
      <c r="N665" s="247"/>
      <c r="O665" s="247"/>
      <c r="P665" s="247"/>
      <c r="Q665" s="247"/>
      <c r="R665" s="247"/>
      <c r="S665" s="247"/>
      <c r="T665" s="248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9" t="s">
        <v>164</v>
      </c>
      <c r="AU665" s="249" t="s">
        <v>87</v>
      </c>
      <c r="AV665" s="13" t="s">
        <v>83</v>
      </c>
      <c r="AW665" s="13" t="s">
        <v>34</v>
      </c>
      <c r="AX665" s="13" t="s">
        <v>78</v>
      </c>
      <c r="AY665" s="249" t="s">
        <v>151</v>
      </c>
    </row>
    <row r="666" s="14" customFormat="1">
      <c r="A666" s="14"/>
      <c r="B666" s="250"/>
      <c r="C666" s="251"/>
      <c r="D666" s="233" t="s">
        <v>164</v>
      </c>
      <c r="E666" s="252" t="s">
        <v>1</v>
      </c>
      <c r="F666" s="253" t="s">
        <v>768</v>
      </c>
      <c r="G666" s="251"/>
      <c r="H666" s="254">
        <v>30.300000000000001</v>
      </c>
      <c r="I666" s="255"/>
      <c r="J666" s="251"/>
      <c r="K666" s="251"/>
      <c r="L666" s="256"/>
      <c r="M666" s="257"/>
      <c r="N666" s="258"/>
      <c r="O666" s="258"/>
      <c r="P666" s="258"/>
      <c r="Q666" s="258"/>
      <c r="R666" s="258"/>
      <c r="S666" s="258"/>
      <c r="T666" s="259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0" t="s">
        <v>164</v>
      </c>
      <c r="AU666" s="260" t="s">
        <v>87</v>
      </c>
      <c r="AV666" s="14" t="s">
        <v>87</v>
      </c>
      <c r="AW666" s="14" t="s">
        <v>34</v>
      </c>
      <c r="AX666" s="14" t="s">
        <v>83</v>
      </c>
      <c r="AY666" s="260" t="s">
        <v>151</v>
      </c>
    </row>
    <row r="667" s="2" customFormat="1" ht="33" customHeight="1">
      <c r="A667" s="39"/>
      <c r="B667" s="40"/>
      <c r="C667" s="220" t="s">
        <v>769</v>
      </c>
      <c r="D667" s="220" t="s">
        <v>153</v>
      </c>
      <c r="E667" s="221" t="s">
        <v>770</v>
      </c>
      <c r="F667" s="222" t="s">
        <v>771</v>
      </c>
      <c r="G667" s="223" t="s">
        <v>236</v>
      </c>
      <c r="H667" s="224">
        <v>132.19999999999999</v>
      </c>
      <c r="I667" s="225"/>
      <c r="J667" s="226">
        <f>ROUND(I667*H667,2)</f>
        <v>0</v>
      </c>
      <c r="K667" s="222" t="s">
        <v>157</v>
      </c>
      <c r="L667" s="45"/>
      <c r="M667" s="227" t="s">
        <v>1</v>
      </c>
      <c r="N667" s="228" t="s">
        <v>43</v>
      </c>
      <c r="O667" s="92"/>
      <c r="P667" s="229">
        <f>O667*H667</f>
        <v>0</v>
      </c>
      <c r="Q667" s="229">
        <v>0.14041999999999999</v>
      </c>
      <c r="R667" s="229">
        <f>Q667*H667</f>
        <v>18.563523999999997</v>
      </c>
      <c r="S667" s="229">
        <v>0</v>
      </c>
      <c r="T667" s="230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31" t="s">
        <v>158</v>
      </c>
      <c r="AT667" s="231" t="s">
        <v>153</v>
      </c>
      <c r="AU667" s="231" t="s">
        <v>87</v>
      </c>
      <c r="AY667" s="18" t="s">
        <v>151</v>
      </c>
      <c r="BE667" s="232">
        <f>IF(N667="základní",J667,0)</f>
        <v>0</v>
      </c>
      <c r="BF667" s="232">
        <f>IF(N667="snížená",J667,0)</f>
        <v>0</v>
      </c>
      <c r="BG667" s="232">
        <f>IF(N667="zákl. přenesená",J667,0)</f>
        <v>0</v>
      </c>
      <c r="BH667" s="232">
        <f>IF(N667="sníž. přenesená",J667,0)</f>
        <v>0</v>
      </c>
      <c r="BI667" s="232">
        <f>IF(N667="nulová",J667,0)</f>
        <v>0</v>
      </c>
      <c r="BJ667" s="18" t="s">
        <v>83</v>
      </c>
      <c r="BK667" s="232">
        <f>ROUND(I667*H667,2)</f>
        <v>0</v>
      </c>
      <c r="BL667" s="18" t="s">
        <v>158</v>
      </c>
      <c r="BM667" s="231" t="s">
        <v>772</v>
      </c>
    </row>
    <row r="668" s="2" customFormat="1">
      <c r="A668" s="39"/>
      <c r="B668" s="40"/>
      <c r="C668" s="41"/>
      <c r="D668" s="233" t="s">
        <v>160</v>
      </c>
      <c r="E668" s="41"/>
      <c r="F668" s="234" t="s">
        <v>773</v>
      </c>
      <c r="G668" s="41"/>
      <c r="H668" s="41"/>
      <c r="I668" s="235"/>
      <c r="J668" s="41"/>
      <c r="K668" s="41"/>
      <c r="L668" s="45"/>
      <c r="M668" s="236"/>
      <c r="N668" s="237"/>
      <c r="O668" s="92"/>
      <c r="P668" s="92"/>
      <c r="Q668" s="92"/>
      <c r="R668" s="92"/>
      <c r="S668" s="92"/>
      <c r="T668" s="93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T668" s="18" t="s">
        <v>160</v>
      </c>
      <c r="AU668" s="18" t="s">
        <v>87</v>
      </c>
    </row>
    <row r="669" s="2" customFormat="1">
      <c r="A669" s="39"/>
      <c r="B669" s="40"/>
      <c r="C669" s="41"/>
      <c r="D669" s="238" t="s">
        <v>162</v>
      </c>
      <c r="E669" s="41"/>
      <c r="F669" s="239" t="s">
        <v>774</v>
      </c>
      <c r="G669" s="41"/>
      <c r="H669" s="41"/>
      <c r="I669" s="235"/>
      <c r="J669" s="41"/>
      <c r="K669" s="41"/>
      <c r="L669" s="45"/>
      <c r="M669" s="236"/>
      <c r="N669" s="237"/>
      <c r="O669" s="92"/>
      <c r="P669" s="92"/>
      <c r="Q669" s="92"/>
      <c r="R669" s="92"/>
      <c r="S669" s="92"/>
      <c r="T669" s="93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162</v>
      </c>
      <c r="AU669" s="18" t="s">
        <v>87</v>
      </c>
    </row>
    <row r="670" s="13" customFormat="1">
      <c r="A670" s="13"/>
      <c r="B670" s="240"/>
      <c r="C670" s="241"/>
      <c r="D670" s="233" t="s">
        <v>164</v>
      </c>
      <c r="E670" s="242" t="s">
        <v>1</v>
      </c>
      <c r="F670" s="243" t="s">
        <v>449</v>
      </c>
      <c r="G670" s="241"/>
      <c r="H670" s="242" t="s">
        <v>1</v>
      </c>
      <c r="I670" s="244"/>
      <c r="J670" s="241"/>
      <c r="K670" s="241"/>
      <c r="L670" s="245"/>
      <c r="M670" s="246"/>
      <c r="N670" s="247"/>
      <c r="O670" s="247"/>
      <c r="P670" s="247"/>
      <c r="Q670" s="247"/>
      <c r="R670" s="247"/>
      <c r="S670" s="247"/>
      <c r="T670" s="248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9" t="s">
        <v>164</v>
      </c>
      <c r="AU670" s="249" t="s">
        <v>87</v>
      </c>
      <c r="AV670" s="13" t="s">
        <v>83</v>
      </c>
      <c r="AW670" s="13" t="s">
        <v>34</v>
      </c>
      <c r="AX670" s="13" t="s">
        <v>78</v>
      </c>
      <c r="AY670" s="249" t="s">
        <v>151</v>
      </c>
    </row>
    <row r="671" s="13" customFormat="1">
      <c r="A671" s="13"/>
      <c r="B671" s="240"/>
      <c r="C671" s="241"/>
      <c r="D671" s="233" t="s">
        <v>164</v>
      </c>
      <c r="E671" s="242" t="s">
        <v>1</v>
      </c>
      <c r="F671" s="243" t="s">
        <v>775</v>
      </c>
      <c r="G671" s="241"/>
      <c r="H671" s="242" t="s">
        <v>1</v>
      </c>
      <c r="I671" s="244"/>
      <c r="J671" s="241"/>
      <c r="K671" s="241"/>
      <c r="L671" s="245"/>
      <c r="M671" s="246"/>
      <c r="N671" s="247"/>
      <c r="O671" s="247"/>
      <c r="P671" s="247"/>
      <c r="Q671" s="247"/>
      <c r="R671" s="247"/>
      <c r="S671" s="247"/>
      <c r="T671" s="248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9" t="s">
        <v>164</v>
      </c>
      <c r="AU671" s="249" t="s">
        <v>87</v>
      </c>
      <c r="AV671" s="13" t="s">
        <v>83</v>
      </c>
      <c r="AW671" s="13" t="s">
        <v>34</v>
      </c>
      <c r="AX671" s="13" t="s">
        <v>78</v>
      </c>
      <c r="AY671" s="249" t="s">
        <v>151</v>
      </c>
    </row>
    <row r="672" s="14" customFormat="1">
      <c r="A672" s="14"/>
      <c r="B672" s="250"/>
      <c r="C672" s="251"/>
      <c r="D672" s="233" t="s">
        <v>164</v>
      </c>
      <c r="E672" s="252" t="s">
        <v>1</v>
      </c>
      <c r="F672" s="253" t="s">
        <v>776</v>
      </c>
      <c r="G672" s="251"/>
      <c r="H672" s="254">
        <v>132.19999999999999</v>
      </c>
      <c r="I672" s="255"/>
      <c r="J672" s="251"/>
      <c r="K672" s="251"/>
      <c r="L672" s="256"/>
      <c r="M672" s="257"/>
      <c r="N672" s="258"/>
      <c r="O672" s="258"/>
      <c r="P672" s="258"/>
      <c r="Q672" s="258"/>
      <c r="R672" s="258"/>
      <c r="S672" s="258"/>
      <c r="T672" s="259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0" t="s">
        <v>164</v>
      </c>
      <c r="AU672" s="260" t="s">
        <v>87</v>
      </c>
      <c r="AV672" s="14" t="s">
        <v>87</v>
      </c>
      <c r="AW672" s="14" t="s">
        <v>34</v>
      </c>
      <c r="AX672" s="14" t="s">
        <v>83</v>
      </c>
      <c r="AY672" s="260" t="s">
        <v>151</v>
      </c>
    </row>
    <row r="673" s="2" customFormat="1" ht="16.5" customHeight="1">
      <c r="A673" s="39"/>
      <c r="B673" s="40"/>
      <c r="C673" s="283" t="s">
        <v>777</v>
      </c>
      <c r="D673" s="283" t="s">
        <v>324</v>
      </c>
      <c r="E673" s="284" t="s">
        <v>778</v>
      </c>
      <c r="F673" s="285" t="s">
        <v>779</v>
      </c>
      <c r="G673" s="286" t="s">
        <v>236</v>
      </c>
      <c r="H673" s="287">
        <v>133.52199999999999</v>
      </c>
      <c r="I673" s="288"/>
      <c r="J673" s="289">
        <f>ROUND(I673*H673,2)</f>
        <v>0</v>
      </c>
      <c r="K673" s="285" t="s">
        <v>157</v>
      </c>
      <c r="L673" s="290"/>
      <c r="M673" s="291" t="s">
        <v>1</v>
      </c>
      <c r="N673" s="292" t="s">
        <v>43</v>
      </c>
      <c r="O673" s="92"/>
      <c r="P673" s="229">
        <f>O673*H673</f>
        <v>0</v>
      </c>
      <c r="Q673" s="229">
        <v>0.056120000000000003</v>
      </c>
      <c r="R673" s="229">
        <f>Q673*H673</f>
        <v>7.49325464</v>
      </c>
      <c r="S673" s="229">
        <v>0</v>
      </c>
      <c r="T673" s="230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1" t="s">
        <v>217</v>
      </c>
      <c r="AT673" s="231" t="s">
        <v>324</v>
      </c>
      <c r="AU673" s="231" t="s">
        <v>87</v>
      </c>
      <c r="AY673" s="18" t="s">
        <v>151</v>
      </c>
      <c r="BE673" s="232">
        <f>IF(N673="základní",J673,0)</f>
        <v>0</v>
      </c>
      <c r="BF673" s="232">
        <f>IF(N673="snížená",J673,0)</f>
        <v>0</v>
      </c>
      <c r="BG673" s="232">
        <f>IF(N673="zákl. přenesená",J673,0)</f>
        <v>0</v>
      </c>
      <c r="BH673" s="232">
        <f>IF(N673="sníž. přenesená",J673,0)</f>
        <v>0</v>
      </c>
      <c r="BI673" s="232">
        <f>IF(N673="nulová",J673,0)</f>
        <v>0</v>
      </c>
      <c r="BJ673" s="18" t="s">
        <v>83</v>
      </c>
      <c r="BK673" s="232">
        <f>ROUND(I673*H673,2)</f>
        <v>0</v>
      </c>
      <c r="BL673" s="18" t="s">
        <v>158</v>
      </c>
      <c r="BM673" s="231" t="s">
        <v>780</v>
      </c>
    </row>
    <row r="674" s="2" customFormat="1">
      <c r="A674" s="39"/>
      <c r="B674" s="40"/>
      <c r="C674" s="41"/>
      <c r="D674" s="233" t="s">
        <v>160</v>
      </c>
      <c r="E674" s="41"/>
      <c r="F674" s="234" t="s">
        <v>779</v>
      </c>
      <c r="G674" s="41"/>
      <c r="H674" s="41"/>
      <c r="I674" s="235"/>
      <c r="J674" s="41"/>
      <c r="K674" s="41"/>
      <c r="L674" s="45"/>
      <c r="M674" s="236"/>
      <c r="N674" s="237"/>
      <c r="O674" s="92"/>
      <c r="P674" s="92"/>
      <c r="Q674" s="92"/>
      <c r="R674" s="92"/>
      <c r="S674" s="92"/>
      <c r="T674" s="93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T674" s="18" t="s">
        <v>160</v>
      </c>
      <c r="AU674" s="18" t="s">
        <v>87</v>
      </c>
    </row>
    <row r="675" s="13" customFormat="1">
      <c r="A675" s="13"/>
      <c r="B675" s="240"/>
      <c r="C675" s="241"/>
      <c r="D675" s="233" t="s">
        <v>164</v>
      </c>
      <c r="E675" s="242" t="s">
        <v>1</v>
      </c>
      <c r="F675" s="243" t="s">
        <v>781</v>
      </c>
      <c r="G675" s="241"/>
      <c r="H675" s="242" t="s">
        <v>1</v>
      </c>
      <c r="I675" s="244"/>
      <c r="J675" s="241"/>
      <c r="K675" s="241"/>
      <c r="L675" s="245"/>
      <c r="M675" s="246"/>
      <c r="N675" s="247"/>
      <c r="O675" s="247"/>
      <c r="P675" s="247"/>
      <c r="Q675" s="247"/>
      <c r="R675" s="247"/>
      <c r="S675" s="247"/>
      <c r="T675" s="248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9" t="s">
        <v>164</v>
      </c>
      <c r="AU675" s="249" t="s">
        <v>87</v>
      </c>
      <c r="AV675" s="13" t="s">
        <v>83</v>
      </c>
      <c r="AW675" s="13" t="s">
        <v>34</v>
      </c>
      <c r="AX675" s="13" t="s">
        <v>78</v>
      </c>
      <c r="AY675" s="249" t="s">
        <v>151</v>
      </c>
    </row>
    <row r="676" s="14" customFormat="1">
      <c r="A676" s="14"/>
      <c r="B676" s="250"/>
      <c r="C676" s="251"/>
      <c r="D676" s="233" t="s">
        <v>164</v>
      </c>
      <c r="E676" s="252" t="s">
        <v>1</v>
      </c>
      <c r="F676" s="253" t="s">
        <v>782</v>
      </c>
      <c r="G676" s="251"/>
      <c r="H676" s="254">
        <v>133.52199999999999</v>
      </c>
      <c r="I676" s="255"/>
      <c r="J676" s="251"/>
      <c r="K676" s="251"/>
      <c r="L676" s="256"/>
      <c r="M676" s="257"/>
      <c r="N676" s="258"/>
      <c r="O676" s="258"/>
      <c r="P676" s="258"/>
      <c r="Q676" s="258"/>
      <c r="R676" s="258"/>
      <c r="S676" s="258"/>
      <c r="T676" s="259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0" t="s">
        <v>164</v>
      </c>
      <c r="AU676" s="260" t="s">
        <v>87</v>
      </c>
      <c r="AV676" s="14" t="s">
        <v>87</v>
      </c>
      <c r="AW676" s="14" t="s">
        <v>34</v>
      </c>
      <c r="AX676" s="14" t="s">
        <v>83</v>
      </c>
      <c r="AY676" s="260" t="s">
        <v>151</v>
      </c>
    </row>
    <row r="677" s="2" customFormat="1" ht="24.15" customHeight="1">
      <c r="A677" s="39"/>
      <c r="B677" s="40"/>
      <c r="C677" s="220" t="s">
        <v>783</v>
      </c>
      <c r="D677" s="220" t="s">
        <v>153</v>
      </c>
      <c r="E677" s="221" t="s">
        <v>784</v>
      </c>
      <c r="F677" s="222" t="s">
        <v>785</v>
      </c>
      <c r="G677" s="223" t="s">
        <v>245</v>
      </c>
      <c r="H677" s="224">
        <v>21.597999999999999</v>
      </c>
      <c r="I677" s="225"/>
      <c r="J677" s="226">
        <f>ROUND(I677*H677,2)</f>
        <v>0</v>
      </c>
      <c r="K677" s="222" t="s">
        <v>157</v>
      </c>
      <c r="L677" s="45"/>
      <c r="M677" s="227" t="s">
        <v>1</v>
      </c>
      <c r="N677" s="228" t="s">
        <v>43</v>
      </c>
      <c r="O677" s="92"/>
      <c r="P677" s="229">
        <f>O677*H677</f>
        <v>0</v>
      </c>
      <c r="Q677" s="229">
        <v>2.2563399999999998</v>
      </c>
      <c r="R677" s="229">
        <f>Q677*H677</f>
        <v>48.732431319999996</v>
      </c>
      <c r="S677" s="229">
        <v>0</v>
      </c>
      <c r="T677" s="230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31" t="s">
        <v>158</v>
      </c>
      <c r="AT677" s="231" t="s">
        <v>153</v>
      </c>
      <c r="AU677" s="231" t="s">
        <v>87</v>
      </c>
      <c r="AY677" s="18" t="s">
        <v>151</v>
      </c>
      <c r="BE677" s="232">
        <f>IF(N677="základní",J677,0)</f>
        <v>0</v>
      </c>
      <c r="BF677" s="232">
        <f>IF(N677="snížená",J677,0)</f>
        <v>0</v>
      </c>
      <c r="BG677" s="232">
        <f>IF(N677="zákl. přenesená",J677,0)</f>
        <v>0</v>
      </c>
      <c r="BH677" s="232">
        <f>IF(N677="sníž. přenesená",J677,0)</f>
        <v>0</v>
      </c>
      <c r="BI677" s="232">
        <f>IF(N677="nulová",J677,0)</f>
        <v>0</v>
      </c>
      <c r="BJ677" s="18" t="s">
        <v>83</v>
      </c>
      <c r="BK677" s="232">
        <f>ROUND(I677*H677,2)</f>
        <v>0</v>
      </c>
      <c r="BL677" s="18" t="s">
        <v>158</v>
      </c>
      <c r="BM677" s="231" t="s">
        <v>786</v>
      </c>
    </row>
    <row r="678" s="2" customFormat="1">
      <c r="A678" s="39"/>
      <c r="B678" s="40"/>
      <c r="C678" s="41"/>
      <c r="D678" s="233" t="s">
        <v>160</v>
      </c>
      <c r="E678" s="41"/>
      <c r="F678" s="234" t="s">
        <v>785</v>
      </c>
      <c r="G678" s="41"/>
      <c r="H678" s="41"/>
      <c r="I678" s="235"/>
      <c r="J678" s="41"/>
      <c r="K678" s="41"/>
      <c r="L678" s="45"/>
      <c r="M678" s="236"/>
      <c r="N678" s="237"/>
      <c r="O678" s="92"/>
      <c r="P678" s="92"/>
      <c r="Q678" s="92"/>
      <c r="R678" s="92"/>
      <c r="S678" s="92"/>
      <c r="T678" s="93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18" t="s">
        <v>160</v>
      </c>
      <c r="AU678" s="18" t="s">
        <v>87</v>
      </c>
    </row>
    <row r="679" s="2" customFormat="1">
      <c r="A679" s="39"/>
      <c r="B679" s="40"/>
      <c r="C679" s="41"/>
      <c r="D679" s="238" t="s">
        <v>162</v>
      </c>
      <c r="E679" s="41"/>
      <c r="F679" s="239" t="s">
        <v>787</v>
      </c>
      <c r="G679" s="41"/>
      <c r="H679" s="41"/>
      <c r="I679" s="235"/>
      <c r="J679" s="41"/>
      <c r="K679" s="41"/>
      <c r="L679" s="45"/>
      <c r="M679" s="236"/>
      <c r="N679" s="237"/>
      <c r="O679" s="92"/>
      <c r="P679" s="92"/>
      <c r="Q679" s="92"/>
      <c r="R679" s="92"/>
      <c r="S679" s="92"/>
      <c r="T679" s="93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18" t="s">
        <v>162</v>
      </c>
      <c r="AU679" s="18" t="s">
        <v>87</v>
      </c>
    </row>
    <row r="680" s="13" customFormat="1">
      <c r="A680" s="13"/>
      <c r="B680" s="240"/>
      <c r="C680" s="241"/>
      <c r="D680" s="233" t="s">
        <v>164</v>
      </c>
      <c r="E680" s="242" t="s">
        <v>1</v>
      </c>
      <c r="F680" s="243" t="s">
        <v>449</v>
      </c>
      <c r="G680" s="241"/>
      <c r="H680" s="242" t="s">
        <v>1</v>
      </c>
      <c r="I680" s="244"/>
      <c r="J680" s="241"/>
      <c r="K680" s="241"/>
      <c r="L680" s="245"/>
      <c r="M680" s="246"/>
      <c r="N680" s="247"/>
      <c r="O680" s="247"/>
      <c r="P680" s="247"/>
      <c r="Q680" s="247"/>
      <c r="R680" s="247"/>
      <c r="S680" s="247"/>
      <c r="T680" s="248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9" t="s">
        <v>164</v>
      </c>
      <c r="AU680" s="249" t="s">
        <v>87</v>
      </c>
      <c r="AV680" s="13" t="s">
        <v>83</v>
      </c>
      <c r="AW680" s="13" t="s">
        <v>34</v>
      </c>
      <c r="AX680" s="13" t="s">
        <v>78</v>
      </c>
      <c r="AY680" s="249" t="s">
        <v>151</v>
      </c>
    </row>
    <row r="681" s="13" customFormat="1">
      <c r="A681" s="13"/>
      <c r="B681" s="240"/>
      <c r="C681" s="241"/>
      <c r="D681" s="233" t="s">
        <v>164</v>
      </c>
      <c r="E681" s="242" t="s">
        <v>1</v>
      </c>
      <c r="F681" s="243" t="s">
        <v>728</v>
      </c>
      <c r="G681" s="241"/>
      <c r="H681" s="242" t="s">
        <v>1</v>
      </c>
      <c r="I681" s="244"/>
      <c r="J681" s="241"/>
      <c r="K681" s="241"/>
      <c r="L681" s="245"/>
      <c r="M681" s="246"/>
      <c r="N681" s="247"/>
      <c r="O681" s="247"/>
      <c r="P681" s="247"/>
      <c r="Q681" s="247"/>
      <c r="R681" s="247"/>
      <c r="S681" s="247"/>
      <c r="T681" s="248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9" t="s">
        <v>164</v>
      </c>
      <c r="AU681" s="249" t="s">
        <v>87</v>
      </c>
      <c r="AV681" s="13" t="s">
        <v>83</v>
      </c>
      <c r="AW681" s="13" t="s">
        <v>34</v>
      </c>
      <c r="AX681" s="13" t="s">
        <v>78</v>
      </c>
      <c r="AY681" s="249" t="s">
        <v>151</v>
      </c>
    </row>
    <row r="682" s="14" customFormat="1">
      <c r="A682" s="14"/>
      <c r="B682" s="250"/>
      <c r="C682" s="251"/>
      <c r="D682" s="233" t="s">
        <v>164</v>
      </c>
      <c r="E682" s="252" t="s">
        <v>1</v>
      </c>
      <c r="F682" s="253" t="s">
        <v>788</v>
      </c>
      <c r="G682" s="251"/>
      <c r="H682" s="254">
        <v>1.1579999999999999</v>
      </c>
      <c r="I682" s="255"/>
      <c r="J682" s="251"/>
      <c r="K682" s="251"/>
      <c r="L682" s="256"/>
      <c r="M682" s="257"/>
      <c r="N682" s="258"/>
      <c r="O682" s="258"/>
      <c r="P682" s="258"/>
      <c r="Q682" s="258"/>
      <c r="R682" s="258"/>
      <c r="S682" s="258"/>
      <c r="T682" s="259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0" t="s">
        <v>164</v>
      </c>
      <c r="AU682" s="260" t="s">
        <v>87</v>
      </c>
      <c r="AV682" s="14" t="s">
        <v>87</v>
      </c>
      <c r="AW682" s="14" t="s">
        <v>34</v>
      </c>
      <c r="AX682" s="14" t="s">
        <v>78</v>
      </c>
      <c r="AY682" s="260" t="s">
        <v>151</v>
      </c>
    </row>
    <row r="683" s="13" customFormat="1">
      <c r="A683" s="13"/>
      <c r="B683" s="240"/>
      <c r="C683" s="241"/>
      <c r="D683" s="233" t="s">
        <v>164</v>
      </c>
      <c r="E683" s="242" t="s">
        <v>1</v>
      </c>
      <c r="F683" s="243" t="s">
        <v>746</v>
      </c>
      <c r="G683" s="241"/>
      <c r="H683" s="242" t="s">
        <v>1</v>
      </c>
      <c r="I683" s="244"/>
      <c r="J683" s="241"/>
      <c r="K683" s="241"/>
      <c r="L683" s="245"/>
      <c r="M683" s="246"/>
      <c r="N683" s="247"/>
      <c r="O683" s="247"/>
      <c r="P683" s="247"/>
      <c r="Q683" s="247"/>
      <c r="R683" s="247"/>
      <c r="S683" s="247"/>
      <c r="T683" s="248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9" t="s">
        <v>164</v>
      </c>
      <c r="AU683" s="249" t="s">
        <v>87</v>
      </c>
      <c r="AV683" s="13" t="s">
        <v>83</v>
      </c>
      <c r="AW683" s="13" t="s">
        <v>34</v>
      </c>
      <c r="AX683" s="13" t="s">
        <v>78</v>
      </c>
      <c r="AY683" s="249" t="s">
        <v>151</v>
      </c>
    </row>
    <row r="684" s="14" customFormat="1">
      <c r="A684" s="14"/>
      <c r="B684" s="250"/>
      <c r="C684" s="251"/>
      <c r="D684" s="233" t="s">
        <v>164</v>
      </c>
      <c r="E684" s="252" t="s">
        <v>1</v>
      </c>
      <c r="F684" s="253" t="s">
        <v>789</v>
      </c>
      <c r="G684" s="251"/>
      <c r="H684" s="254">
        <v>13.775</v>
      </c>
      <c r="I684" s="255"/>
      <c r="J684" s="251"/>
      <c r="K684" s="251"/>
      <c r="L684" s="256"/>
      <c r="M684" s="257"/>
      <c r="N684" s="258"/>
      <c r="O684" s="258"/>
      <c r="P684" s="258"/>
      <c r="Q684" s="258"/>
      <c r="R684" s="258"/>
      <c r="S684" s="258"/>
      <c r="T684" s="259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0" t="s">
        <v>164</v>
      </c>
      <c r="AU684" s="260" t="s">
        <v>87</v>
      </c>
      <c r="AV684" s="14" t="s">
        <v>87</v>
      </c>
      <c r="AW684" s="14" t="s">
        <v>34</v>
      </c>
      <c r="AX684" s="14" t="s">
        <v>78</v>
      </c>
      <c r="AY684" s="260" t="s">
        <v>151</v>
      </c>
    </row>
    <row r="685" s="13" customFormat="1">
      <c r="A685" s="13"/>
      <c r="B685" s="240"/>
      <c r="C685" s="241"/>
      <c r="D685" s="233" t="s">
        <v>164</v>
      </c>
      <c r="E685" s="242" t="s">
        <v>1</v>
      </c>
      <c r="F685" s="243" t="s">
        <v>748</v>
      </c>
      <c r="G685" s="241"/>
      <c r="H685" s="242" t="s">
        <v>1</v>
      </c>
      <c r="I685" s="244"/>
      <c r="J685" s="241"/>
      <c r="K685" s="241"/>
      <c r="L685" s="245"/>
      <c r="M685" s="246"/>
      <c r="N685" s="247"/>
      <c r="O685" s="247"/>
      <c r="P685" s="247"/>
      <c r="Q685" s="247"/>
      <c r="R685" s="247"/>
      <c r="S685" s="247"/>
      <c r="T685" s="248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9" t="s">
        <v>164</v>
      </c>
      <c r="AU685" s="249" t="s">
        <v>87</v>
      </c>
      <c r="AV685" s="13" t="s">
        <v>83</v>
      </c>
      <c r="AW685" s="13" t="s">
        <v>34</v>
      </c>
      <c r="AX685" s="13" t="s">
        <v>78</v>
      </c>
      <c r="AY685" s="249" t="s">
        <v>151</v>
      </c>
    </row>
    <row r="686" s="14" customFormat="1">
      <c r="A686" s="14"/>
      <c r="B686" s="250"/>
      <c r="C686" s="251"/>
      <c r="D686" s="233" t="s">
        <v>164</v>
      </c>
      <c r="E686" s="252" t="s">
        <v>1</v>
      </c>
      <c r="F686" s="253" t="s">
        <v>790</v>
      </c>
      <c r="G686" s="251"/>
      <c r="H686" s="254">
        <v>3.2709999999999999</v>
      </c>
      <c r="I686" s="255"/>
      <c r="J686" s="251"/>
      <c r="K686" s="251"/>
      <c r="L686" s="256"/>
      <c r="M686" s="257"/>
      <c r="N686" s="258"/>
      <c r="O686" s="258"/>
      <c r="P686" s="258"/>
      <c r="Q686" s="258"/>
      <c r="R686" s="258"/>
      <c r="S686" s="258"/>
      <c r="T686" s="259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0" t="s">
        <v>164</v>
      </c>
      <c r="AU686" s="260" t="s">
        <v>87</v>
      </c>
      <c r="AV686" s="14" t="s">
        <v>87</v>
      </c>
      <c r="AW686" s="14" t="s">
        <v>34</v>
      </c>
      <c r="AX686" s="14" t="s">
        <v>78</v>
      </c>
      <c r="AY686" s="260" t="s">
        <v>151</v>
      </c>
    </row>
    <row r="687" s="13" customFormat="1">
      <c r="A687" s="13"/>
      <c r="B687" s="240"/>
      <c r="C687" s="241"/>
      <c r="D687" s="233" t="s">
        <v>164</v>
      </c>
      <c r="E687" s="242" t="s">
        <v>1</v>
      </c>
      <c r="F687" s="243" t="s">
        <v>750</v>
      </c>
      <c r="G687" s="241"/>
      <c r="H687" s="242" t="s">
        <v>1</v>
      </c>
      <c r="I687" s="244"/>
      <c r="J687" s="241"/>
      <c r="K687" s="241"/>
      <c r="L687" s="245"/>
      <c r="M687" s="246"/>
      <c r="N687" s="247"/>
      <c r="O687" s="247"/>
      <c r="P687" s="247"/>
      <c r="Q687" s="247"/>
      <c r="R687" s="247"/>
      <c r="S687" s="247"/>
      <c r="T687" s="248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9" t="s">
        <v>164</v>
      </c>
      <c r="AU687" s="249" t="s">
        <v>87</v>
      </c>
      <c r="AV687" s="13" t="s">
        <v>83</v>
      </c>
      <c r="AW687" s="13" t="s">
        <v>34</v>
      </c>
      <c r="AX687" s="13" t="s">
        <v>78</v>
      </c>
      <c r="AY687" s="249" t="s">
        <v>151</v>
      </c>
    </row>
    <row r="688" s="14" customFormat="1">
      <c r="A688" s="14"/>
      <c r="B688" s="250"/>
      <c r="C688" s="251"/>
      <c r="D688" s="233" t="s">
        <v>164</v>
      </c>
      <c r="E688" s="252" t="s">
        <v>1</v>
      </c>
      <c r="F688" s="253" t="s">
        <v>791</v>
      </c>
      <c r="G688" s="251"/>
      <c r="H688" s="254">
        <v>0.375</v>
      </c>
      <c r="I688" s="255"/>
      <c r="J688" s="251"/>
      <c r="K688" s="251"/>
      <c r="L688" s="256"/>
      <c r="M688" s="257"/>
      <c r="N688" s="258"/>
      <c r="O688" s="258"/>
      <c r="P688" s="258"/>
      <c r="Q688" s="258"/>
      <c r="R688" s="258"/>
      <c r="S688" s="258"/>
      <c r="T688" s="259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0" t="s">
        <v>164</v>
      </c>
      <c r="AU688" s="260" t="s">
        <v>87</v>
      </c>
      <c r="AV688" s="14" t="s">
        <v>87</v>
      </c>
      <c r="AW688" s="14" t="s">
        <v>34</v>
      </c>
      <c r="AX688" s="14" t="s">
        <v>78</v>
      </c>
      <c r="AY688" s="260" t="s">
        <v>151</v>
      </c>
    </row>
    <row r="689" s="13" customFormat="1">
      <c r="A689" s="13"/>
      <c r="B689" s="240"/>
      <c r="C689" s="241"/>
      <c r="D689" s="233" t="s">
        <v>164</v>
      </c>
      <c r="E689" s="242" t="s">
        <v>1</v>
      </c>
      <c r="F689" s="243" t="s">
        <v>752</v>
      </c>
      <c r="G689" s="241"/>
      <c r="H689" s="242" t="s">
        <v>1</v>
      </c>
      <c r="I689" s="244"/>
      <c r="J689" s="241"/>
      <c r="K689" s="241"/>
      <c r="L689" s="245"/>
      <c r="M689" s="246"/>
      <c r="N689" s="247"/>
      <c r="O689" s="247"/>
      <c r="P689" s="247"/>
      <c r="Q689" s="247"/>
      <c r="R689" s="247"/>
      <c r="S689" s="247"/>
      <c r="T689" s="248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9" t="s">
        <v>164</v>
      </c>
      <c r="AU689" s="249" t="s">
        <v>87</v>
      </c>
      <c r="AV689" s="13" t="s">
        <v>83</v>
      </c>
      <c r="AW689" s="13" t="s">
        <v>34</v>
      </c>
      <c r="AX689" s="13" t="s">
        <v>78</v>
      </c>
      <c r="AY689" s="249" t="s">
        <v>151</v>
      </c>
    </row>
    <row r="690" s="14" customFormat="1">
      <c r="A690" s="14"/>
      <c r="B690" s="250"/>
      <c r="C690" s="251"/>
      <c r="D690" s="233" t="s">
        <v>164</v>
      </c>
      <c r="E690" s="252" t="s">
        <v>1</v>
      </c>
      <c r="F690" s="253" t="s">
        <v>791</v>
      </c>
      <c r="G690" s="251"/>
      <c r="H690" s="254">
        <v>0.375</v>
      </c>
      <c r="I690" s="255"/>
      <c r="J690" s="251"/>
      <c r="K690" s="251"/>
      <c r="L690" s="256"/>
      <c r="M690" s="257"/>
      <c r="N690" s="258"/>
      <c r="O690" s="258"/>
      <c r="P690" s="258"/>
      <c r="Q690" s="258"/>
      <c r="R690" s="258"/>
      <c r="S690" s="258"/>
      <c r="T690" s="259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0" t="s">
        <v>164</v>
      </c>
      <c r="AU690" s="260" t="s">
        <v>87</v>
      </c>
      <c r="AV690" s="14" t="s">
        <v>87</v>
      </c>
      <c r="AW690" s="14" t="s">
        <v>34</v>
      </c>
      <c r="AX690" s="14" t="s">
        <v>78</v>
      </c>
      <c r="AY690" s="260" t="s">
        <v>151</v>
      </c>
    </row>
    <row r="691" s="13" customFormat="1">
      <c r="A691" s="13"/>
      <c r="B691" s="240"/>
      <c r="C691" s="241"/>
      <c r="D691" s="233" t="s">
        <v>164</v>
      </c>
      <c r="E691" s="242" t="s">
        <v>1</v>
      </c>
      <c r="F691" s="243" t="s">
        <v>775</v>
      </c>
      <c r="G691" s="241"/>
      <c r="H691" s="242" t="s">
        <v>1</v>
      </c>
      <c r="I691" s="244"/>
      <c r="J691" s="241"/>
      <c r="K691" s="241"/>
      <c r="L691" s="245"/>
      <c r="M691" s="246"/>
      <c r="N691" s="247"/>
      <c r="O691" s="247"/>
      <c r="P691" s="247"/>
      <c r="Q691" s="247"/>
      <c r="R691" s="247"/>
      <c r="S691" s="247"/>
      <c r="T691" s="248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9" t="s">
        <v>164</v>
      </c>
      <c r="AU691" s="249" t="s">
        <v>87</v>
      </c>
      <c r="AV691" s="13" t="s">
        <v>83</v>
      </c>
      <c r="AW691" s="13" t="s">
        <v>34</v>
      </c>
      <c r="AX691" s="13" t="s">
        <v>78</v>
      </c>
      <c r="AY691" s="249" t="s">
        <v>151</v>
      </c>
    </row>
    <row r="692" s="14" customFormat="1">
      <c r="A692" s="14"/>
      <c r="B692" s="250"/>
      <c r="C692" s="251"/>
      <c r="D692" s="233" t="s">
        <v>164</v>
      </c>
      <c r="E692" s="252" t="s">
        <v>1</v>
      </c>
      <c r="F692" s="253" t="s">
        <v>792</v>
      </c>
      <c r="G692" s="251"/>
      <c r="H692" s="254">
        <v>2.6440000000000001</v>
      </c>
      <c r="I692" s="255"/>
      <c r="J692" s="251"/>
      <c r="K692" s="251"/>
      <c r="L692" s="256"/>
      <c r="M692" s="257"/>
      <c r="N692" s="258"/>
      <c r="O692" s="258"/>
      <c r="P692" s="258"/>
      <c r="Q692" s="258"/>
      <c r="R692" s="258"/>
      <c r="S692" s="258"/>
      <c r="T692" s="259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0" t="s">
        <v>164</v>
      </c>
      <c r="AU692" s="260" t="s">
        <v>87</v>
      </c>
      <c r="AV692" s="14" t="s">
        <v>87</v>
      </c>
      <c r="AW692" s="14" t="s">
        <v>34</v>
      </c>
      <c r="AX692" s="14" t="s">
        <v>78</v>
      </c>
      <c r="AY692" s="260" t="s">
        <v>151</v>
      </c>
    </row>
    <row r="693" s="15" customFormat="1">
      <c r="A693" s="15"/>
      <c r="B693" s="261"/>
      <c r="C693" s="262"/>
      <c r="D693" s="233" t="s">
        <v>164</v>
      </c>
      <c r="E693" s="263" t="s">
        <v>1</v>
      </c>
      <c r="F693" s="264" t="s">
        <v>169</v>
      </c>
      <c r="G693" s="262"/>
      <c r="H693" s="265">
        <v>21.597999999999999</v>
      </c>
      <c r="I693" s="266"/>
      <c r="J693" s="262"/>
      <c r="K693" s="262"/>
      <c r="L693" s="267"/>
      <c r="M693" s="268"/>
      <c r="N693" s="269"/>
      <c r="O693" s="269"/>
      <c r="P693" s="269"/>
      <c r="Q693" s="269"/>
      <c r="R693" s="269"/>
      <c r="S693" s="269"/>
      <c r="T693" s="270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71" t="s">
        <v>164</v>
      </c>
      <c r="AU693" s="271" t="s">
        <v>87</v>
      </c>
      <c r="AV693" s="15" t="s">
        <v>158</v>
      </c>
      <c r="AW693" s="15" t="s">
        <v>34</v>
      </c>
      <c r="AX693" s="15" t="s">
        <v>83</v>
      </c>
      <c r="AY693" s="271" t="s">
        <v>151</v>
      </c>
    </row>
    <row r="694" s="2" customFormat="1" ht="24.15" customHeight="1">
      <c r="A694" s="39"/>
      <c r="B694" s="40"/>
      <c r="C694" s="220" t="s">
        <v>793</v>
      </c>
      <c r="D694" s="220" t="s">
        <v>153</v>
      </c>
      <c r="E694" s="221" t="s">
        <v>794</v>
      </c>
      <c r="F694" s="222" t="s">
        <v>795</v>
      </c>
      <c r="G694" s="223" t="s">
        <v>156</v>
      </c>
      <c r="H694" s="224">
        <v>426.31999999999999</v>
      </c>
      <c r="I694" s="225"/>
      <c r="J694" s="226">
        <f>ROUND(I694*H694,2)</f>
        <v>0</v>
      </c>
      <c r="K694" s="222" t="s">
        <v>157</v>
      </c>
      <c r="L694" s="45"/>
      <c r="M694" s="227" t="s">
        <v>1</v>
      </c>
      <c r="N694" s="228" t="s">
        <v>43</v>
      </c>
      <c r="O694" s="92"/>
      <c r="P694" s="229">
        <f>O694*H694</f>
        <v>0</v>
      </c>
      <c r="Q694" s="229">
        <v>0.0010200000000000001</v>
      </c>
      <c r="R694" s="229">
        <f>Q694*H694</f>
        <v>0.43484640000000002</v>
      </c>
      <c r="S694" s="229">
        <v>0</v>
      </c>
      <c r="T694" s="230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1" t="s">
        <v>158</v>
      </c>
      <c r="AT694" s="231" t="s">
        <v>153</v>
      </c>
      <c r="AU694" s="231" t="s">
        <v>87</v>
      </c>
      <c r="AY694" s="18" t="s">
        <v>151</v>
      </c>
      <c r="BE694" s="232">
        <f>IF(N694="základní",J694,0)</f>
        <v>0</v>
      </c>
      <c r="BF694" s="232">
        <f>IF(N694="snížená",J694,0)</f>
        <v>0</v>
      </c>
      <c r="BG694" s="232">
        <f>IF(N694="zákl. přenesená",J694,0)</f>
        <v>0</v>
      </c>
      <c r="BH694" s="232">
        <f>IF(N694="sníž. přenesená",J694,0)</f>
        <v>0</v>
      </c>
      <c r="BI694" s="232">
        <f>IF(N694="nulová",J694,0)</f>
        <v>0</v>
      </c>
      <c r="BJ694" s="18" t="s">
        <v>83</v>
      </c>
      <c r="BK694" s="232">
        <f>ROUND(I694*H694,2)</f>
        <v>0</v>
      </c>
      <c r="BL694" s="18" t="s">
        <v>158</v>
      </c>
      <c r="BM694" s="231" t="s">
        <v>796</v>
      </c>
    </row>
    <row r="695" s="2" customFormat="1">
      <c r="A695" s="39"/>
      <c r="B695" s="40"/>
      <c r="C695" s="41"/>
      <c r="D695" s="233" t="s">
        <v>160</v>
      </c>
      <c r="E695" s="41"/>
      <c r="F695" s="234" t="s">
        <v>797</v>
      </c>
      <c r="G695" s="41"/>
      <c r="H695" s="41"/>
      <c r="I695" s="235"/>
      <c r="J695" s="41"/>
      <c r="K695" s="41"/>
      <c r="L695" s="45"/>
      <c r="M695" s="236"/>
      <c r="N695" s="237"/>
      <c r="O695" s="92"/>
      <c r="P695" s="92"/>
      <c r="Q695" s="92"/>
      <c r="R695" s="92"/>
      <c r="S695" s="92"/>
      <c r="T695" s="93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160</v>
      </c>
      <c r="AU695" s="18" t="s">
        <v>87</v>
      </c>
    </row>
    <row r="696" s="2" customFormat="1">
      <c r="A696" s="39"/>
      <c r="B696" s="40"/>
      <c r="C696" s="41"/>
      <c r="D696" s="238" t="s">
        <v>162</v>
      </c>
      <c r="E696" s="41"/>
      <c r="F696" s="239" t="s">
        <v>798</v>
      </c>
      <c r="G696" s="41"/>
      <c r="H696" s="41"/>
      <c r="I696" s="235"/>
      <c r="J696" s="41"/>
      <c r="K696" s="41"/>
      <c r="L696" s="45"/>
      <c r="M696" s="236"/>
      <c r="N696" s="237"/>
      <c r="O696" s="92"/>
      <c r="P696" s="92"/>
      <c r="Q696" s="92"/>
      <c r="R696" s="92"/>
      <c r="S696" s="92"/>
      <c r="T696" s="93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18" t="s">
        <v>162</v>
      </c>
      <c r="AU696" s="18" t="s">
        <v>87</v>
      </c>
    </row>
    <row r="697" s="13" customFormat="1">
      <c r="A697" s="13"/>
      <c r="B697" s="240"/>
      <c r="C697" s="241"/>
      <c r="D697" s="233" t="s">
        <v>164</v>
      </c>
      <c r="E697" s="242" t="s">
        <v>1</v>
      </c>
      <c r="F697" s="243" t="s">
        <v>449</v>
      </c>
      <c r="G697" s="241"/>
      <c r="H697" s="242" t="s">
        <v>1</v>
      </c>
      <c r="I697" s="244"/>
      <c r="J697" s="241"/>
      <c r="K697" s="241"/>
      <c r="L697" s="245"/>
      <c r="M697" s="246"/>
      <c r="N697" s="247"/>
      <c r="O697" s="247"/>
      <c r="P697" s="247"/>
      <c r="Q697" s="247"/>
      <c r="R697" s="247"/>
      <c r="S697" s="247"/>
      <c r="T697" s="248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9" t="s">
        <v>164</v>
      </c>
      <c r="AU697" s="249" t="s">
        <v>87</v>
      </c>
      <c r="AV697" s="13" t="s">
        <v>83</v>
      </c>
      <c r="AW697" s="13" t="s">
        <v>34</v>
      </c>
      <c r="AX697" s="13" t="s">
        <v>78</v>
      </c>
      <c r="AY697" s="249" t="s">
        <v>151</v>
      </c>
    </row>
    <row r="698" s="13" customFormat="1">
      <c r="A698" s="13"/>
      <c r="B698" s="240"/>
      <c r="C698" s="241"/>
      <c r="D698" s="233" t="s">
        <v>164</v>
      </c>
      <c r="E698" s="242" t="s">
        <v>1</v>
      </c>
      <c r="F698" s="243" t="s">
        <v>799</v>
      </c>
      <c r="G698" s="241"/>
      <c r="H698" s="242" t="s">
        <v>1</v>
      </c>
      <c r="I698" s="244"/>
      <c r="J698" s="241"/>
      <c r="K698" s="241"/>
      <c r="L698" s="245"/>
      <c r="M698" s="246"/>
      <c r="N698" s="247"/>
      <c r="O698" s="247"/>
      <c r="P698" s="247"/>
      <c r="Q698" s="247"/>
      <c r="R698" s="247"/>
      <c r="S698" s="247"/>
      <c r="T698" s="248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9" t="s">
        <v>164</v>
      </c>
      <c r="AU698" s="249" t="s">
        <v>87</v>
      </c>
      <c r="AV698" s="13" t="s">
        <v>83</v>
      </c>
      <c r="AW698" s="13" t="s">
        <v>34</v>
      </c>
      <c r="AX698" s="13" t="s">
        <v>78</v>
      </c>
      <c r="AY698" s="249" t="s">
        <v>151</v>
      </c>
    </row>
    <row r="699" s="14" customFormat="1">
      <c r="A699" s="14"/>
      <c r="B699" s="250"/>
      <c r="C699" s="251"/>
      <c r="D699" s="233" t="s">
        <v>164</v>
      </c>
      <c r="E699" s="252" t="s">
        <v>1</v>
      </c>
      <c r="F699" s="253" t="s">
        <v>800</v>
      </c>
      <c r="G699" s="251"/>
      <c r="H699" s="254">
        <v>426.31999999999999</v>
      </c>
      <c r="I699" s="255"/>
      <c r="J699" s="251"/>
      <c r="K699" s="251"/>
      <c r="L699" s="256"/>
      <c r="M699" s="257"/>
      <c r="N699" s="258"/>
      <c r="O699" s="258"/>
      <c r="P699" s="258"/>
      <c r="Q699" s="258"/>
      <c r="R699" s="258"/>
      <c r="S699" s="258"/>
      <c r="T699" s="259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0" t="s">
        <v>164</v>
      </c>
      <c r="AU699" s="260" t="s">
        <v>87</v>
      </c>
      <c r="AV699" s="14" t="s">
        <v>87</v>
      </c>
      <c r="AW699" s="14" t="s">
        <v>34</v>
      </c>
      <c r="AX699" s="14" t="s">
        <v>83</v>
      </c>
      <c r="AY699" s="260" t="s">
        <v>151</v>
      </c>
    </row>
    <row r="700" s="2" customFormat="1" ht="33" customHeight="1">
      <c r="A700" s="39"/>
      <c r="B700" s="40"/>
      <c r="C700" s="220" t="s">
        <v>801</v>
      </c>
      <c r="D700" s="220" t="s">
        <v>153</v>
      </c>
      <c r="E700" s="221" t="s">
        <v>802</v>
      </c>
      <c r="F700" s="222" t="s">
        <v>803</v>
      </c>
      <c r="G700" s="223" t="s">
        <v>236</v>
      </c>
      <c r="H700" s="224">
        <v>6.5999999999999996</v>
      </c>
      <c r="I700" s="225"/>
      <c r="J700" s="226">
        <f>ROUND(I700*H700,2)</f>
        <v>0</v>
      </c>
      <c r="K700" s="222" t="s">
        <v>157</v>
      </c>
      <c r="L700" s="45"/>
      <c r="M700" s="227" t="s">
        <v>1</v>
      </c>
      <c r="N700" s="228" t="s">
        <v>43</v>
      </c>
      <c r="O700" s="92"/>
      <c r="P700" s="229">
        <f>O700*H700</f>
        <v>0</v>
      </c>
      <c r="Q700" s="229">
        <v>0.00060999999999999997</v>
      </c>
      <c r="R700" s="229">
        <f>Q700*H700</f>
        <v>0.0040259999999999992</v>
      </c>
      <c r="S700" s="229">
        <v>0</v>
      </c>
      <c r="T700" s="230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31" t="s">
        <v>158</v>
      </c>
      <c r="AT700" s="231" t="s">
        <v>153</v>
      </c>
      <c r="AU700" s="231" t="s">
        <v>87</v>
      </c>
      <c r="AY700" s="18" t="s">
        <v>151</v>
      </c>
      <c r="BE700" s="232">
        <f>IF(N700="základní",J700,0)</f>
        <v>0</v>
      </c>
      <c r="BF700" s="232">
        <f>IF(N700="snížená",J700,0)</f>
        <v>0</v>
      </c>
      <c r="BG700" s="232">
        <f>IF(N700="zákl. přenesená",J700,0)</f>
        <v>0</v>
      </c>
      <c r="BH700" s="232">
        <f>IF(N700="sníž. přenesená",J700,0)</f>
        <v>0</v>
      </c>
      <c r="BI700" s="232">
        <f>IF(N700="nulová",J700,0)</f>
        <v>0</v>
      </c>
      <c r="BJ700" s="18" t="s">
        <v>83</v>
      </c>
      <c r="BK700" s="232">
        <f>ROUND(I700*H700,2)</f>
        <v>0</v>
      </c>
      <c r="BL700" s="18" t="s">
        <v>158</v>
      </c>
      <c r="BM700" s="231" t="s">
        <v>804</v>
      </c>
    </row>
    <row r="701" s="2" customFormat="1">
      <c r="A701" s="39"/>
      <c r="B701" s="40"/>
      <c r="C701" s="41"/>
      <c r="D701" s="233" t="s">
        <v>160</v>
      </c>
      <c r="E701" s="41"/>
      <c r="F701" s="234" t="s">
        <v>805</v>
      </c>
      <c r="G701" s="41"/>
      <c r="H701" s="41"/>
      <c r="I701" s="235"/>
      <c r="J701" s="41"/>
      <c r="K701" s="41"/>
      <c r="L701" s="45"/>
      <c r="M701" s="236"/>
      <c r="N701" s="237"/>
      <c r="O701" s="92"/>
      <c r="P701" s="92"/>
      <c r="Q701" s="92"/>
      <c r="R701" s="92"/>
      <c r="S701" s="92"/>
      <c r="T701" s="93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18" t="s">
        <v>160</v>
      </c>
      <c r="AU701" s="18" t="s">
        <v>87</v>
      </c>
    </row>
    <row r="702" s="2" customFormat="1">
      <c r="A702" s="39"/>
      <c r="B702" s="40"/>
      <c r="C702" s="41"/>
      <c r="D702" s="238" t="s">
        <v>162</v>
      </c>
      <c r="E702" s="41"/>
      <c r="F702" s="239" t="s">
        <v>806</v>
      </c>
      <c r="G702" s="41"/>
      <c r="H702" s="41"/>
      <c r="I702" s="235"/>
      <c r="J702" s="41"/>
      <c r="K702" s="41"/>
      <c r="L702" s="45"/>
      <c r="M702" s="236"/>
      <c r="N702" s="237"/>
      <c r="O702" s="92"/>
      <c r="P702" s="92"/>
      <c r="Q702" s="92"/>
      <c r="R702" s="92"/>
      <c r="S702" s="92"/>
      <c r="T702" s="93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162</v>
      </c>
      <c r="AU702" s="18" t="s">
        <v>87</v>
      </c>
    </row>
    <row r="703" s="13" customFormat="1">
      <c r="A703" s="13"/>
      <c r="B703" s="240"/>
      <c r="C703" s="241"/>
      <c r="D703" s="233" t="s">
        <v>164</v>
      </c>
      <c r="E703" s="242" t="s">
        <v>1</v>
      </c>
      <c r="F703" s="243" t="s">
        <v>449</v>
      </c>
      <c r="G703" s="241"/>
      <c r="H703" s="242" t="s">
        <v>1</v>
      </c>
      <c r="I703" s="244"/>
      <c r="J703" s="241"/>
      <c r="K703" s="241"/>
      <c r="L703" s="245"/>
      <c r="M703" s="246"/>
      <c r="N703" s="247"/>
      <c r="O703" s="247"/>
      <c r="P703" s="247"/>
      <c r="Q703" s="247"/>
      <c r="R703" s="247"/>
      <c r="S703" s="247"/>
      <c r="T703" s="24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9" t="s">
        <v>164</v>
      </c>
      <c r="AU703" s="249" t="s">
        <v>87</v>
      </c>
      <c r="AV703" s="13" t="s">
        <v>83</v>
      </c>
      <c r="AW703" s="13" t="s">
        <v>34</v>
      </c>
      <c r="AX703" s="13" t="s">
        <v>78</v>
      </c>
      <c r="AY703" s="249" t="s">
        <v>151</v>
      </c>
    </row>
    <row r="704" s="13" customFormat="1">
      <c r="A704" s="13"/>
      <c r="B704" s="240"/>
      <c r="C704" s="241"/>
      <c r="D704" s="233" t="s">
        <v>164</v>
      </c>
      <c r="E704" s="242" t="s">
        <v>1</v>
      </c>
      <c r="F704" s="243" t="s">
        <v>807</v>
      </c>
      <c r="G704" s="241"/>
      <c r="H704" s="242" t="s">
        <v>1</v>
      </c>
      <c r="I704" s="244"/>
      <c r="J704" s="241"/>
      <c r="K704" s="241"/>
      <c r="L704" s="245"/>
      <c r="M704" s="246"/>
      <c r="N704" s="247"/>
      <c r="O704" s="247"/>
      <c r="P704" s="247"/>
      <c r="Q704" s="247"/>
      <c r="R704" s="247"/>
      <c r="S704" s="247"/>
      <c r="T704" s="248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9" t="s">
        <v>164</v>
      </c>
      <c r="AU704" s="249" t="s">
        <v>87</v>
      </c>
      <c r="AV704" s="13" t="s">
        <v>83</v>
      </c>
      <c r="AW704" s="13" t="s">
        <v>34</v>
      </c>
      <c r="AX704" s="13" t="s">
        <v>78</v>
      </c>
      <c r="AY704" s="249" t="s">
        <v>151</v>
      </c>
    </row>
    <row r="705" s="14" customFormat="1">
      <c r="A705" s="14"/>
      <c r="B705" s="250"/>
      <c r="C705" s="251"/>
      <c r="D705" s="233" t="s">
        <v>164</v>
      </c>
      <c r="E705" s="252" t="s">
        <v>1</v>
      </c>
      <c r="F705" s="253" t="s">
        <v>808</v>
      </c>
      <c r="G705" s="251"/>
      <c r="H705" s="254">
        <v>6.5999999999999996</v>
      </c>
      <c r="I705" s="255"/>
      <c r="J705" s="251"/>
      <c r="K705" s="251"/>
      <c r="L705" s="256"/>
      <c r="M705" s="257"/>
      <c r="N705" s="258"/>
      <c r="O705" s="258"/>
      <c r="P705" s="258"/>
      <c r="Q705" s="258"/>
      <c r="R705" s="258"/>
      <c r="S705" s="258"/>
      <c r="T705" s="259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0" t="s">
        <v>164</v>
      </c>
      <c r="AU705" s="260" t="s">
        <v>87</v>
      </c>
      <c r="AV705" s="14" t="s">
        <v>87</v>
      </c>
      <c r="AW705" s="14" t="s">
        <v>34</v>
      </c>
      <c r="AX705" s="14" t="s">
        <v>83</v>
      </c>
      <c r="AY705" s="260" t="s">
        <v>151</v>
      </c>
    </row>
    <row r="706" s="2" customFormat="1" ht="24.15" customHeight="1">
      <c r="A706" s="39"/>
      <c r="B706" s="40"/>
      <c r="C706" s="220" t="s">
        <v>809</v>
      </c>
      <c r="D706" s="220" t="s">
        <v>153</v>
      </c>
      <c r="E706" s="221" t="s">
        <v>810</v>
      </c>
      <c r="F706" s="222" t="s">
        <v>811</v>
      </c>
      <c r="G706" s="223" t="s">
        <v>236</v>
      </c>
      <c r="H706" s="224">
        <v>32</v>
      </c>
      <c r="I706" s="225"/>
      <c r="J706" s="226">
        <f>ROUND(I706*H706,2)</f>
        <v>0</v>
      </c>
      <c r="K706" s="222" t="s">
        <v>157</v>
      </c>
      <c r="L706" s="45"/>
      <c r="M706" s="227" t="s">
        <v>1</v>
      </c>
      <c r="N706" s="228" t="s">
        <v>43</v>
      </c>
      <c r="O706" s="92"/>
      <c r="P706" s="229">
        <f>O706*H706</f>
        <v>0</v>
      </c>
      <c r="Q706" s="229">
        <v>0.43819000000000002</v>
      </c>
      <c r="R706" s="229">
        <f>Q706*H706</f>
        <v>14.022080000000001</v>
      </c>
      <c r="S706" s="229">
        <v>0</v>
      </c>
      <c r="T706" s="230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31" t="s">
        <v>158</v>
      </c>
      <c r="AT706" s="231" t="s">
        <v>153</v>
      </c>
      <c r="AU706" s="231" t="s">
        <v>87</v>
      </c>
      <c r="AY706" s="18" t="s">
        <v>151</v>
      </c>
      <c r="BE706" s="232">
        <f>IF(N706="základní",J706,0)</f>
        <v>0</v>
      </c>
      <c r="BF706" s="232">
        <f>IF(N706="snížená",J706,0)</f>
        <v>0</v>
      </c>
      <c r="BG706" s="232">
        <f>IF(N706="zákl. přenesená",J706,0)</f>
        <v>0</v>
      </c>
      <c r="BH706" s="232">
        <f>IF(N706="sníž. přenesená",J706,0)</f>
        <v>0</v>
      </c>
      <c r="BI706" s="232">
        <f>IF(N706="nulová",J706,0)</f>
        <v>0</v>
      </c>
      <c r="BJ706" s="18" t="s">
        <v>83</v>
      </c>
      <c r="BK706" s="232">
        <f>ROUND(I706*H706,2)</f>
        <v>0</v>
      </c>
      <c r="BL706" s="18" t="s">
        <v>158</v>
      </c>
      <c r="BM706" s="231" t="s">
        <v>812</v>
      </c>
    </row>
    <row r="707" s="2" customFormat="1">
      <c r="A707" s="39"/>
      <c r="B707" s="40"/>
      <c r="C707" s="41"/>
      <c r="D707" s="233" t="s">
        <v>160</v>
      </c>
      <c r="E707" s="41"/>
      <c r="F707" s="234" t="s">
        <v>813</v>
      </c>
      <c r="G707" s="41"/>
      <c r="H707" s="41"/>
      <c r="I707" s="235"/>
      <c r="J707" s="41"/>
      <c r="K707" s="41"/>
      <c r="L707" s="45"/>
      <c r="M707" s="236"/>
      <c r="N707" s="237"/>
      <c r="O707" s="92"/>
      <c r="P707" s="92"/>
      <c r="Q707" s="92"/>
      <c r="R707" s="92"/>
      <c r="S707" s="92"/>
      <c r="T707" s="93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18" t="s">
        <v>160</v>
      </c>
      <c r="AU707" s="18" t="s">
        <v>87</v>
      </c>
    </row>
    <row r="708" s="2" customFormat="1">
      <c r="A708" s="39"/>
      <c r="B708" s="40"/>
      <c r="C708" s="41"/>
      <c r="D708" s="238" t="s">
        <v>162</v>
      </c>
      <c r="E708" s="41"/>
      <c r="F708" s="239" t="s">
        <v>814</v>
      </c>
      <c r="G708" s="41"/>
      <c r="H708" s="41"/>
      <c r="I708" s="235"/>
      <c r="J708" s="41"/>
      <c r="K708" s="41"/>
      <c r="L708" s="45"/>
      <c r="M708" s="236"/>
      <c r="N708" s="237"/>
      <c r="O708" s="92"/>
      <c r="P708" s="92"/>
      <c r="Q708" s="92"/>
      <c r="R708" s="92"/>
      <c r="S708" s="92"/>
      <c r="T708" s="93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T708" s="18" t="s">
        <v>162</v>
      </c>
      <c r="AU708" s="18" t="s">
        <v>87</v>
      </c>
    </row>
    <row r="709" s="13" customFormat="1">
      <c r="A709" s="13"/>
      <c r="B709" s="240"/>
      <c r="C709" s="241"/>
      <c r="D709" s="233" t="s">
        <v>164</v>
      </c>
      <c r="E709" s="242" t="s">
        <v>1</v>
      </c>
      <c r="F709" s="243" t="s">
        <v>249</v>
      </c>
      <c r="G709" s="241"/>
      <c r="H709" s="242" t="s">
        <v>1</v>
      </c>
      <c r="I709" s="244"/>
      <c r="J709" s="241"/>
      <c r="K709" s="241"/>
      <c r="L709" s="245"/>
      <c r="M709" s="246"/>
      <c r="N709" s="247"/>
      <c r="O709" s="247"/>
      <c r="P709" s="247"/>
      <c r="Q709" s="247"/>
      <c r="R709" s="247"/>
      <c r="S709" s="247"/>
      <c r="T709" s="248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9" t="s">
        <v>164</v>
      </c>
      <c r="AU709" s="249" t="s">
        <v>87</v>
      </c>
      <c r="AV709" s="13" t="s">
        <v>83</v>
      </c>
      <c r="AW709" s="13" t="s">
        <v>34</v>
      </c>
      <c r="AX709" s="13" t="s">
        <v>78</v>
      </c>
      <c r="AY709" s="249" t="s">
        <v>151</v>
      </c>
    </row>
    <row r="710" s="14" customFormat="1">
      <c r="A710" s="14"/>
      <c r="B710" s="250"/>
      <c r="C710" s="251"/>
      <c r="D710" s="233" t="s">
        <v>164</v>
      </c>
      <c r="E710" s="252" t="s">
        <v>1</v>
      </c>
      <c r="F710" s="253" t="s">
        <v>815</v>
      </c>
      <c r="G710" s="251"/>
      <c r="H710" s="254">
        <v>6.5</v>
      </c>
      <c r="I710" s="255"/>
      <c r="J710" s="251"/>
      <c r="K710" s="251"/>
      <c r="L710" s="256"/>
      <c r="M710" s="257"/>
      <c r="N710" s="258"/>
      <c r="O710" s="258"/>
      <c r="P710" s="258"/>
      <c r="Q710" s="258"/>
      <c r="R710" s="258"/>
      <c r="S710" s="258"/>
      <c r="T710" s="259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0" t="s">
        <v>164</v>
      </c>
      <c r="AU710" s="260" t="s">
        <v>87</v>
      </c>
      <c r="AV710" s="14" t="s">
        <v>87</v>
      </c>
      <c r="AW710" s="14" t="s">
        <v>34</v>
      </c>
      <c r="AX710" s="14" t="s">
        <v>78</v>
      </c>
      <c r="AY710" s="260" t="s">
        <v>151</v>
      </c>
    </row>
    <row r="711" s="14" customFormat="1">
      <c r="A711" s="14"/>
      <c r="B711" s="250"/>
      <c r="C711" s="251"/>
      <c r="D711" s="233" t="s">
        <v>164</v>
      </c>
      <c r="E711" s="252" t="s">
        <v>1</v>
      </c>
      <c r="F711" s="253" t="s">
        <v>816</v>
      </c>
      <c r="G711" s="251"/>
      <c r="H711" s="254">
        <v>5.5</v>
      </c>
      <c r="I711" s="255"/>
      <c r="J711" s="251"/>
      <c r="K711" s="251"/>
      <c r="L711" s="256"/>
      <c r="M711" s="257"/>
      <c r="N711" s="258"/>
      <c r="O711" s="258"/>
      <c r="P711" s="258"/>
      <c r="Q711" s="258"/>
      <c r="R711" s="258"/>
      <c r="S711" s="258"/>
      <c r="T711" s="259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0" t="s">
        <v>164</v>
      </c>
      <c r="AU711" s="260" t="s">
        <v>87</v>
      </c>
      <c r="AV711" s="14" t="s">
        <v>87</v>
      </c>
      <c r="AW711" s="14" t="s">
        <v>34</v>
      </c>
      <c r="AX711" s="14" t="s">
        <v>78</v>
      </c>
      <c r="AY711" s="260" t="s">
        <v>151</v>
      </c>
    </row>
    <row r="712" s="14" customFormat="1">
      <c r="A712" s="14"/>
      <c r="B712" s="250"/>
      <c r="C712" s="251"/>
      <c r="D712" s="233" t="s">
        <v>164</v>
      </c>
      <c r="E712" s="252" t="s">
        <v>1</v>
      </c>
      <c r="F712" s="253" t="s">
        <v>817</v>
      </c>
      <c r="G712" s="251"/>
      <c r="H712" s="254">
        <v>5.5</v>
      </c>
      <c r="I712" s="255"/>
      <c r="J712" s="251"/>
      <c r="K712" s="251"/>
      <c r="L712" s="256"/>
      <c r="M712" s="257"/>
      <c r="N712" s="258"/>
      <c r="O712" s="258"/>
      <c r="P712" s="258"/>
      <c r="Q712" s="258"/>
      <c r="R712" s="258"/>
      <c r="S712" s="258"/>
      <c r="T712" s="259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60" t="s">
        <v>164</v>
      </c>
      <c r="AU712" s="260" t="s">
        <v>87</v>
      </c>
      <c r="AV712" s="14" t="s">
        <v>87</v>
      </c>
      <c r="AW712" s="14" t="s">
        <v>34</v>
      </c>
      <c r="AX712" s="14" t="s">
        <v>78</v>
      </c>
      <c r="AY712" s="260" t="s">
        <v>151</v>
      </c>
    </row>
    <row r="713" s="14" customFormat="1">
      <c r="A713" s="14"/>
      <c r="B713" s="250"/>
      <c r="C713" s="251"/>
      <c r="D713" s="233" t="s">
        <v>164</v>
      </c>
      <c r="E713" s="252" t="s">
        <v>1</v>
      </c>
      <c r="F713" s="253" t="s">
        <v>818</v>
      </c>
      <c r="G713" s="251"/>
      <c r="H713" s="254">
        <v>9.1999999999999993</v>
      </c>
      <c r="I713" s="255"/>
      <c r="J713" s="251"/>
      <c r="K713" s="251"/>
      <c r="L713" s="256"/>
      <c r="M713" s="257"/>
      <c r="N713" s="258"/>
      <c r="O713" s="258"/>
      <c r="P713" s="258"/>
      <c r="Q713" s="258"/>
      <c r="R713" s="258"/>
      <c r="S713" s="258"/>
      <c r="T713" s="259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0" t="s">
        <v>164</v>
      </c>
      <c r="AU713" s="260" t="s">
        <v>87</v>
      </c>
      <c r="AV713" s="14" t="s">
        <v>87</v>
      </c>
      <c r="AW713" s="14" t="s">
        <v>34</v>
      </c>
      <c r="AX713" s="14" t="s">
        <v>78</v>
      </c>
      <c r="AY713" s="260" t="s">
        <v>151</v>
      </c>
    </row>
    <row r="714" s="14" customFormat="1">
      <c r="A714" s="14"/>
      <c r="B714" s="250"/>
      <c r="C714" s="251"/>
      <c r="D714" s="233" t="s">
        <v>164</v>
      </c>
      <c r="E714" s="252" t="s">
        <v>1</v>
      </c>
      <c r="F714" s="253" t="s">
        <v>819</v>
      </c>
      <c r="G714" s="251"/>
      <c r="H714" s="254">
        <v>5.2999999999999998</v>
      </c>
      <c r="I714" s="255"/>
      <c r="J714" s="251"/>
      <c r="K714" s="251"/>
      <c r="L714" s="256"/>
      <c r="M714" s="257"/>
      <c r="N714" s="258"/>
      <c r="O714" s="258"/>
      <c r="P714" s="258"/>
      <c r="Q714" s="258"/>
      <c r="R714" s="258"/>
      <c r="S714" s="258"/>
      <c r="T714" s="259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60" t="s">
        <v>164</v>
      </c>
      <c r="AU714" s="260" t="s">
        <v>87</v>
      </c>
      <c r="AV714" s="14" t="s">
        <v>87</v>
      </c>
      <c r="AW714" s="14" t="s">
        <v>34</v>
      </c>
      <c r="AX714" s="14" t="s">
        <v>78</v>
      </c>
      <c r="AY714" s="260" t="s">
        <v>151</v>
      </c>
    </row>
    <row r="715" s="15" customFormat="1">
      <c r="A715" s="15"/>
      <c r="B715" s="261"/>
      <c r="C715" s="262"/>
      <c r="D715" s="233" t="s">
        <v>164</v>
      </c>
      <c r="E715" s="263" t="s">
        <v>1</v>
      </c>
      <c r="F715" s="264" t="s">
        <v>169</v>
      </c>
      <c r="G715" s="262"/>
      <c r="H715" s="265">
        <v>32</v>
      </c>
      <c r="I715" s="266"/>
      <c r="J715" s="262"/>
      <c r="K715" s="262"/>
      <c r="L715" s="267"/>
      <c r="M715" s="268"/>
      <c r="N715" s="269"/>
      <c r="O715" s="269"/>
      <c r="P715" s="269"/>
      <c r="Q715" s="269"/>
      <c r="R715" s="269"/>
      <c r="S715" s="269"/>
      <c r="T715" s="270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71" t="s">
        <v>164</v>
      </c>
      <c r="AU715" s="271" t="s">
        <v>87</v>
      </c>
      <c r="AV715" s="15" t="s">
        <v>158</v>
      </c>
      <c r="AW715" s="15" t="s">
        <v>34</v>
      </c>
      <c r="AX715" s="15" t="s">
        <v>83</v>
      </c>
      <c r="AY715" s="271" t="s">
        <v>151</v>
      </c>
    </row>
    <row r="716" s="2" customFormat="1" ht="33" customHeight="1">
      <c r="A716" s="39"/>
      <c r="B716" s="40"/>
      <c r="C716" s="220" t="s">
        <v>820</v>
      </c>
      <c r="D716" s="220" t="s">
        <v>153</v>
      </c>
      <c r="E716" s="221" t="s">
        <v>821</v>
      </c>
      <c r="F716" s="222" t="s">
        <v>822</v>
      </c>
      <c r="G716" s="223" t="s">
        <v>437</v>
      </c>
      <c r="H716" s="224">
        <v>5</v>
      </c>
      <c r="I716" s="225"/>
      <c r="J716" s="226">
        <f>ROUND(I716*H716,2)</f>
        <v>0</v>
      </c>
      <c r="K716" s="222" t="s">
        <v>157</v>
      </c>
      <c r="L716" s="45"/>
      <c r="M716" s="227" t="s">
        <v>1</v>
      </c>
      <c r="N716" s="228" t="s">
        <v>43</v>
      </c>
      <c r="O716" s="92"/>
      <c r="P716" s="229">
        <f>O716*H716</f>
        <v>0</v>
      </c>
      <c r="Q716" s="229">
        <v>0.37164000000000003</v>
      </c>
      <c r="R716" s="229">
        <f>Q716*H716</f>
        <v>1.8582000000000001</v>
      </c>
      <c r="S716" s="229">
        <v>0</v>
      </c>
      <c r="T716" s="230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31" t="s">
        <v>158</v>
      </c>
      <c r="AT716" s="231" t="s">
        <v>153</v>
      </c>
      <c r="AU716" s="231" t="s">
        <v>87</v>
      </c>
      <c r="AY716" s="18" t="s">
        <v>151</v>
      </c>
      <c r="BE716" s="232">
        <f>IF(N716="základní",J716,0)</f>
        <v>0</v>
      </c>
      <c r="BF716" s="232">
        <f>IF(N716="snížená",J716,0)</f>
        <v>0</v>
      </c>
      <c r="BG716" s="232">
        <f>IF(N716="zákl. přenesená",J716,0)</f>
        <v>0</v>
      </c>
      <c r="BH716" s="232">
        <f>IF(N716="sníž. přenesená",J716,0)</f>
        <v>0</v>
      </c>
      <c r="BI716" s="232">
        <f>IF(N716="nulová",J716,0)</f>
        <v>0</v>
      </c>
      <c r="BJ716" s="18" t="s">
        <v>83</v>
      </c>
      <c r="BK716" s="232">
        <f>ROUND(I716*H716,2)</f>
        <v>0</v>
      </c>
      <c r="BL716" s="18" t="s">
        <v>158</v>
      </c>
      <c r="BM716" s="231" t="s">
        <v>823</v>
      </c>
    </row>
    <row r="717" s="2" customFormat="1">
      <c r="A717" s="39"/>
      <c r="B717" s="40"/>
      <c r="C717" s="41"/>
      <c r="D717" s="233" t="s">
        <v>160</v>
      </c>
      <c r="E717" s="41"/>
      <c r="F717" s="234" t="s">
        <v>824</v>
      </c>
      <c r="G717" s="41"/>
      <c r="H717" s="41"/>
      <c r="I717" s="235"/>
      <c r="J717" s="41"/>
      <c r="K717" s="41"/>
      <c r="L717" s="45"/>
      <c r="M717" s="236"/>
      <c r="N717" s="237"/>
      <c r="O717" s="92"/>
      <c r="P717" s="92"/>
      <c r="Q717" s="92"/>
      <c r="R717" s="92"/>
      <c r="S717" s="92"/>
      <c r="T717" s="93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160</v>
      </c>
      <c r="AU717" s="18" t="s">
        <v>87</v>
      </c>
    </row>
    <row r="718" s="2" customFormat="1">
      <c r="A718" s="39"/>
      <c r="B718" s="40"/>
      <c r="C718" s="41"/>
      <c r="D718" s="238" t="s">
        <v>162</v>
      </c>
      <c r="E718" s="41"/>
      <c r="F718" s="239" t="s">
        <v>825</v>
      </c>
      <c r="G718" s="41"/>
      <c r="H718" s="41"/>
      <c r="I718" s="235"/>
      <c r="J718" s="41"/>
      <c r="K718" s="41"/>
      <c r="L718" s="45"/>
      <c r="M718" s="236"/>
      <c r="N718" s="237"/>
      <c r="O718" s="92"/>
      <c r="P718" s="92"/>
      <c r="Q718" s="92"/>
      <c r="R718" s="92"/>
      <c r="S718" s="92"/>
      <c r="T718" s="93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T718" s="18" t="s">
        <v>162</v>
      </c>
      <c r="AU718" s="18" t="s">
        <v>87</v>
      </c>
    </row>
    <row r="719" s="13" customFormat="1">
      <c r="A719" s="13"/>
      <c r="B719" s="240"/>
      <c r="C719" s="241"/>
      <c r="D719" s="233" t="s">
        <v>164</v>
      </c>
      <c r="E719" s="242" t="s">
        <v>1</v>
      </c>
      <c r="F719" s="243" t="s">
        <v>249</v>
      </c>
      <c r="G719" s="241"/>
      <c r="H719" s="242" t="s">
        <v>1</v>
      </c>
      <c r="I719" s="244"/>
      <c r="J719" s="241"/>
      <c r="K719" s="241"/>
      <c r="L719" s="245"/>
      <c r="M719" s="246"/>
      <c r="N719" s="247"/>
      <c r="O719" s="247"/>
      <c r="P719" s="247"/>
      <c r="Q719" s="247"/>
      <c r="R719" s="247"/>
      <c r="S719" s="247"/>
      <c r="T719" s="248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9" t="s">
        <v>164</v>
      </c>
      <c r="AU719" s="249" t="s">
        <v>87</v>
      </c>
      <c r="AV719" s="13" t="s">
        <v>83</v>
      </c>
      <c r="AW719" s="13" t="s">
        <v>34</v>
      </c>
      <c r="AX719" s="13" t="s">
        <v>78</v>
      </c>
      <c r="AY719" s="249" t="s">
        <v>151</v>
      </c>
    </row>
    <row r="720" s="14" customFormat="1">
      <c r="A720" s="14"/>
      <c r="B720" s="250"/>
      <c r="C720" s="251"/>
      <c r="D720" s="233" t="s">
        <v>164</v>
      </c>
      <c r="E720" s="252" t="s">
        <v>1</v>
      </c>
      <c r="F720" s="253" t="s">
        <v>826</v>
      </c>
      <c r="G720" s="251"/>
      <c r="H720" s="254">
        <v>1</v>
      </c>
      <c r="I720" s="255"/>
      <c r="J720" s="251"/>
      <c r="K720" s="251"/>
      <c r="L720" s="256"/>
      <c r="M720" s="257"/>
      <c r="N720" s="258"/>
      <c r="O720" s="258"/>
      <c r="P720" s="258"/>
      <c r="Q720" s="258"/>
      <c r="R720" s="258"/>
      <c r="S720" s="258"/>
      <c r="T720" s="259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60" t="s">
        <v>164</v>
      </c>
      <c r="AU720" s="260" t="s">
        <v>87</v>
      </c>
      <c r="AV720" s="14" t="s">
        <v>87</v>
      </c>
      <c r="AW720" s="14" t="s">
        <v>34</v>
      </c>
      <c r="AX720" s="14" t="s">
        <v>78</v>
      </c>
      <c r="AY720" s="260" t="s">
        <v>151</v>
      </c>
    </row>
    <row r="721" s="14" customFormat="1">
      <c r="A721" s="14"/>
      <c r="B721" s="250"/>
      <c r="C721" s="251"/>
      <c r="D721" s="233" t="s">
        <v>164</v>
      </c>
      <c r="E721" s="252" t="s">
        <v>1</v>
      </c>
      <c r="F721" s="253" t="s">
        <v>827</v>
      </c>
      <c r="G721" s="251"/>
      <c r="H721" s="254">
        <v>1</v>
      </c>
      <c r="I721" s="255"/>
      <c r="J721" s="251"/>
      <c r="K721" s="251"/>
      <c r="L721" s="256"/>
      <c r="M721" s="257"/>
      <c r="N721" s="258"/>
      <c r="O721" s="258"/>
      <c r="P721" s="258"/>
      <c r="Q721" s="258"/>
      <c r="R721" s="258"/>
      <c r="S721" s="258"/>
      <c r="T721" s="259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60" t="s">
        <v>164</v>
      </c>
      <c r="AU721" s="260" t="s">
        <v>87</v>
      </c>
      <c r="AV721" s="14" t="s">
        <v>87</v>
      </c>
      <c r="AW721" s="14" t="s">
        <v>34</v>
      </c>
      <c r="AX721" s="14" t="s">
        <v>78</v>
      </c>
      <c r="AY721" s="260" t="s">
        <v>151</v>
      </c>
    </row>
    <row r="722" s="14" customFormat="1">
      <c r="A722" s="14"/>
      <c r="B722" s="250"/>
      <c r="C722" s="251"/>
      <c r="D722" s="233" t="s">
        <v>164</v>
      </c>
      <c r="E722" s="252" t="s">
        <v>1</v>
      </c>
      <c r="F722" s="253" t="s">
        <v>828</v>
      </c>
      <c r="G722" s="251"/>
      <c r="H722" s="254">
        <v>1</v>
      </c>
      <c r="I722" s="255"/>
      <c r="J722" s="251"/>
      <c r="K722" s="251"/>
      <c r="L722" s="256"/>
      <c r="M722" s="257"/>
      <c r="N722" s="258"/>
      <c r="O722" s="258"/>
      <c r="P722" s="258"/>
      <c r="Q722" s="258"/>
      <c r="R722" s="258"/>
      <c r="S722" s="258"/>
      <c r="T722" s="25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0" t="s">
        <v>164</v>
      </c>
      <c r="AU722" s="260" t="s">
        <v>87</v>
      </c>
      <c r="AV722" s="14" t="s">
        <v>87</v>
      </c>
      <c r="AW722" s="14" t="s">
        <v>34</v>
      </c>
      <c r="AX722" s="14" t="s">
        <v>78</v>
      </c>
      <c r="AY722" s="260" t="s">
        <v>151</v>
      </c>
    </row>
    <row r="723" s="14" customFormat="1">
      <c r="A723" s="14"/>
      <c r="B723" s="250"/>
      <c r="C723" s="251"/>
      <c r="D723" s="233" t="s">
        <v>164</v>
      </c>
      <c r="E723" s="252" t="s">
        <v>1</v>
      </c>
      <c r="F723" s="253" t="s">
        <v>829</v>
      </c>
      <c r="G723" s="251"/>
      <c r="H723" s="254">
        <v>1</v>
      </c>
      <c r="I723" s="255"/>
      <c r="J723" s="251"/>
      <c r="K723" s="251"/>
      <c r="L723" s="256"/>
      <c r="M723" s="257"/>
      <c r="N723" s="258"/>
      <c r="O723" s="258"/>
      <c r="P723" s="258"/>
      <c r="Q723" s="258"/>
      <c r="R723" s="258"/>
      <c r="S723" s="258"/>
      <c r="T723" s="259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60" t="s">
        <v>164</v>
      </c>
      <c r="AU723" s="260" t="s">
        <v>87</v>
      </c>
      <c r="AV723" s="14" t="s">
        <v>87</v>
      </c>
      <c r="AW723" s="14" t="s">
        <v>34</v>
      </c>
      <c r="AX723" s="14" t="s">
        <v>78</v>
      </c>
      <c r="AY723" s="260" t="s">
        <v>151</v>
      </c>
    </row>
    <row r="724" s="14" customFormat="1">
      <c r="A724" s="14"/>
      <c r="B724" s="250"/>
      <c r="C724" s="251"/>
      <c r="D724" s="233" t="s">
        <v>164</v>
      </c>
      <c r="E724" s="252" t="s">
        <v>1</v>
      </c>
      <c r="F724" s="253" t="s">
        <v>830</v>
      </c>
      <c r="G724" s="251"/>
      <c r="H724" s="254">
        <v>1</v>
      </c>
      <c r="I724" s="255"/>
      <c r="J724" s="251"/>
      <c r="K724" s="251"/>
      <c r="L724" s="256"/>
      <c r="M724" s="257"/>
      <c r="N724" s="258"/>
      <c r="O724" s="258"/>
      <c r="P724" s="258"/>
      <c r="Q724" s="258"/>
      <c r="R724" s="258"/>
      <c r="S724" s="258"/>
      <c r="T724" s="259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0" t="s">
        <v>164</v>
      </c>
      <c r="AU724" s="260" t="s">
        <v>87</v>
      </c>
      <c r="AV724" s="14" t="s">
        <v>87</v>
      </c>
      <c r="AW724" s="14" t="s">
        <v>34</v>
      </c>
      <c r="AX724" s="14" t="s">
        <v>78</v>
      </c>
      <c r="AY724" s="260" t="s">
        <v>151</v>
      </c>
    </row>
    <row r="725" s="15" customFormat="1">
      <c r="A725" s="15"/>
      <c r="B725" s="261"/>
      <c r="C725" s="262"/>
      <c r="D725" s="233" t="s">
        <v>164</v>
      </c>
      <c r="E725" s="263" t="s">
        <v>1</v>
      </c>
      <c r="F725" s="264" t="s">
        <v>169</v>
      </c>
      <c r="G725" s="262"/>
      <c r="H725" s="265">
        <v>5</v>
      </c>
      <c r="I725" s="266"/>
      <c r="J725" s="262"/>
      <c r="K725" s="262"/>
      <c r="L725" s="267"/>
      <c r="M725" s="268"/>
      <c r="N725" s="269"/>
      <c r="O725" s="269"/>
      <c r="P725" s="269"/>
      <c r="Q725" s="269"/>
      <c r="R725" s="269"/>
      <c r="S725" s="269"/>
      <c r="T725" s="270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71" t="s">
        <v>164</v>
      </c>
      <c r="AU725" s="271" t="s">
        <v>87</v>
      </c>
      <c r="AV725" s="15" t="s">
        <v>158</v>
      </c>
      <c r="AW725" s="15" t="s">
        <v>34</v>
      </c>
      <c r="AX725" s="15" t="s">
        <v>83</v>
      </c>
      <c r="AY725" s="271" t="s">
        <v>151</v>
      </c>
    </row>
    <row r="726" s="2" customFormat="1" ht="55.5" customHeight="1">
      <c r="A726" s="39"/>
      <c r="B726" s="40"/>
      <c r="C726" s="283" t="s">
        <v>831</v>
      </c>
      <c r="D726" s="283" t="s">
        <v>324</v>
      </c>
      <c r="E726" s="284" t="s">
        <v>832</v>
      </c>
      <c r="F726" s="285" t="s">
        <v>833</v>
      </c>
      <c r="G726" s="286" t="s">
        <v>236</v>
      </c>
      <c r="H726" s="287">
        <v>32</v>
      </c>
      <c r="I726" s="288"/>
      <c r="J726" s="289">
        <f>ROUND(I726*H726,2)</f>
        <v>0</v>
      </c>
      <c r="K726" s="285" t="s">
        <v>1</v>
      </c>
      <c r="L726" s="290"/>
      <c r="M726" s="291" t="s">
        <v>1</v>
      </c>
      <c r="N726" s="292" t="s">
        <v>43</v>
      </c>
      <c r="O726" s="92"/>
      <c r="P726" s="229">
        <f>O726*H726</f>
        <v>0</v>
      </c>
      <c r="Q726" s="229">
        <v>0.0138</v>
      </c>
      <c r="R726" s="229">
        <f>Q726*H726</f>
        <v>0.44159999999999999</v>
      </c>
      <c r="S726" s="229">
        <v>0</v>
      </c>
      <c r="T726" s="230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1" t="s">
        <v>217</v>
      </c>
      <c r="AT726" s="231" t="s">
        <v>324</v>
      </c>
      <c r="AU726" s="231" t="s">
        <v>87</v>
      </c>
      <c r="AY726" s="18" t="s">
        <v>151</v>
      </c>
      <c r="BE726" s="232">
        <f>IF(N726="základní",J726,0)</f>
        <v>0</v>
      </c>
      <c r="BF726" s="232">
        <f>IF(N726="snížená",J726,0)</f>
        <v>0</v>
      </c>
      <c r="BG726" s="232">
        <f>IF(N726="zákl. přenesená",J726,0)</f>
        <v>0</v>
      </c>
      <c r="BH726" s="232">
        <f>IF(N726="sníž. přenesená",J726,0)</f>
        <v>0</v>
      </c>
      <c r="BI726" s="232">
        <f>IF(N726="nulová",J726,0)</f>
        <v>0</v>
      </c>
      <c r="BJ726" s="18" t="s">
        <v>83</v>
      </c>
      <c r="BK726" s="232">
        <f>ROUND(I726*H726,2)</f>
        <v>0</v>
      </c>
      <c r="BL726" s="18" t="s">
        <v>158</v>
      </c>
      <c r="BM726" s="231" t="s">
        <v>834</v>
      </c>
    </row>
    <row r="727" s="2" customFormat="1">
      <c r="A727" s="39"/>
      <c r="B727" s="40"/>
      <c r="C727" s="41"/>
      <c r="D727" s="233" t="s">
        <v>160</v>
      </c>
      <c r="E727" s="41"/>
      <c r="F727" s="234" t="s">
        <v>833</v>
      </c>
      <c r="G727" s="41"/>
      <c r="H727" s="41"/>
      <c r="I727" s="235"/>
      <c r="J727" s="41"/>
      <c r="K727" s="41"/>
      <c r="L727" s="45"/>
      <c r="M727" s="236"/>
      <c r="N727" s="237"/>
      <c r="O727" s="92"/>
      <c r="P727" s="92"/>
      <c r="Q727" s="92"/>
      <c r="R727" s="92"/>
      <c r="S727" s="92"/>
      <c r="T727" s="93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160</v>
      </c>
      <c r="AU727" s="18" t="s">
        <v>87</v>
      </c>
    </row>
    <row r="728" s="13" customFormat="1">
      <c r="A728" s="13"/>
      <c r="B728" s="240"/>
      <c r="C728" s="241"/>
      <c r="D728" s="233" t="s">
        <v>164</v>
      </c>
      <c r="E728" s="242" t="s">
        <v>1</v>
      </c>
      <c r="F728" s="243" t="s">
        <v>835</v>
      </c>
      <c r="G728" s="241"/>
      <c r="H728" s="242" t="s">
        <v>1</v>
      </c>
      <c r="I728" s="244"/>
      <c r="J728" s="241"/>
      <c r="K728" s="241"/>
      <c r="L728" s="245"/>
      <c r="M728" s="246"/>
      <c r="N728" s="247"/>
      <c r="O728" s="247"/>
      <c r="P728" s="247"/>
      <c r="Q728" s="247"/>
      <c r="R728" s="247"/>
      <c r="S728" s="247"/>
      <c r="T728" s="248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9" t="s">
        <v>164</v>
      </c>
      <c r="AU728" s="249" t="s">
        <v>87</v>
      </c>
      <c r="AV728" s="13" t="s">
        <v>83</v>
      </c>
      <c r="AW728" s="13" t="s">
        <v>34</v>
      </c>
      <c r="AX728" s="13" t="s">
        <v>78</v>
      </c>
      <c r="AY728" s="249" t="s">
        <v>151</v>
      </c>
    </row>
    <row r="729" s="14" customFormat="1">
      <c r="A729" s="14"/>
      <c r="B729" s="250"/>
      <c r="C729" s="251"/>
      <c r="D729" s="233" t="s">
        <v>164</v>
      </c>
      <c r="E729" s="252" t="s">
        <v>1</v>
      </c>
      <c r="F729" s="253" t="s">
        <v>836</v>
      </c>
      <c r="G729" s="251"/>
      <c r="H729" s="254">
        <v>32</v>
      </c>
      <c r="I729" s="255"/>
      <c r="J729" s="251"/>
      <c r="K729" s="251"/>
      <c r="L729" s="256"/>
      <c r="M729" s="257"/>
      <c r="N729" s="258"/>
      <c r="O729" s="258"/>
      <c r="P729" s="258"/>
      <c r="Q729" s="258"/>
      <c r="R729" s="258"/>
      <c r="S729" s="258"/>
      <c r="T729" s="259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0" t="s">
        <v>164</v>
      </c>
      <c r="AU729" s="260" t="s">
        <v>87</v>
      </c>
      <c r="AV729" s="14" t="s">
        <v>87</v>
      </c>
      <c r="AW729" s="14" t="s">
        <v>34</v>
      </c>
      <c r="AX729" s="14" t="s">
        <v>83</v>
      </c>
      <c r="AY729" s="260" t="s">
        <v>151</v>
      </c>
    </row>
    <row r="730" s="2" customFormat="1" ht="16.5" customHeight="1">
      <c r="A730" s="39"/>
      <c r="B730" s="40"/>
      <c r="C730" s="220" t="s">
        <v>837</v>
      </c>
      <c r="D730" s="220" t="s">
        <v>153</v>
      </c>
      <c r="E730" s="221" t="s">
        <v>838</v>
      </c>
      <c r="F730" s="222" t="s">
        <v>839</v>
      </c>
      <c r="G730" s="223" t="s">
        <v>245</v>
      </c>
      <c r="H730" s="224">
        <v>1.1200000000000001</v>
      </c>
      <c r="I730" s="225"/>
      <c r="J730" s="226">
        <f>ROUND(I730*H730,2)</f>
        <v>0</v>
      </c>
      <c r="K730" s="222" t="s">
        <v>157</v>
      </c>
      <c r="L730" s="45"/>
      <c r="M730" s="227" t="s">
        <v>1</v>
      </c>
      <c r="N730" s="228" t="s">
        <v>43</v>
      </c>
      <c r="O730" s="92"/>
      <c r="P730" s="229">
        <f>O730*H730</f>
        <v>0</v>
      </c>
      <c r="Q730" s="229">
        <v>0</v>
      </c>
      <c r="R730" s="229">
        <f>Q730*H730</f>
        <v>0</v>
      </c>
      <c r="S730" s="229">
        <v>2.3999999999999999</v>
      </c>
      <c r="T730" s="230">
        <f>S730*H730</f>
        <v>2.6880000000000002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31" t="s">
        <v>158</v>
      </c>
      <c r="AT730" s="231" t="s">
        <v>153</v>
      </c>
      <c r="AU730" s="231" t="s">
        <v>87</v>
      </c>
      <c r="AY730" s="18" t="s">
        <v>151</v>
      </c>
      <c r="BE730" s="232">
        <f>IF(N730="základní",J730,0)</f>
        <v>0</v>
      </c>
      <c r="BF730" s="232">
        <f>IF(N730="snížená",J730,0)</f>
        <v>0</v>
      </c>
      <c r="BG730" s="232">
        <f>IF(N730="zákl. přenesená",J730,0)</f>
        <v>0</v>
      </c>
      <c r="BH730" s="232">
        <f>IF(N730="sníž. přenesená",J730,0)</f>
        <v>0</v>
      </c>
      <c r="BI730" s="232">
        <f>IF(N730="nulová",J730,0)</f>
        <v>0</v>
      </c>
      <c r="BJ730" s="18" t="s">
        <v>83</v>
      </c>
      <c r="BK730" s="232">
        <f>ROUND(I730*H730,2)</f>
        <v>0</v>
      </c>
      <c r="BL730" s="18" t="s">
        <v>158</v>
      </c>
      <c r="BM730" s="231" t="s">
        <v>840</v>
      </c>
    </row>
    <row r="731" s="2" customFormat="1">
      <c r="A731" s="39"/>
      <c r="B731" s="40"/>
      <c r="C731" s="41"/>
      <c r="D731" s="233" t="s">
        <v>160</v>
      </c>
      <c r="E731" s="41"/>
      <c r="F731" s="234" t="s">
        <v>841</v>
      </c>
      <c r="G731" s="41"/>
      <c r="H731" s="41"/>
      <c r="I731" s="235"/>
      <c r="J731" s="41"/>
      <c r="K731" s="41"/>
      <c r="L731" s="45"/>
      <c r="M731" s="236"/>
      <c r="N731" s="237"/>
      <c r="O731" s="92"/>
      <c r="P731" s="92"/>
      <c r="Q731" s="92"/>
      <c r="R731" s="92"/>
      <c r="S731" s="92"/>
      <c r="T731" s="93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T731" s="18" t="s">
        <v>160</v>
      </c>
      <c r="AU731" s="18" t="s">
        <v>87</v>
      </c>
    </row>
    <row r="732" s="2" customFormat="1">
      <c r="A732" s="39"/>
      <c r="B732" s="40"/>
      <c r="C732" s="41"/>
      <c r="D732" s="238" t="s">
        <v>162</v>
      </c>
      <c r="E732" s="41"/>
      <c r="F732" s="239" t="s">
        <v>842</v>
      </c>
      <c r="G732" s="41"/>
      <c r="H732" s="41"/>
      <c r="I732" s="235"/>
      <c r="J732" s="41"/>
      <c r="K732" s="41"/>
      <c r="L732" s="45"/>
      <c r="M732" s="236"/>
      <c r="N732" s="237"/>
      <c r="O732" s="92"/>
      <c r="P732" s="92"/>
      <c r="Q732" s="92"/>
      <c r="R732" s="92"/>
      <c r="S732" s="92"/>
      <c r="T732" s="93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T732" s="18" t="s">
        <v>162</v>
      </c>
      <c r="AU732" s="18" t="s">
        <v>87</v>
      </c>
    </row>
    <row r="733" s="14" customFormat="1">
      <c r="A733" s="14"/>
      <c r="B733" s="250"/>
      <c r="C733" s="251"/>
      <c r="D733" s="233" t="s">
        <v>164</v>
      </c>
      <c r="E733" s="252" t="s">
        <v>1</v>
      </c>
      <c r="F733" s="253" t="s">
        <v>843</v>
      </c>
      <c r="G733" s="251"/>
      <c r="H733" s="254">
        <v>1.1200000000000001</v>
      </c>
      <c r="I733" s="255"/>
      <c r="J733" s="251"/>
      <c r="K733" s="251"/>
      <c r="L733" s="256"/>
      <c r="M733" s="257"/>
      <c r="N733" s="258"/>
      <c r="O733" s="258"/>
      <c r="P733" s="258"/>
      <c r="Q733" s="258"/>
      <c r="R733" s="258"/>
      <c r="S733" s="258"/>
      <c r="T733" s="259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0" t="s">
        <v>164</v>
      </c>
      <c r="AU733" s="260" t="s">
        <v>87</v>
      </c>
      <c r="AV733" s="14" t="s">
        <v>87</v>
      </c>
      <c r="AW733" s="14" t="s">
        <v>34</v>
      </c>
      <c r="AX733" s="14" t="s">
        <v>83</v>
      </c>
      <c r="AY733" s="260" t="s">
        <v>151</v>
      </c>
    </row>
    <row r="734" s="2" customFormat="1" ht="24.15" customHeight="1">
      <c r="A734" s="39"/>
      <c r="B734" s="40"/>
      <c r="C734" s="220" t="s">
        <v>844</v>
      </c>
      <c r="D734" s="220" t="s">
        <v>153</v>
      </c>
      <c r="E734" s="221" t="s">
        <v>845</v>
      </c>
      <c r="F734" s="222" t="s">
        <v>846</v>
      </c>
      <c r="G734" s="223" t="s">
        <v>236</v>
      </c>
      <c r="H734" s="224">
        <v>138.44999999999999</v>
      </c>
      <c r="I734" s="225"/>
      <c r="J734" s="226">
        <f>ROUND(I734*H734,2)</f>
        <v>0</v>
      </c>
      <c r="K734" s="222" t="s">
        <v>157</v>
      </c>
      <c r="L734" s="45"/>
      <c r="M734" s="227" t="s">
        <v>1</v>
      </c>
      <c r="N734" s="228" t="s">
        <v>43</v>
      </c>
      <c r="O734" s="92"/>
      <c r="P734" s="229">
        <f>O734*H734</f>
        <v>0</v>
      </c>
      <c r="Q734" s="229">
        <v>0</v>
      </c>
      <c r="R734" s="229">
        <f>Q734*H734</f>
        <v>0</v>
      </c>
      <c r="S734" s="229">
        <v>0.34999999999999998</v>
      </c>
      <c r="T734" s="230">
        <f>S734*H734</f>
        <v>48.457499999999996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31" t="s">
        <v>158</v>
      </c>
      <c r="AT734" s="231" t="s">
        <v>153</v>
      </c>
      <c r="AU734" s="231" t="s">
        <v>87</v>
      </c>
      <c r="AY734" s="18" t="s">
        <v>151</v>
      </c>
      <c r="BE734" s="232">
        <f>IF(N734="základní",J734,0)</f>
        <v>0</v>
      </c>
      <c r="BF734" s="232">
        <f>IF(N734="snížená",J734,0)</f>
        <v>0</v>
      </c>
      <c r="BG734" s="232">
        <f>IF(N734="zákl. přenesená",J734,0)</f>
        <v>0</v>
      </c>
      <c r="BH734" s="232">
        <f>IF(N734="sníž. přenesená",J734,0)</f>
        <v>0</v>
      </c>
      <c r="BI734" s="232">
        <f>IF(N734="nulová",J734,0)</f>
        <v>0</v>
      </c>
      <c r="BJ734" s="18" t="s">
        <v>83</v>
      </c>
      <c r="BK734" s="232">
        <f>ROUND(I734*H734,2)</f>
        <v>0</v>
      </c>
      <c r="BL734" s="18" t="s">
        <v>158</v>
      </c>
      <c r="BM734" s="231" t="s">
        <v>847</v>
      </c>
    </row>
    <row r="735" s="2" customFormat="1">
      <c r="A735" s="39"/>
      <c r="B735" s="40"/>
      <c r="C735" s="41"/>
      <c r="D735" s="233" t="s">
        <v>160</v>
      </c>
      <c r="E735" s="41"/>
      <c r="F735" s="234" t="s">
        <v>848</v>
      </c>
      <c r="G735" s="41"/>
      <c r="H735" s="41"/>
      <c r="I735" s="235"/>
      <c r="J735" s="41"/>
      <c r="K735" s="41"/>
      <c r="L735" s="45"/>
      <c r="M735" s="236"/>
      <c r="N735" s="237"/>
      <c r="O735" s="92"/>
      <c r="P735" s="92"/>
      <c r="Q735" s="92"/>
      <c r="R735" s="92"/>
      <c r="S735" s="92"/>
      <c r="T735" s="93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T735" s="18" t="s">
        <v>160</v>
      </c>
      <c r="AU735" s="18" t="s">
        <v>87</v>
      </c>
    </row>
    <row r="736" s="2" customFormat="1">
      <c r="A736" s="39"/>
      <c r="B736" s="40"/>
      <c r="C736" s="41"/>
      <c r="D736" s="238" t="s">
        <v>162</v>
      </c>
      <c r="E736" s="41"/>
      <c r="F736" s="239" t="s">
        <v>849</v>
      </c>
      <c r="G736" s="41"/>
      <c r="H736" s="41"/>
      <c r="I736" s="235"/>
      <c r="J736" s="41"/>
      <c r="K736" s="41"/>
      <c r="L736" s="45"/>
      <c r="M736" s="236"/>
      <c r="N736" s="237"/>
      <c r="O736" s="92"/>
      <c r="P736" s="92"/>
      <c r="Q736" s="92"/>
      <c r="R736" s="92"/>
      <c r="S736" s="92"/>
      <c r="T736" s="93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T736" s="18" t="s">
        <v>162</v>
      </c>
      <c r="AU736" s="18" t="s">
        <v>87</v>
      </c>
    </row>
    <row r="737" s="13" customFormat="1">
      <c r="A737" s="13"/>
      <c r="B737" s="240"/>
      <c r="C737" s="241"/>
      <c r="D737" s="233" t="s">
        <v>164</v>
      </c>
      <c r="E737" s="242" t="s">
        <v>1</v>
      </c>
      <c r="F737" s="243" t="s">
        <v>850</v>
      </c>
      <c r="G737" s="241"/>
      <c r="H737" s="242" t="s">
        <v>1</v>
      </c>
      <c r="I737" s="244"/>
      <c r="J737" s="241"/>
      <c r="K737" s="241"/>
      <c r="L737" s="245"/>
      <c r="M737" s="246"/>
      <c r="N737" s="247"/>
      <c r="O737" s="247"/>
      <c r="P737" s="247"/>
      <c r="Q737" s="247"/>
      <c r="R737" s="247"/>
      <c r="S737" s="247"/>
      <c r="T737" s="248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9" t="s">
        <v>164</v>
      </c>
      <c r="AU737" s="249" t="s">
        <v>87</v>
      </c>
      <c r="AV737" s="13" t="s">
        <v>83</v>
      </c>
      <c r="AW737" s="13" t="s">
        <v>34</v>
      </c>
      <c r="AX737" s="13" t="s">
        <v>78</v>
      </c>
      <c r="AY737" s="249" t="s">
        <v>151</v>
      </c>
    </row>
    <row r="738" s="14" customFormat="1">
      <c r="A738" s="14"/>
      <c r="B738" s="250"/>
      <c r="C738" s="251"/>
      <c r="D738" s="233" t="s">
        <v>164</v>
      </c>
      <c r="E738" s="252" t="s">
        <v>1</v>
      </c>
      <c r="F738" s="253" t="s">
        <v>851</v>
      </c>
      <c r="G738" s="251"/>
      <c r="H738" s="254">
        <v>138.44999999999999</v>
      </c>
      <c r="I738" s="255"/>
      <c r="J738" s="251"/>
      <c r="K738" s="251"/>
      <c r="L738" s="256"/>
      <c r="M738" s="257"/>
      <c r="N738" s="258"/>
      <c r="O738" s="258"/>
      <c r="P738" s="258"/>
      <c r="Q738" s="258"/>
      <c r="R738" s="258"/>
      <c r="S738" s="258"/>
      <c r="T738" s="259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60" t="s">
        <v>164</v>
      </c>
      <c r="AU738" s="260" t="s">
        <v>87</v>
      </c>
      <c r="AV738" s="14" t="s">
        <v>87</v>
      </c>
      <c r="AW738" s="14" t="s">
        <v>34</v>
      </c>
      <c r="AX738" s="14" t="s">
        <v>83</v>
      </c>
      <c r="AY738" s="260" t="s">
        <v>151</v>
      </c>
    </row>
    <row r="739" s="2" customFormat="1" ht="24.15" customHeight="1">
      <c r="A739" s="39"/>
      <c r="B739" s="40"/>
      <c r="C739" s="220" t="s">
        <v>852</v>
      </c>
      <c r="D739" s="220" t="s">
        <v>153</v>
      </c>
      <c r="E739" s="221" t="s">
        <v>853</v>
      </c>
      <c r="F739" s="222" t="s">
        <v>854</v>
      </c>
      <c r="G739" s="223" t="s">
        <v>236</v>
      </c>
      <c r="H739" s="224">
        <v>0.69999999999999996</v>
      </c>
      <c r="I739" s="225"/>
      <c r="J739" s="226">
        <f>ROUND(I739*H739,2)</f>
        <v>0</v>
      </c>
      <c r="K739" s="222" t="s">
        <v>157</v>
      </c>
      <c r="L739" s="45"/>
      <c r="M739" s="227" t="s">
        <v>1</v>
      </c>
      <c r="N739" s="228" t="s">
        <v>43</v>
      </c>
      <c r="O739" s="92"/>
      <c r="P739" s="229">
        <f>O739*H739</f>
        <v>0</v>
      </c>
      <c r="Q739" s="229">
        <v>0.00281</v>
      </c>
      <c r="R739" s="229">
        <f>Q739*H739</f>
        <v>0.001967</v>
      </c>
      <c r="S739" s="229">
        <v>0.069000000000000006</v>
      </c>
      <c r="T739" s="230">
        <f>S739*H739</f>
        <v>0.048300000000000003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31" t="s">
        <v>158</v>
      </c>
      <c r="AT739" s="231" t="s">
        <v>153</v>
      </c>
      <c r="AU739" s="231" t="s">
        <v>87</v>
      </c>
      <c r="AY739" s="18" t="s">
        <v>151</v>
      </c>
      <c r="BE739" s="232">
        <f>IF(N739="základní",J739,0)</f>
        <v>0</v>
      </c>
      <c r="BF739" s="232">
        <f>IF(N739="snížená",J739,0)</f>
        <v>0</v>
      </c>
      <c r="BG739" s="232">
        <f>IF(N739="zákl. přenesená",J739,0)</f>
        <v>0</v>
      </c>
      <c r="BH739" s="232">
        <f>IF(N739="sníž. přenesená",J739,0)</f>
        <v>0</v>
      </c>
      <c r="BI739" s="232">
        <f>IF(N739="nulová",J739,0)</f>
        <v>0</v>
      </c>
      <c r="BJ739" s="18" t="s">
        <v>83</v>
      </c>
      <c r="BK739" s="232">
        <f>ROUND(I739*H739,2)</f>
        <v>0</v>
      </c>
      <c r="BL739" s="18" t="s">
        <v>158</v>
      </c>
      <c r="BM739" s="231" t="s">
        <v>855</v>
      </c>
    </row>
    <row r="740" s="2" customFormat="1">
      <c r="A740" s="39"/>
      <c r="B740" s="40"/>
      <c r="C740" s="41"/>
      <c r="D740" s="233" t="s">
        <v>160</v>
      </c>
      <c r="E740" s="41"/>
      <c r="F740" s="234" t="s">
        <v>856</v>
      </c>
      <c r="G740" s="41"/>
      <c r="H740" s="41"/>
      <c r="I740" s="235"/>
      <c r="J740" s="41"/>
      <c r="K740" s="41"/>
      <c r="L740" s="45"/>
      <c r="M740" s="236"/>
      <c r="N740" s="237"/>
      <c r="O740" s="92"/>
      <c r="P740" s="92"/>
      <c r="Q740" s="92"/>
      <c r="R740" s="92"/>
      <c r="S740" s="92"/>
      <c r="T740" s="93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T740" s="18" t="s">
        <v>160</v>
      </c>
      <c r="AU740" s="18" t="s">
        <v>87</v>
      </c>
    </row>
    <row r="741" s="2" customFormat="1">
      <c r="A741" s="39"/>
      <c r="B741" s="40"/>
      <c r="C741" s="41"/>
      <c r="D741" s="238" t="s">
        <v>162</v>
      </c>
      <c r="E741" s="41"/>
      <c r="F741" s="239" t="s">
        <v>857</v>
      </c>
      <c r="G741" s="41"/>
      <c r="H741" s="41"/>
      <c r="I741" s="235"/>
      <c r="J741" s="41"/>
      <c r="K741" s="41"/>
      <c r="L741" s="45"/>
      <c r="M741" s="236"/>
      <c r="N741" s="237"/>
      <c r="O741" s="92"/>
      <c r="P741" s="92"/>
      <c r="Q741" s="92"/>
      <c r="R741" s="92"/>
      <c r="S741" s="92"/>
      <c r="T741" s="93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T741" s="18" t="s">
        <v>162</v>
      </c>
      <c r="AU741" s="18" t="s">
        <v>87</v>
      </c>
    </row>
    <row r="742" s="13" customFormat="1">
      <c r="A742" s="13"/>
      <c r="B742" s="240"/>
      <c r="C742" s="241"/>
      <c r="D742" s="233" t="s">
        <v>164</v>
      </c>
      <c r="E742" s="242" t="s">
        <v>1</v>
      </c>
      <c r="F742" s="243" t="s">
        <v>249</v>
      </c>
      <c r="G742" s="241"/>
      <c r="H742" s="242" t="s">
        <v>1</v>
      </c>
      <c r="I742" s="244"/>
      <c r="J742" s="241"/>
      <c r="K742" s="241"/>
      <c r="L742" s="245"/>
      <c r="M742" s="246"/>
      <c r="N742" s="247"/>
      <c r="O742" s="247"/>
      <c r="P742" s="247"/>
      <c r="Q742" s="247"/>
      <c r="R742" s="247"/>
      <c r="S742" s="247"/>
      <c r="T742" s="248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9" t="s">
        <v>164</v>
      </c>
      <c r="AU742" s="249" t="s">
        <v>87</v>
      </c>
      <c r="AV742" s="13" t="s">
        <v>83</v>
      </c>
      <c r="AW742" s="13" t="s">
        <v>34</v>
      </c>
      <c r="AX742" s="13" t="s">
        <v>78</v>
      </c>
      <c r="AY742" s="249" t="s">
        <v>151</v>
      </c>
    </row>
    <row r="743" s="14" customFormat="1">
      <c r="A743" s="14"/>
      <c r="B743" s="250"/>
      <c r="C743" s="251"/>
      <c r="D743" s="233" t="s">
        <v>164</v>
      </c>
      <c r="E743" s="252" t="s">
        <v>1</v>
      </c>
      <c r="F743" s="253" t="s">
        <v>858</v>
      </c>
      <c r="G743" s="251"/>
      <c r="H743" s="254">
        <v>0.69999999999999996</v>
      </c>
      <c r="I743" s="255"/>
      <c r="J743" s="251"/>
      <c r="K743" s="251"/>
      <c r="L743" s="256"/>
      <c r="M743" s="257"/>
      <c r="N743" s="258"/>
      <c r="O743" s="258"/>
      <c r="P743" s="258"/>
      <c r="Q743" s="258"/>
      <c r="R743" s="258"/>
      <c r="S743" s="258"/>
      <c r="T743" s="259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60" t="s">
        <v>164</v>
      </c>
      <c r="AU743" s="260" t="s">
        <v>87</v>
      </c>
      <c r="AV743" s="14" t="s">
        <v>87</v>
      </c>
      <c r="AW743" s="14" t="s">
        <v>34</v>
      </c>
      <c r="AX743" s="14" t="s">
        <v>83</v>
      </c>
      <c r="AY743" s="260" t="s">
        <v>151</v>
      </c>
    </row>
    <row r="744" s="2" customFormat="1" ht="16.5" customHeight="1">
      <c r="A744" s="39"/>
      <c r="B744" s="40"/>
      <c r="C744" s="220" t="s">
        <v>859</v>
      </c>
      <c r="D744" s="220" t="s">
        <v>153</v>
      </c>
      <c r="E744" s="221" t="s">
        <v>860</v>
      </c>
      <c r="F744" s="222" t="s">
        <v>861</v>
      </c>
      <c r="G744" s="223" t="s">
        <v>437</v>
      </c>
      <c r="H744" s="224">
        <v>4</v>
      </c>
      <c r="I744" s="225"/>
      <c r="J744" s="226">
        <f>ROUND(I744*H744,2)</f>
        <v>0</v>
      </c>
      <c r="K744" s="222" t="s">
        <v>1</v>
      </c>
      <c r="L744" s="45"/>
      <c r="M744" s="227" t="s">
        <v>1</v>
      </c>
      <c r="N744" s="228" t="s">
        <v>43</v>
      </c>
      <c r="O744" s="92"/>
      <c r="P744" s="229">
        <f>O744*H744</f>
        <v>0</v>
      </c>
      <c r="Q744" s="229">
        <v>0</v>
      </c>
      <c r="R744" s="229">
        <f>Q744*H744</f>
        <v>0</v>
      </c>
      <c r="S744" s="229">
        <v>0</v>
      </c>
      <c r="T744" s="230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31" t="s">
        <v>158</v>
      </c>
      <c r="AT744" s="231" t="s">
        <v>153</v>
      </c>
      <c r="AU744" s="231" t="s">
        <v>87</v>
      </c>
      <c r="AY744" s="18" t="s">
        <v>151</v>
      </c>
      <c r="BE744" s="232">
        <f>IF(N744="základní",J744,0)</f>
        <v>0</v>
      </c>
      <c r="BF744" s="232">
        <f>IF(N744="snížená",J744,0)</f>
        <v>0</v>
      </c>
      <c r="BG744" s="232">
        <f>IF(N744="zákl. přenesená",J744,0)</f>
        <v>0</v>
      </c>
      <c r="BH744" s="232">
        <f>IF(N744="sníž. přenesená",J744,0)</f>
        <v>0</v>
      </c>
      <c r="BI744" s="232">
        <f>IF(N744="nulová",J744,0)</f>
        <v>0</v>
      </c>
      <c r="BJ744" s="18" t="s">
        <v>83</v>
      </c>
      <c r="BK744" s="232">
        <f>ROUND(I744*H744,2)</f>
        <v>0</v>
      </c>
      <c r="BL744" s="18" t="s">
        <v>158</v>
      </c>
      <c r="BM744" s="231" t="s">
        <v>862</v>
      </c>
    </row>
    <row r="745" s="2" customFormat="1">
      <c r="A745" s="39"/>
      <c r="B745" s="40"/>
      <c r="C745" s="41"/>
      <c r="D745" s="233" t="s">
        <v>160</v>
      </c>
      <c r="E745" s="41"/>
      <c r="F745" s="234" t="s">
        <v>861</v>
      </c>
      <c r="G745" s="41"/>
      <c r="H745" s="41"/>
      <c r="I745" s="235"/>
      <c r="J745" s="41"/>
      <c r="K745" s="41"/>
      <c r="L745" s="45"/>
      <c r="M745" s="236"/>
      <c r="N745" s="237"/>
      <c r="O745" s="92"/>
      <c r="P745" s="92"/>
      <c r="Q745" s="92"/>
      <c r="R745" s="92"/>
      <c r="S745" s="92"/>
      <c r="T745" s="93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T745" s="18" t="s">
        <v>160</v>
      </c>
      <c r="AU745" s="18" t="s">
        <v>87</v>
      </c>
    </row>
    <row r="746" s="12" customFormat="1" ht="22.8" customHeight="1">
      <c r="A746" s="12"/>
      <c r="B746" s="204"/>
      <c r="C746" s="205"/>
      <c r="D746" s="206" t="s">
        <v>77</v>
      </c>
      <c r="E746" s="218" t="s">
        <v>863</v>
      </c>
      <c r="F746" s="218" t="s">
        <v>864</v>
      </c>
      <c r="G746" s="205"/>
      <c r="H746" s="205"/>
      <c r="I746" s="208"/>
      <c r="J746" s="219">
        <f>BK746</f>
        <v>0</v>
      </c>
      <c r="K746" s="205"/>
      <c r="L746" s="210"/>
      <c r="M746" s="211"/>
      <c r="N746" s="212"/>
      <c r="O746" s="212"/>
      <c r="P746" s="213">
        <f>SUM(P747:P794)</f>
        <v>0</v>
      </c>
      <c r="Q746" s="212"/>
      <c r="R746" s="213">
        <f>SUM(R747:R794)</f>
        <v>0</v>
      </c>
      <c r="S746" s="212"/>
      <c r="T746" s="214">
        <f>SUM(T747:T794)</f>
        <v>0</v>
      </c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R746" s="215" t="s">
        <v>83</v>
      </c>
      <c r="AT746" s="216" t="s">
        <v>77</v>
      </c>
      <c r="AU746" s="216" t="s">
        <v>83</v>
      </c>
      <c r="AY746" s="215" t="s">
        <v>151</v>
      </c>
      <c r="BK746" s="217">
        <f>SUM(BK747:BK794)</f>
        <v>0</v>
      </c>
    </row>
    <row r="747" s="2" customFormat="1" ht="21.75" customHeight="1">
      <c r="A747" s="39"/>
      <c r="B747" s="40"/>
      <c r="C747" s="220" t="s">
        <v>865</v>
      </c>
      <c r="D747" s="220" t="s">
        <v>153</v>
      </c>
      <c r="E747" s="221" t="s">
        <v>866</v>
      </c>
      <c r="F747" s="222" t="s">
        <v>867</v>
      </c>
      <c r="G747" s="223" t="s">
        <v>303</v>
      </c>
      <c r="H747" s="224">
        <v>548.94100000000003</v>
      </c>
      <c r="I747" s="225"/>
      <c r="J747" s="226">
        <f>ROUND(I747*H747,2)</f>
        <v>0</v>
      </c>
      <c r="K747" s="222" t="s">
        <v>157</v>
      </c>
      <c r="L747" s="45"/>
      <c r="M747" s="227" t="s">
        <v>1</v>
      </c>
      <c r="N747" s="228" t="s">
        <v>43</v>
      </c>
      <c r="O747" s="92"/>
      <c r="P747" s="229">
        <f>O747*H747</f>
        <v>0</v>
      </c>
      <c r="Q747" s="229">
        <v>0</v>
      </c>
      <c r="R747" s="229">
        <f>Q747*H747</f>
        <v>0</v>
      </c>
      <c r="S747" s="229">
        <v>0</v>
      </c>
      <c r="T747" s="230">
        <f>S747*H747</f>
        <v>0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31" t="s">
        <v>158</v>
      </c>
      <c r="AT747" s="231" t="s">
        <v>153</v>
      </c>
      <c r="AU747" s="231" t="s">
        <v>87</v>
      </c>
      <c r="AY747" s="18" t="s">
        <v>151</v>
      </c>
      <c r="BE747" s="232">
        <f>IF(N747="základní",J747,0)</f>
        <v>0</v>
      </c>
      <c r="BF747" s="232">
        <f>IF(N747="snížená",J747,0)</f>
        <v>0</v>
      </c>
      <c r="BG747" s="232">
        <f>IF(N747="zákl. přenesená",J747,0)</f>
        <v>0</v>
      </c>
      <c r="BH747" s="232">
        <f>IF(N747="sníž. přenesená",J747,0)</f>
        <v>0</v>
      </c>
      <c r="BI747" s="232">
        <f>IF(N747="nulová",J747,0)</f>
        <v>0</v>
      </c>
      <c r="BJ747" s="18" t="s">
        <v>83</v>
      </c>
      <c r="BK747" s="232">
        <f>ROUND(I747*H747,2)</f>
        <v>0</v>
      </c>
      <c r="BL747" s="18" t="s">
        <v>158</v>
      </c>
      <c r="BM747" s="231" t="s">
        <v>868</v>
      </c>
    </row>
    <row r="748" s="2" customFormat="1">
      <c r="A748" s="39"/>
      <c r="B748" s="40"/>
      <c r="C748" s="41"/>
      <c r="D748" s="233" t="s">
        <v>160</v>
      </c>
      <c r="E748" s="41"/>
      <c r="F748" s="234" t="s">
        <v>869</v>
      </c>
      <c r="G748" s="41"/>
      <c r="H748" s="41"/>
      <c r="I748" s="235"/>
      <c r="J748" s="41"/>
      <c r="K748" s="41"/>
      <c r="L748" s="45"/>
      <c r="M748" s="236"/>
      <c r="N748" s="237"/>
      <c r="O748" s="92"/>
      <c r="P748" s="92"/>
      <c r="Q748" s="92"/>
      <c r="R748" s="92"/>
      <c r="S748" s="92"/>
      <c r="T748" s="93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T748" s="18" t="s">
        <v>160</v>
      </c>
      <c r="AU748" s="18" t="s">
        <v>87</v>
      </c>
    </row>
    <row r="749" s="2" customFormat="1">
      <c r="A749" s="39"/>
      <c r="B749" s="40"/>
      <c r="C749" s="41"/>
      <c r="D749" s="238" t="s">
        <v>162</v>
      </c>
      <c r="E749" s="41"/>
      <c r="F749" s="239" t="s">
        <v>870</v>
      </c>
      <c r="G749" s="41"/>
      <c r="H749" s="41"/>
      <c r="I749" s="235"/>
      <c r="J749" s="41"/>
      <c r="K749" s="41"/>
      <c r="L749" s="45"/>
      <c r="M749" s="236"/>
      <c r="N749" s="237"/>
      <c r="O749" s="92"/>
      <c r="P749" s="92"/>
      <c r="Q749" s="92"/>
      <c r="R749" s="92"/>
      <c r="S749" s="92"/>
      <c r="T749" s="93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T749" s="18" t="s">
        <v>162</v>
      </c>
      <c r="AU749" s="18" t="s">
        <v>87</v>
      </c>
    </row>
    <row r="750" s="14" customFormat="1">
      <c r="A750" s="14"/>
      <c r="B750" s="250"/>
      <c r="C750" s="251"/>
      <c r="D750" s="233" t="s">
        <v>164</v>
      </c>
      <c r="E750" s="252" t="s">
        <v>1</v>
      </c>
      <c r="F750" s="253" t="s">
        <v>871</v>
      </c>
      <c r="G750" s="251"/>
      <c r="H750" s="254">
        <v>1.819</v>
      </c>
      <c r="I750" s="255"/>
      <c r="J750" s="251"/>
      <c r="K750" s="251"/>
      <c r="L750" s="256"/>
      <c r="M750" s="257"/>
      <c r="N750" s="258"/>
      <c r="O750" s="258"/>
      <c r="P750" s="258"/>
      <c r="Q750" s="258"/>
      <c r="R750" s="258"/>
      <c r="S750" s="258"/>
      <c r="T750" s="259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0" t="s">
        <v>164</v>
      </c>
      <c r="AU750" s="260" t="s">
        <v>87</v>
      </c>
      <c r="AV750" s="14" t="s">
        <v>87</v>
      </c>
      <c r="AW750" s="14" t="s">
        <v>34</v>
      </c>
      <c r="AX750" s="14" t="s">
        <v>78</v>
      </c>
      <c r="AY750" s="260" t="s">
        <v>151</v>
      </c>
    </row>
    <row r="751" s="14" customFormat="1">
      <c r="A751" s="14"/>
      <c r="B751" s="250"/>
      <c r="C751" s="251"/>
      <c r="D751" s="233" t="s">
        <v>164</v>
      </c>
      <c r="E751" s="252" t="s">
        <v>1</v>
      </c>
      <c r="F751" s="253" t="s">
        <v>872</v>
      </c>
      <c r="G751" s="251"/>
      <c r="H751" s="254">
        <v>31.361999999999998</v>
      </c>
      <c r="I751" s="255"/>
      <c r="J751" s="251"/>
      <c r="K751" s="251"/>
      <c r="L751" s="256"/>
      <c r="M751" s="257"/>
      <c r="N751" s="258"/>
      <c r="O751" s="258"/>
      <c r="P751" s="258"/>
      <c r="Q751" s="258"/>
      <c r="R751" s="258"/>
      <c r="S751" s="258"/>
      <c r="T751" s="259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0" t="s">
        <v>164</v>
      </c>
      <c r="AU751" s="260" t="s">
        <v>87</v>
      </c>
      <c r="AV751" s="14" t="s">
        <v>87</v>
      </c>
      <c r="AW751" s="14" t="s">
        <v>34</v>
      </c>
      <c r="AX751" s="14" t="s">
        <v>78</v>
      </c>
      <c r="AY751" s="260" t="s">
        <v>151</v>
      </c>
    </row>
    <row r="752" s="14" customFormat="1">
      <c r="A752" s="14"/>
      <c r="B752" s="250"/>
      <c r="C752" s="251"/>
      <c r="D752" s="233" t="s">
        <v>164</v>
      </c>
      <c r="E752" s="252" t="s">
        <v>1</v>
      </c>
      <c r="F752" s="253" t="s">
        <v>873</v>
      </c>
      <c r="G752" s="251"/>
      <c r="H752" s="254">
        <v>23.442</v>
      </c>
      <c r="I752" s="255"/>
      <c r="J752" s="251"/>
      <c r="K752" s="251"/>
      <c r="L752" s="256"/>
      <c r="M752" s="257"/>
      <c r="N752" s="258"/>
      <c r="O752" s="258"/>
      <c r="P752" s="258"/>
      <c r="Q752" s="258"/>
      <c r="R752" s="258"/>
      <c r="S752" s="258"/>
      <c r="T752" s="259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0" t="s">
        <v>164</v>
      </c>
      <c r="AU752" s="260" t="s">
        <v>87</v>
      </c>
      <c r="AV752" s="14" t="s">
        <v>87</v>
      </c>
      <c r="AW752" s="14" t="s">
        <v>34</v>
      </c>
      <c r="AX752" s="14" t="s">
        <v>78</v>
      </c>
      <c r="AY752" s="260" t="s">
        <v>151</v>
      </c>
    </row>
    <row r="753" s="14" customFormat="1">
      <c r="A753" s="14"/>
      <c r="B753" s="250"/>
      <c r="C753" s="251"/>
      <c r="D753" s="233" t="s">
        <v>164</v>
      </c>
      <c r="E753" s="252" t="s">
        <v>1</v>
      </c>
      <c r="F753" s="253" t="s">
        <v>874</v>
      </c>
      <c r="G753" s="251"/>
      <c r="H753" s="254">
        <v>3.8889999999999998</v>
      </c>
      <c r="I753" s="255"/>
      <c r="J753" s="251"/>
      <c r="K753" s="251"/>
      <c r="L753" s="256"/>
      <c r="M753" s="257"/>
      <c r="N753" s="258"/>
      <c r="O753" s="258"/>
      <c r="P753" s="258"/>
      <c r="Q753" s="258"/>
      <c r="R753" s="258"/>
      <c r="S753" s="258"/>
      <c r="T753" s="259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60" t="s">
        <v>164</v>
      </c>
      <c r="AU753" s="260" t="s">
        <v>87</v>
      </c>
      <c r="AV753" s="14" t="s">
        <v>87</v>
      </c>
      <c r="AW753" s="14" t="s">
        <v>34</v>
      </c>
      <c r="AX753" s="14" t="s">
        <v>78</v>
      </c>
      <c r="AY753" s="260" t="s">
        <v>151</v>
      </c>
    </row>
    <row r="754" s="14" customFormat="1">
      <c r="A754" s="14"/>
      <c r="B754" s="250"/>
      <c r="C754" s="251"/>
      <c r="D754" s="233" t="s">
        <v>164</v>
      </c>
      <c r="E754" s="252" t="s">
        <v>1</v>
      </c>
      <c r="F754" s="253" t="s">
        <v>875</v>
      </c>
      <c r="G754" s="251"/>
      <c r="H754" s="254">
        <v>112.584</v>
      </c>
      <c r="I754" s="255"/>
      <c r="J754" s="251"/>
      <c r="K754" s="251"/>
      <c r="L754" s="256"/>
      <c r="M754" s="257"/>
      <c r="N754" s="258"/>
      <c r="O754" s="258"/>
      <c r="P754" s="258"/>
      <c r="Q754" s="258"/>
      <c r="R754" s="258"/>
      <c r="S754" s="258"/>
      <c r="T754" s="259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0" t="s">
        <v>164</v>
      </c>
      <c r="AU754" s="260" t="s">
        <v>87</v>
      </c>
      <c r="AV754" s="14" t="s">
        <v>87</v>
      </c>
      <c r="AW754" s="14" t="s">
        <v>34</v>
      </c>
      <c r="AX754" s="14" t="s">
        <v>78</v>
      </c>
      <c r="AY754" s="260" t="s">
        <v>151</v>
      </c>
    </row>
    <row r="755" s="14" customFormat="1">
      <c r="A755" s="14"/>
      <c r="B755" s="250"/>
      <c r="C755" s="251"/>
      <c r="D755" s="233" t="s">
        <v>164</v>
      </c>
      <c r="E755" s="252" t="s">
        <v>1</v>
      </c>
      <c r="F755" s="253" t="s">
        <v>876</v>
      </c>
      <c r="G755" s="251"/>
      <c r="H755" s="254">
        <v>25.376000000000001</v>
      </c>
      <c r="I755" s="255"/>
      <c r="J755" s="251"/>
      <c r="K755" s="251"/>
      <c r="L755" s="256"/>
      <c r="M755" s="257"/>
      <c r="N755" s="258"/>
      <c r="O755" s="258"/>
      <c r="P755" s="258"/>
      <c r="Q755" s="258"/>
      <c r="R755" s="258"/>
      <c r="S755" s="258"/>
      <c r="T755" s="259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0" t="s">
        <v>164</v>
      </c>
      <c r="AU755" s="260" t="s">
        <v>87</v>
      </c>
      <c r="AV755" s="14" t="s">
        <v>87</v>
      </c>
      <c r="AW755" s="14" t="s">
        <v>34</v>
      </c>
      <c r="AX755" s="14" t="s">
        <v>78</v>
      </c>
      <c r="AY755" s="260" t="s">
        <v>151</v>
      </c>
    </row>
    <row r="756" s="14" customFormat="1">
      <c r="A756" s="14"/>
      <c r="B756" s="250"/>
      <c r="C756" s="251"/>
      <c r="D756" s="233" t="s">
        <v>164</v>
      </c>
      <c r="E756" s="252" t="s">
        <v>1</v>
      </c>
      <c r="F756" s="253" t="s">
        <v>877</v>
      </c>
      <c r="G756" s="251"/>
      <c r="H756" s="254">
        <v>245.833</v>
      </c>
      <c r="I756" s="255"/>
      <c r="J756" s="251"/>
      <c r="K756" s="251"/>
      <c r="L756" s="256"/>
      <c r="M756" s="257"/>
      <c r="N756" s="258"/>
      <c r="O756" s="258"/>
      <c r="P756" s="258"/>
      <c r="Q756" s="258"/>
      <c r="R756" s="258"/>
      <c r="S756" s="258"/>
      <c r="T756" s="25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0" t="s">
        <v>164</v>
      </c>
      <c r="AU756" s="260" t="s">
        <v>87</v>
      </c>
      <c r="AV756" s="14" t="s">
        <v>87</v>
      </c>
      <c r="AW756" s="14" t="s">
        <v>34</v>
      </c>
      <c r="AX756" s="14" t="s">
        <v>78</v>
      </c>
      <c r="AY756" s="260" t="s">
        <v>151</v>
      </c>
    </row>
    <row r="757" s="14" customFormat="1">
      <c r="A757" s="14"/>
      <c r="B757" s="250"/>
      <c r="C757" s="251"/>
      <c r="D757" s="233" t="s">
        <v>164</v>
      </c>
      <c r="E757" s="252" t="s">
        <v>1</v>
      </c>
      <c r="F757" s="253" t="s">
        <v>878</v>
      </c>
      <c r="G757" s="251"/>
      <c r="H757" s="254">
        <v>48.518999999999998</v>
      </c>
      <c r="I757" s="255"/>
      <c r="J757" s="251"/>
      <c r="K757" s="251"/>
      <c r="L757" s="256"/>
      <c r="M757" s="257"/>
      <c r="N757" s="258"/>
      <c r="O757" s="258"/>
      <c r="P757" s="258"/>
      <c r="Q757" s="258"/>
      <c r="R757" s="258"/>
      <c r="S757" s="258"/>
      <c r="T757" s="259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60" t="s">
        <v>164</v>
      </c>
      <c r="AU757" s="260" t="s">
        <v>87</v>
      </c>
      <c r="AV757" s="14" t="s">
        <v>87</v>
      </c>
      <c r="AW757" s="14" t="s">
        <v>34</v>
      </c>
      <c r="AX757" s="14" t="s">
        <v>78</v>
      </c>
      <c r="AY757" s="260" t="s">
        <v>151</v>
      </c>
    </row>
    <row r="758" s="14" customFormat="1">
      <c r="A758" s="14"/>
      <c r="B758" s="250"/>
      <c r="C758" s="251"/>
      <c r="D758" s="233" t="s">
        <v>164</v>
      </c>
      <c r="E758" s="252" t="s">
        <v>1</v>
      </c>
      <c r="F758" s="253" t="s">
        <v>879</v>
      </c>
      <c r="G758" s="251"/>
      <c r="H758" s="254">
        <v>4.883</v>
      </c>
      <c r="I758" s="255"/>
      <c r="J758" s="251"/>
      <c r="K758" s="251"/>
      <c r="L758" s="256"/>
      <c r="M758" s="257"/>
      <c r="N758" s="258"/>
      <c r="O758" s="258"/>
      <c r="P758" s="258"/>
      <c r="Q758" s="258"/>
      <c r="R758" s="258"/>
      <c r="S758" s="258"/>
      <c r="T758" s="259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0" t="s">
        <v>164</v>
      </c>
      <c r="AU758" s="260" t="s">
        <v>87</v>
      </c>
      <c r="AV758" s="14" t="s">
        <v>87</v>
      </c>
      <c r="AW758" s="14" t="s">
        <v>34</v>
      </c>
      <c r="AX758" s="14" t="s">
        <v>78</v>
      </c>
      <c r="AY758" s="260" t="s">
        <v>151</v>
      </c>
    </row>
    <row r="759" s="14" customFormat="1">
      <c r="A759" s="14"/>
      <c r="B759" s="250"/>
      <c r="C759" s="251"/>
      <c r="D759" s="233" t="s">
        <v>164</v>
      </c>
      <c r="E759" s="252" t="s">
        <v>1</v>
      </c>
      <c r="F759" s="253" t="s">
        <v>880</v>
      </c>
      <c r="G759" s="251"/>
      <c r="H759" s="254">
        <v>2.6880000000000002</v>
      </c>
      <c r="I759" s="255"/>
      <c r="J759" s="251"/>
      <c r="K759" s="251"/>
      <c r="L759" s="256"/>
      <c r="M759" s="257"/>
      <c r="N759" s="258"/>
      <c r="O759" s="258"/>
      <c r="P759" s="258"/>
      <c r="Q759" s="258"/>
      <c r="R759" s="258"/>
      <c r="S759" s="258"/>
      <c r="T759" s="259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60" t="s">
        <v>164</v>
      </c>
      <c r="AU759" s="260" t="s">
        <v>87</v>
      </c>
      <c r="AV759" s="14" t="s">
        <v>87</v>
      </c>
      <c r="AW759" s="14" t="s">
        <v>34</v>
      </c>
      <c r="AX759" s="14" t="s">
        <v>78</v>
      </c>
      <c r="AY759" s="260" t="s">
        <v>151</v>
      </c>
    </row>
    <row r="760" s="14" customFormat="1">
      <c r="A760" s="14"/>
      <c r="B760" s="250"/>
      <c r="C760" s="251"/>
      <c r="D760" s="233" t="s">
        <v>164</v>
      </c>
      <c r="E760" s="252" t="s">
        <v>1</v>
      </c>
      <c r="F760" s="253" t="s">
        <v>881</v>
      </c>
      <c r="G760" s="251"/>
      <c r="H760" s="254">
        <v>48.457999999999998</v>
      </c>
      <c r="I760" s="255"/>
      <c r="J760" s="251"/>
      <c r="K760" s="251"/>
      <c r="L760" s="256"/>
      <c r="M760" s="257"/>
      <c r="N760" s="258"/>
      <c r="O760" s="258"/>
      <c r="P760" s="258"/>
      <c r="Q760" s="258"/>
      <c r="R760" s="258"/>
      <c r="S760" s="258"/>
      <c r="T760" s="259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0" t="s">
        <v>164</v>
      </c>
      <c r="AU760" s="260" t="s">
        <v>87</v>
      </c>
      <c r="AV760" s="14" t="s">
        <v>87</v>
      </c>
      <c r="AW760" s="14" t="s">
        <v>34</v>
      </c>
      <c r="AX760" s="14" t="s">
        <v>78</v>
      </c>
      <c r="AY760" s="260" t="s">
        <v>151</v>
      </c>
    </row>
    <row r="761" s="14" customFormat="1">
      <c r="A761" s="14"/>
      <c r="B761" s="250"/>
      <c r="C761" s="251"/>
      <c r="D761" s="233" t="s">
        <v>164</v>
      </c>
      <c r="E761" s="252" t="s">
        <v>1</v>
      </c>
      <c r="F761" s="253" t="s">
        <v>882</v>
      </c>
      <c r="G761" s="251"/>
      <c r="H761" s="254">
        <v>0.087999999999999995</v>
      </c>
      <c r="I761" s="255"/>
      <c r="J761" s="251"/>
      <c r="K761" s="251"/>
      <c r="L761" s="256"/>
      <c r="M761" s="257"/>
      <c r="N761" s="258"/>
      <c r="O761" s="258"/>
      <c r="P761" s="258"/>
      <c r="Q761" s="258"/>
      <c r="R761" s="258"/>
      <c r="S761" s="258"/>
      <c r="T761" s="259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60" t="s">
        <v>164</v>
      </c>
      <c r="AU761" s="260" t="s">
        <v>87</v>
      </c>
      <c r="AV761" s="14" t="s">
        <v>87</v>
      </c>
      <c r="AW761" s="14" t="s">
        <v>34</v>
      </c>
      <c r="AX761" s="14" t="s">
        <v>78</v>
      </c>
      <c r="AY761" s="260" t="s">
        <v>151</v>
      </c>
    </row>
    <row r="762" s="15" customFormat="1">
      <c r="A762" s="15"/>
      <c r="B762" s="261"/>
      <c r="C762" s="262"/>
      <c r="D762" s="233" t="s">
        <v>164</v>
      </c>
      <c r="E762" s="263" t="s">
        <v>118</v>
      </c>
      <c r="F762" s="264" t="s">
        <v>169</v>
      </c>
      <c r="G762" s="262"/>
      <c r="H762" s="265">
        <v>548.94100000000003</v>
      </c>
      <c r="I762" s="266"/>
      <c r="J762" s="262"/>
      <c r="K762" s="262"/>
      <c r="L762" s="267"/>
      <c r="M762" s="268"/>
      <c r="N762" s="269"/>
      <c r="O762" s="269"/>
      <c r="P762" s="269"/>
      <c r="Q762" s="269"/>
      <c r="R762" s="269"/>
      <c r="S762" s="269"/>
      <c r="T762" s="270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71" t="s">
        <v>164</v>
      </c>
      <c r="AU762" s="271" t="s">
        <v>87</v>
      </c>
      <c r="AV762" s="15" t="s">
        <v>158</v>
      </c>
      <c r="AW762" s="15" t="s">
        <v>34</v>
      </c>
      <c r="AX762" s="15" t="s">
        <v>83</v>
      </c>
      <c r="AY762" s="271" t="s">
        <v>151</v>
      </c>
    </row>
    <row r="763" s="2" customFormat="1" ht="24.15" customHeight="1">
      <c r="A763" s="39"/>
      <c r="B763" s="40"/>
      <c r="C763" s="220" t="s">
        <v>883</v>
      </c>
      <c r="D763" s="220" t="s">
        <v>153</v>
      </c>
      <c r="E763" s="221" t="s">
        <v>884</v>
      </c>
      <c r="F763" s="222" t="s">
        <v>885</v>
      </c>
      <c r="G763" s="223" t="s">
        <v>303</v>
      </c>
      <c r="H763" s="224">
        <v>7685.174</v>
      </c>
      <c r="I763" s="225"/>
      <c r="J763" s="226">
        <f>ROUND(I763*H763,2)</f>
        <v>0</v>
      </c>
      <c r="K763" s="222" t="s">
        <v>157</v>
      </c>
      <c r="L763" s="45"/>
      <c r="M763" s="227" t="s">
        <v>1</v>
      </c>
      <c r="N763" s="228" t="s">
        <v>43</v>
      </c>
      <c r="O763" s="92"/>
      <c r="P763" s="229">
        <f>O763*H763</f>
        <v>0</v>
      </c>
      <c r="Q763" s="229">
        <v>0</v>
      </c>
      <c r="R763" s="229">
        <f>Q763*H763</f>
        <v>0</v>
      </c>
      <c r="S763" s="229">
        <v>0</v>
      </c>
      <c r="T763" s="230">
        <f>S763*H763</f>
        <v>0</v>
      </c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R763" s="231" t="s">
        <v>158</v>
      </c>
      <c r="AT763" s="231" t="s">
        <v>153</v>
      </c>
      <c r="AU763" s="231" t="s">
        <v>87</v>
      </c>
      <c r="AY763" s="18" t="s">
        <v>151</v>
      </c>
      <c r="BE763" s="232">
        <f>IF(N763="základní",J763,0)</f>
        <v>0</v>
      </c>
      <c r="BF763" s="232">
        <f>IF(N763="snížená",J763,0)</f>
        <v>0</v>
      </c>
      <c r="BG763" s="232">
        <f>IF(N763="zákl. přenesená",J763,0)</f>
        <v>0</v>
      </c>
      <c r="BH763" s="232">
        <f>IF(N763="sníž. přenesená",J763,0)</f>
        <v>0</v>
      </c>
      <c r="BI763" s="232">
        <f>IF(N763="nulová",J763,0)</f>
        <v>0</v>
      </c>
      <c r="BJ763" s="18" t="s">
        <v>83</v>
      </c>
      <c r="BK763" s="232">
        <f>ROUND(I763*H763,2)</f>
        <v>0</v>
      </c>
      <c r="BL763" s="18" t="s">
        <v>158</v>
      </c>
      <c r="BM763" s="231" t="s">
        <v>886</v>
      </c>
    </row>
    <row r="764" s="2" customFormat="1">
      <c r="A764" s="39"/>
      <c r="B764" s="40"/>
      <c r="C764" s="41"/>
      <c r="D764" s="233" t="s">
        <v>160</v>
      </c>
      <c r="E764" s="41"/>
      <c r="F764" s="234" t="s">
        <v>887</v>
      </c>
      <c r="G764" s="41"/>
      <c r="H764" s="41"/>
      <c r="I764" s="235"/>
      <c r="J764" s="41"/>
      <c r="K764" s="41"/>
      <c r="L764" s="45"/>
      <c r="M764" s="236"/>
      <c r="N764" s="237"/>
      <c r="O764" s="92"/>
      <c r="P764" s="92"/>
      <c r="Q764" s="92"/>
      <c r="R764" s="92"/>
      <c r="S764" s="92"/>
      <c r="T764" s="93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T764" s="18" t="s">
        <v>160</v>
      </c>
      <c r="AU764" s="18" t="s">
        <v>87</v>
      </c>
    </row>
    <row r="765" s="2" customFormat="1">
      <c r="A765" s="39"/>
      <c r="B765" s="40"/>
      <c r="C765" s="41"/>
      <c r="D765" s="238" t="s">
        <v>162</v>
      </c>
      <c r="E765" s="41"/>
      <c r="F765" s="239" t="s">
        <v>888</v>
      </c>
      <c r="G765" s="41"/>
      <c r="H765" s="41"/>
      <c r="I765" s="235"/>
      <c r="J765" s="41"/>
      <c r="K765" s="41"/>
      <c r="L765" s="45"/>
      <c r="M765" s="236"/>
      <c r="N765" s="237"/>
      <c r="O765" s="92"/>
      <c r="P765" s="92"/>
      <c r="Q765" s="92"/>
      <c r="R765" s="92"/>
      <c r="S765" s="92"/>
      <c r="T765" s="93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162</v>
      </c>
      <c r="AU765" s="18" t="s">
        <v>87</v>
      </c>
    </row>
    <row r="766" s="13" customFormat="1">
      <c r="A766" s="13"/>
      <c r="B766" s="240"/>
      <c r="C766" s="241"/>
      <c r="D766" s="233" t="s">
        <v>164</v>
      </c>
      <c r="E766" s="242" t="s">
        <v>1</v>
      </c>
      <c r="F766" s="243" t="s">
        <v>298</v>
      </c>
      <c r="G766" s="241"/>
      <c r="H766" s="242" t="s">
        <v>1</v>
      </c>
      <c r="I766" s="244"/>
      <c r="J766" s="241"/>
      <c r="K766" s="241"/>
      <c r="L766" s="245"/>
      <c r="M766" s="246"/>
      <c r="N766" s="247"/>
      <c r="O766" s="247"/>
      <c r="P766" s="247"/>
      <c r="Q766" s="247"/>
      <c r="R766" s="247"/>
      <c r="S766" s="247"/>
      <c r="T766" s="248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9" t="s">
        <v>164</v>
      </c>
      <c r="AU766" s="249" t="s">
        <v>87</v>
      </c>
      <c r="AV766" s="13" t="s">
        <v>83</v>
      </c>
      <c r="AW766" s="13" t="s">
        <v>34</v>
      </c>
      <c r="AX766" s="13" t="s">
        <v>78</v>
      </c>
      <c r="AY766" s="249" t="s">
        <v>151</v>
      </c>
    </row>
    <row r="767" s="14" customFormat="1">
      <c r="A767" s="14"/>
      <c r="B767" s="250"/>
      <c r="C767" s="251"/>
      <c r="D767" s="233" t="s">
        <v>164</v>
      </c>
      <c r="E767" s="252" t="s">
        <v>1</v>
      </c>
      <c r="F767" s="253" t="s">
        <v>889</v>
      </c>
      <c r="G767" s="251"/>
      <c r="H767" s="254">
        <v>7685.174</v>
      </c>
      <c r="I767" s="255"/>
      <c r="J767" s="251"/>
      <c r="K767" s="251"/>
      <c r="L767" s="256"/>
      <c r="M767" s="257"/>
      <c r="N767" s="258"/>
      <c r="O767" s="258"/>
      <c r="P767" s="258"/>
      <c r="Q767" s="258"/>
      <c r="R767" s="258"/>
      <c r="S767" s="258"/>
      <c r="T767" s="259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60" t="s">
        <v>164</v>
      </c>
      <c r="AU767" s="260" t="s">
        <v>87</v>
      </c>
      <c r="AV767" s="14" t="s">
        <v>87</v>
      </c>
      <c r="AW767" s="14" t="s">
        <v>34</v>
      </c>
      <c r="AX767" s="14" t="s">
        <v>83</v>
      </c>
      <c r="AY767" s="260" t="s">
        <v>151</v>
      </c>
    </row>
    <row r="768" s="2" customFormat="1" ht="37.8" customHeight="1">
      <c r="A768" s="39"/>
      <c r="B768" s="40"/>
      <c r="C768" s="220" t="s">
        <v>890</v>
      </c>
      <c r="D768" s="220" t="s">
        <v>153</v>
      </c>
      <c r="E768" s="221" t="s">
        <v>891</v>
      </c>
      <c r="F768" s="222" t="s">
        <v>892</v>
      </c>
      <c r="G768" s="223" t="s">
        <v>303</v>
      </c>
      <c r="H768" s="224">
        <v>151.78100000000001</v>
      </c>
      <c r="I768" s="225"/>
      <c r="J768" s="226">
        <f>ROUND(I768*H768,2)</f>
        <v>0</v>
      </c>
      <c r="K768" s="222" t="s">
        <v>157</v>
      </c>
      <c r="L768" s="45"/>
      <c r="M768" s="227" t="s">
        <v>1</v>
      </c>
      <c r="N768" s="228" t="s">
        <v>43</v>
      </c>
      <c r="O768" s="92"/>
      <c r="P768" s="229">
        <f>O768*H768</f>
        <v>0</v>
      </c>
      <c r="Q768" s="229">
        <v>0</v>
      </c>
      <c r="R768" s="229">
        <f>Q768*H768</f>
        <v>0</v>
      </c>
      <c r="S768" s="229">
        <v>0</v>
      </c>
      <c r="T768" s="230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31" t="s">
        <v>158</v>
      </c>
      <c r="AT768" s="231" t="s">
        <v>153</v>
      </c>
      <c r="AU768" s="231" t="s">
        <v>87</v>
      </c>
      <c r="AY768" s="18" t="s">
        <v>151</v>
      </c>
      <c r="BE768" s="232">
        <f>IF(N768="základní",J768,0)</f>
        <v>0</v>
      </c>
      <c r="BF768" s="232">
        <f>IF(N768="snížená",J768,0)</f>
        <v>0</v>
      </c>
      <c r="BG768" s="232">
        <f>IF(N768="zákl. přenesená",J768,0)</f>
        <v>0</v>
      </c>
      <c r="BH768" s="232">
        <f>IF(N768="sníž. přenesená",J768,0)</f>
        <v>0</v>
      </c>
      <c r="BI768" s="232">
        <f>IF(N768="nulová",J768,0)</f>
        <v>0</v>
      </c>
      <c r="BJ768" s="18" t="s">
        <v>83</v>
      </c>
      <c r="BK768" s="232">
        <f>ROUND(I768*H768,2)</f>
        <v>0</v>
      </c>
      <c r="BL768" s="18" t="s">
        <v>158</v>
      </c>
      <c r="BM768" s="231" t="s">
        <v>893</v>
      </c>
    </row>
    <row r="769" s="2" customFormat="1">
      <c r="A769" s="39"/>
      <c r="B769" s="40"/>
      <c r="C769" s="41"/>
      <c r="D769" s="233" t="s">
        <v>160</v>
      </c>
      <c r="E769" s="41"/>
      <c r="F769" s="234" t="s">
        <v>894</v>
      </c>
      <c r="G769" s="41"/>
      <c r="H769" s="41"/>
      <c r="I769" s="235"/>
      <c r="J769" s="41"/>
      <c r="K769" s="41"/>
      <c r="L769" s="45"/>
      <c r="M769" s="236"/>
      <c r="N769" s="237"/>
      <c r="O769" s="92"/>
      <c r="P769" s="92"/>
      <c r="Q769" s="92"/>
      <c r="R769" s="92"/>
      <c r="S769" s="92"/>
      <c r="T769" s="93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160</v>
      </c>
      <c r="AU769" s="18" t="s">
        <v>87</v>
      </c>
    </row>
    <row r="770" s="2" customFormat="1">
      <c r="A770" s="39"/>
      <c r="B770" s="40"/>
      <c r="C770" s="41"/>
      <c r="D770" s="238" t="s">
        <v>162</v>
      </c>
      <c r="E770" s="41"/>
      <c r="F770" s="239" t="s">
        <v>895</v>
      </c>
      <c r="G770" s="41"/>
      <c r="H770" s="41"/>
      <c r="I770" s="235"/>
      <c r="J770" s="41"/>
      <c r="K770" s="41"/>
      <c r="L770" s="45"/>
      <c r="M770" s="236"/>
      <c r="N770" s="237"/>
      <c r="O770" s="92"/>
      <c r="P770" s="92"/>
      <c r="Q770" s="92"/>
      <c r="R770" s="92"/>
      <c r="S770" s="92"/>
      <c r="T770" s="93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T770" s="18" t="s">
        <v>162</v>
      </c>
      <c r="AU770" s="18" t="s">
        <v>87</v>
      </c>
    </row>
    <row r="771" s="14" customFormat="1">
      <c r="A771" s="14"/>
      <c r="B771" s="250"/>
      <c r="C771" s="251"/>
      <c r="D771" s="233" t="s">
        <v>164</v>
      </c>
      <c r="E771" s="252" t="s">
        <v>1</v>
      </c>
      <c r="F771" s="253" t="s">
        <v>872</v>
      </c>
      <c r="G771" s="251"/>
      <c r="H771" s="254">
        <v>31.361999999999998</v>
      </c>
      <c r="I771" s="255"/>
      <c r="J771" s="251"/>
      <c r="K771" s="251"/>
      <c r="L771" s="256"/>
      <c r="M771" s="257"/>
      <c r="N771" s="258"/>
      <c r="O771" s="258"/>
      <c r="P771" s="258"/>
      <c r="Q771" s="258"/>
      <c r="R771" s="258"/>
      <c r="S771" s="258"/>
      <c r="T771" s="259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60" t="s">
        <v>164</v>
      </c>
      <c r="AU771" s="260" t="s">
        <v>87</v>
      </c>
      <c r="AV771" s="14" t="s">
        <v>87</v>
      </c>
      <c r="AW771" s="14" t="s">
        <v>34</v>
      </c>
      <c r="AX771" s="14" t="s">
        <v>78</v>
      </c>
      <c r="AY771" s="260" t="s">
        <v>151</v>
      </c>
    </row>
    <row r="772" s="14" customFormat="1">
      <c r="A772" s="14"/>
      <c r="B772" s="250"/>
      <c r="C772" s="251"/>
      <c r="D772" s="233" t="s">
        <v>164</v>
      </c>
      <c r="E772" s="252" t="s">
        <v>1</v>
      </c>
      <c r="F772" s="253" t="s">
        <v>873</v>
      </c>
      <c r="G772" s="251"/>
      <c r="H772" s="254">
        <v>23.442</v>
      </c>
      <c r="I772" s="255"/>
      <c r="J772" s="251"/>
      <c r="K772" s="251"/>
      <c r="L772" s="256"/>
      <c r="M772" s="257"/>
      <c r="N772" s="258"/>
      <c r="O772" s="258"/>
      <c r="P772" s="258"/>
      <c r="Q772" s="258"/>
      <c r="R772" s="258"/>
      <c r="S772" s="258"/>
      <c r="T772" s="259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0" t="s">
        <v>164</v>
      </c>
      <c r="AU772" s="260" t="s">
        <v>87</v>
      </c>
      <c r="AV772" s="14" t="s">
        <v>87</v>
      </c>
      <c r="AW772" s="14" t="s">
        <v>34</v>
      </c>
      <c r="AX772" s="14" t="s">
        <v>78</v>
      </c>
      <c r="AY772" s="260" t="s">
        <v>151</v>
      </c>
    </row>
    <row r="773" s="14" customFormat="1">
      <c r="A773" s="14"/>
      <c r="B773" s="250"/>
      <c r="C773" s="251"/>
      <c r="D773" s="233" t="s">
        <v>164</v>
      </c>
      <c r="E773" s="252" t="s">
        <v>1</v>
      </c>
      <c r="F773" s="253" t="s">
        <v>878</v>
      </c>
      <c r="G773" s="251"/>
      <c r="H773" s="254">
        <v>48.518999999999998</v>
      </c>
      <c r="I773" s="255"/>
      <c r="J773" s="251"/>
      <c r="K773" s="251"/>
      <c r="L773" s="256"/>
      <c r="M773" s="257"/>
      <c r="N773" s="258"/>
      <c r="O773" s="258"/>
      <c r="P773" s="258"/>
      <c r="Q773" s="258"/>
      <c r="R773" s="258"/>
      <c r="S773" s="258"/>
      <c r="T773" s="259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60" t="s">
        <v>164</v>
      </c>
      <c r="AU773" s="260" t="s">
        <v>87</v>
      </c>
      <c r="AV773" s="14" t="s">
        <v>87</v>
      </c>
      <c r="AW773" s="14" t="s">
        <v>34</v>
      </c>
      <c r="AX773" s="14" t="s">
        <v>78</v>
      </c>
      <c r="AY773" s="260" t="s">
        <v>151</v>
      </c>
    </row>
    <row r="774" s="14" customFormat="1">
      <c r="A774" s="14"/>
      <c r="B774" s="250"/>
      <c r="C774" s="251"/>
      <c r="D774" s="233" t="s">
        <v>164</v>
      </c>
      <c r="E774" s="252" t="s">
        <v>1</v>
      </c>
      <c r="F774" s="253" t="s">
        <v>881</v>
      </c>
      <c r="G774" s="251"/>
      <c r="H774" s="254">
        <v>48.457999999999998</v>
      </c>
      <c r="I774" s="255"/>
      <c r="J774" s="251"/>
      <c r="K774" s="251"/>
      <c r="L774" s="256"/>
      <c r="M774" s="257"/>
      <c r="N774" s="258"/>
      <c r="O774" s="258"/>
      <c r="P774" s="258"/>
      <c r="Q774" s="258"/>
      <c r="R774" s="258"/>
      <c r="S774" s="258"/>
      <c r="T774" s="259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60" t="s">
        <v>164</v>
      </c>
      <c r="AU774" s="260" t="s">
        <v>87</v>
      </c>
      <c r="AV774" s="14" t="s">
        <v>87</v>
      </c>
      <c r="AW774" s="14" t="s">
        <v>34</v>
      </c>
      <c r="AX774" s="14" t="s">
        <v>78</v>
      </c>
      <c r="AY774" s="260" t="s">
        <v>151</v>
      </c>
    </row>
    <row r="775" s="15" customFormat="1">
      <c r="A775" s="15"/>
      <c r="B775" s="261"/>
      <c r="C775" s="262"/>
      <c r="D775" s="233" t="s">
        <v>164</v>
      </c>
      <c r="E775" s="263" t="s">
        <v>1</v>
      </c>
      <c r="F775" s="264" t="s">
        <v>169</v>
      </c>
      <c r="G775" s="262"/>
      <c r="H775" s="265">
        <v>151.78100000000001</v>
      </c>
      <c r="I775" s="266"/>
      <c r="J775" s="262"/>
      <c r="K775" s="262"/>
      <c r="L775" s="267"/>
      <c r="M775" s="268"/>
      <c r="N775" s="269"/>
      <c r="O775" s="269"/>
      <c r="P775" s="269"/>
      <c r="Q775" s="269"/>
      <c r="R775" s="269"/>
      <c r="S775" s="269"/>
      <c r="T775" s="270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71" t="s">
        <v>164</v>
      </c>
      <c r="AU775" s="271" t="s">
        <v>87</v>
      </c>
      <c r="AV775" s="15" t="s">
        <v>158</v>
      </c>
      <c r="AW775" s="15" t="s">
        <v>34</v>
      </c>
      <c r="AX775" s="15" t="s">
        <v>83</v>
      </c>
      <c r="AY775" s="271" t="s">
        <v>151</v>
      </c>
    </row>
    <row r="776" s="2" customFormat="1" ht="37.8" customHeight="1">
      <c r="A776" s="39"/>
      <c r="B776" s="40"/>
      <c r="C776" s="220" t="s">
        <v>896</v>
      </c>
      <c r="D776" s="220" t="s">
        <v>153</v>
      </c>
      <c r="E776" s="221" t="s">
        <v>897</v>
      </c>
      <c r="F776" s="222" t="s">
        <v>898</v>
      </c>
      <c r="G776" s="223" t="s">
        <v>303</v>
      </c>
      <c r="H776" s="224">
        <v>36.923999999999999</v>
      </c>
      <c r="I776" s="225"/>
      <c r="J776" s="226">
        <f>ROUND(I776*H776,2)</f>
        <v>0</v>
      </c>
      <c r="K776" s="222" t="s">
        <v>157</v>
      </c>
      <c r="L776" s="45"/>
      <c r="M776" s="227" t="s">
        <v>1</v>
      </c>
      <c r="N776" s="228" t="s">
        <v>43</v>
      </c>
      <c r="O776" s="92"/>
      <c r="P776" s="229">
        <f>O776*H776</f>
        <v>0</v>
      </c>
      <c r="Q776" s="229">
        <v>0</v>
      </c>
      <c r="R776" s="229">
        <f>Q776*H776</f>
        <v>0</v>
      </c>
      <c r="S776" s="229">
        <v>0</v>
      </c>
      <c r="T776" s="230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31" t="s">
        <v>158</v>
      </c>
      <c r="AT776" s="231" t="s">
        <v>153</v>
      </c>
      <c r="AU776" s="231" t="s">
        <v>87</v>
      </c>
      <c r="AY776" s="18" t="s">
        <v>151</v>
      </c>
      <c r="BE776" s="232">
        <f>IF(N776="základní",J776,0)</f>
        <v>0</v>
      </c>
      <c r="BF776" s="232">
        <f>IF(N776="snížená",J776,0)</f>
        <v>0</v>
      </c>
      <c r="BG776" s="232">
        <f>IF(N776="zákl. přenesená",J776,0)</f>
        <v>0</v>
      </c>
      <c r="BH776" s="232">
        <f>IF(N776="sníž. přenesená",J776,0)</f>
        <v>0</v>
      </c>
      <c r="BI776" s="232">
        <f>IF(N776="nulová",J776,0)</f>
        <v>0</v>
      </c>
      <c r="BJ776" s="18" t="s">
        <v>83</v>
      </c>
      <c r="BK776" s="232">
        <f>ROUND(I776*H776,2)</f>
        <v>0</v>
      </c>
      <c r="BL776" s="18" t="s">
        <v>158</v>
      </c>
      <c r="BM776" s="231" t="s">
        <v>899</v>
      </c>
    </row>
    <row r="777" s="2" customFormat="1">
      <c r="A777" s="39"/>
      <c r="B777" s="40"/>
      <c r="C777" s="41"/>
      <c r="D777" s="233" t="s">
        <v>160</v>
      </c>
      <c r="E777" s="41"/>
      <c r="F777" s="234" t="s">
        <v>900</v>
      </c>
      <c r="G777" s="41"/>
      <c r="H777" s="41"/>
      <c r="I777" s="235"/>
      <c r="J777" s="41"/>
      <c r="K777" s="41"/>
      <c r="L777" s="45"/>
      <c r="M777" s="236"/>
      <c r="N777" s="237"/>
      <c r="O777" s="92"/>
      <c r="P777" s="92"/>
      <c r="Q777" s="92"/>
      <c r="R777" s="92"/>
      <c r="S777" s="92"/>
      <c r="T777" s="93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T777" s="18" t="s">
        <v>160</v>
      </c>
      <c r="AU777" s="18" t="s">
        <v>87</v>
      </c>
    </row>
    <row r="778" s="2" customFormat="1">
      <c r="A778" s="39"/>
      <c r="B778" s="40"/>
      <c r="C778" s="41"/>
      <c r="D778" s="238" t="s">
        <v>162</v>
      </c>
      <c r="E778" s="41"/>
      <c r="F778" s="239" t="s">
        <v>901</v>
      </c>
      <c r="G778" s="41"/>
      <c r="H778" s="41"/>
      <c r="I778" s="235"/>
      <c r="J778" s="41"/>
      <c r="K778" s="41"/>
      <c r="L778" s="45"/>
      <c r="M778" s="236"/>
      <c r="N778" s="237"/>
      <c r="O778" s="92"/>
      <c r="P778" s="92"/>
      <c r="Q778" s="92"/>
      <c r="R778" s="92"/>
      <c r="S778" s="92"/>
      <c r="T778" s="93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T778" s="18" t="s">
        <v>162</v>
      </c>
      <c r="AU778" s="18" t="s">
        <v>87</v>
      </c>
    </row>
    <row r="779" s="14" customFormat="1">
      <c r="A779" s="14"/>
      <c r="B779" s="250"/>
      <c r="C779" s="251"/>
      <c r="D779" s="233" t="s">
        <v>164</v>
      </c>
      <c r="E779" s="252" t="s">
        <v>1</v>
      </c>
      <c r="F779" s="253" t="s">
        <v>874</v>
      </c>
      <c r="G779" s="251"/>
      <c r="H779" s="254">
        <v>3.8889999999999998</v>
      </c>
      <c r="I779" s="255"/>
      <c r="J779" s="251"/>
      <c r="K779" s="251"/>
      <c r="L779" s="256"/>
      <c r="M779" s="257"/>
      <c r="N779" s="258"/>
      <c r="O779" s="258"/>
      <c r="P779" s="258"/>
      <c r="Q779" s="258"/>
      <c r="R779" s="258"/>
      <c r="S779" s="258"/>
      <c r="T779" s="259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0" t="s">
        <v>164</v>
      </c>
      <c r="AU779" s="260" t="s">
        <v>87</v>
      </c>
      <c r="AV779" s="14" t="s">
        <v>87</v>
      </c>
      <c r="AW779" s="14" t="s">
        <v>34</v>
      </c>
      <c r="AX779" s="14" t="s">
        <v>78</v>
      </c>
      <c r="AY779" s="260" t="s">
        <v>151</v>
      </c>
    </row>
    <row r="780" s="14" customFormat="1">
      <c r="A780" s="14"/>
      <c r="B780" s="250"/>
      <c r="C780" s="251"/>
      <c r="D780" s="233" t="s">
        <v>164</v>
      </c>
      <c r="E780" s="252" t="s">
        <v>1</v>
      </c>
      <c r="F780" s="253" t="s">
        <v>876</v>
      </c>
      <c r="G780" s="251"/>
      <c r="H780" s="254">
        <v>25.376000000000001</v>
      </c>
      <c r="I780" s="255"/>
      <c r="J780" s="251"/>
      <c r="K780" s="251"/>
      <c r="L780" s="256"/>
      <c r="M780" s="257"/>
      <c r="N780" s="258"/>
      <c r="O780" s="258"/>
      <c r="P780" s="258"/>
      <c r="Q780" s="258"/>
      <c r="R780" s="258"/>
      <c r="S780" s="258"/>
      <c r="T780" s="259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0" t="s">
        <v>164</v>
      </c>
      <c r="AU780" s="260" t="s">
        <v>87</v>
      </c>
      <c r="AV780" s="14" t="s">
        <v>87</v>
      </c>
      <c r="AW780" s="14" t="s">
        <v>34</v>
      </c>
      <c r="AX780" s="14" t="s">
        <v>78</v>
      </c>
      <c r="AY780" s="260" t="s">
        <v>151</v>
      </c>
    </row>
    <row r="781" s="14" customFormat="1">
      <c r="A781" s="14"/>
      <c r="B781" s="250"/>
      <c r="C781" s="251"/>
      <c r="D781" s="233" t="s">
        <v>164</v>
      </c>
      <c r="E781" s="252" t="s">
        <v>1</v>
      </c>
      <c r="F781" s="253" t="s">
        <v>879</v>
      </c>
      <c r="G781" s="251"/>
      <c r="H781" s="254">
        <v>4.883</v>
      </c>
      <c r="I781" s="255"/>
      <c r="J781" s="251"/>
      <c r="K781" s="251"/>
      <c r="L781" s="256"/>
      <c r="M781" s="257"/>
      <c r="N781" s="258"/>
      <c r="O781" s="258"/>
      <c r="P781" s="258"/>
      <c r="Q781" s="258"/>
      <c r="R781" s="258"/>
      <c r="S781" s="258"/>
      <c r="T781" s="259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60" t="s">
        <v>164</v>
      </c>
      <c r="AU781" s="260" t="s">
        <v>87</v>
      </c>
      <c r="AV781" s="14" t="s">
        <v>87</v>
      </c>
      <c r="AW781" s="14" t="s">
        <v>34</v>
      </c>
      <c r="AX781" s="14" t="s">
        <v>78</v>
      </c>
      <c r="AY781" s="260" t="s">
        <v>151</v>
      </c>
    </row>
    <row r="782" s="14" customFormat="1">
      <c r="A782" s="14"/>
      <c r="B782" s="250"/>
      <c r="C782" s="251"/>
      <c r="D782" s="233" t="s">
        <v>164</v>
      </c>
      <c r="E782" s="252" t="s">
        <v>1</v>
      </c>
      <c r="F782" s="253" t="s">
        <v>880</v>
      </c>
      <c r="G782" s="251"/>
      <c r="H782" s="254">
        <v>2.6880000000000002</v>
      </c>
      <c r="I782" s="255"/>
      <c r="J782" s="251"/>
      <c r="K782" s="251"/>
      <c r="L782" s="256"/>
      <c r="M782" s="257"/>
      <c r="N782" s="258"/>
      <c r="O782" s="258"/>
      <c r="P782" s="258"/>
      <c r="Q782" s="258"/>
      <c r="R782" s="258"/>
      <c r="S782" s="258"/>
      <c r="T782" s="259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60" t="s">
        <v>164</v>
      </c>
      <c r="AU782" s="260" t="s">
        <v>87</v>
      </c>
      <c r="AV782" s="14" t="s">
        <v>87</v>
      </c>
      <c r="AW782" s="14" t="s">
        <v>34</v>
      </c>
      <c r="AX782" s="14" t="s">
        <v>78</v>
      </c>
      <c r="AY782" s="260" t="s">
        <v>151</v>
      </c>
    </row>
    <row r="783" s="14" customFormat="1">
      <c r="A783" s="14"/>
      <c r="B783" s="250"/>
      <c r="C783" s="251"/>
      <c r="D783" s="233" t="s">
        <v>164</v>
      </c>
      <c r="E783" s="252" t="s">
        <v>1</v>
      </c>
      <c r="F783" s="253" t="s">
        <v>882</v>
      </c>
      <c r="G783" s="251"/>
      <c r="H783" s="254">
        <v>0.087999999999999995</v>
      </c>
      <c r="I783" s="255"/>
      <c r="J783" s="251"/>
      <c r="K783" s="251"/>
      <c r="L783" s="256"/>
      <c r="M783" s="257"/>
      <c r="N783" s="258"/>
      <c r="O783" s="258"/>
      <c r="P783" s="258"/>
      <c r="Q783" s="258"/>
      <c r="R783" s="258"/>
      <c r="S783" s="258"/>
      <c r="T783" s="259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60" t="s">
        <v>164</v>
      </c>
      <c r="AU783" s="260" t="s">
        <v>87</v>
      </c>
      <c r="AV783" s="14" t="s">
        <v>87</v>
      </c>
      <c r="AW783" s="14" t="s">
        <v>34</v>
      </c>
      <c r="AX783" s="14" t="s">
        <v>78</v>
      </c>
      <c r="AY783" s="260" t="s">
        <v>151</v>
      </c>
    </row>
    <row r="784" s="15" customFormat="1">
      <c r="A784" s="15"/>
      <c r="B784" s="261"/>
      <c r="C784" s="262"/>
      <c r="D784" s="233" t="s">
        <v>164</v>
      </c>
      <c r="E784" s="263" t="s">
        <v>1</v>
      </c>
      <c r="F784" s="264" t="s">
        <v>169</v>
      </c>
      <c r="G784" s="262"/>
      <c r="H784" s="265">
        <v>36.923999999999999</v>
      </c>
      <c r="I784" s="266"/>
      <c r="J784" s="262"/>
      <c r="K784" s="262"/>
      <c r="L784" s="267"/>
      <c r="M784" s="268"/>
      <c r="N784" s="269"/>
      <c r="O784" s="269"/>
      <c r="P784" s="269"/>
      <c r="Q784" s="269"/>
      <c r="R784" s="269"/>
      <c r="S784" s="269"/>
      <c r="T784" s="270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T784" s="271" t="s">
        <v>164</v>
      </c>
      <c r="AU784" s="271" t="s">
        <v>87</v>
      </c>
      <c r="AV784" s="15" t="s">
        <v>158</v>
      </c>
      <c r="AW784" s="15" t="s">
        <v>34</v>
      </c>
      <c r="AX784" s="15" t="s">
        <v>83</v>
      </c>
      <c r="AY784" s="271" t="s">
        <v>151</v>
      </c>
    </row>
    <row r="785" s="2" customFormat="1" ht="44.25" customHeight="1">
      <c r="A785" s="39"/>
      <c r="B785" s="40"/>
      <c r="C785" s="220" t="s">
        <v>902</v>
      </c>
      <c r="D785" s="220" t="s">
        <v>153</v>
      </c>
      <c r="E785" s="221" t="s">
        <v>903</v>
      </c>
      <c r="F785" s="222" t="s">
        <v>904</v>
      </c>
      <c r="G785" s="223" t="s">
        <v>303</v>
      </c>
      <c r="H785" s="224">
        <v>1.819</v>
      </c>
      <c r="I785" s="225"/>
      <c r="J785" s="226">
        <f>ROUND(I785*H785,2)</f>
        <v>0</v>
      </c>
      <c r="K785" s="222" t="s">
        <v>157</v>
      </c>
      <c r="L785" s="45"/>
      <c r="M785" s="227" t="s">
        <v>1</v>
      </c>
      <c r="N785" s="228" t="s">
        <v>43</v>
      </c>
      <c r="O785" s="92"/>
      <c r="P785" s="229">
        <f>O785*H785</f>
        <v>0</v>
      </c>
      <c r="Q785" s="229">
        <v>0</v>
      </c>
      <c r="R785" s="229">
        <f>Q785*H785</f>
        <v>0</v>
      </c>
      <c r="S785" s="229">
        <v>0</v>
      </c>
      <c r="T785" s="230">
        <f>S785*H785</f>
        <v>0</v>
      </c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R785" s="231" t="s">
        <v>158</v>
      </c>
      <c r="AT785" s="231" t="s">
        <v>153</v>
      </c>
      <c r="AU785" s="231" t="s">
        <v>87</v>
      </c>
      <c r="AY785" s="18" t="s">
        <v>151</v>
      </c>
      <c r="BE785" s="232">
        <f>IF(N785="základní",J785,0)</f>
        <v>0</v>
      </c>
      <c r="BF785" s="232">
        <f>IF(N785="snížená",J785,0)</f>
        <v>0</v>
      </c>
      <c r="BG785" s="232">
        <f>IF(N785="zákl. přenesená",J785,0)</f>
        <v>0</v>
      </c>
      <c r="BH785" s="232">
        <f>IF(N785="sníž. přenesená",J785,0)</f>
        <v>0</v>
      </c>
      <c r="BI785" s="232">
        <f>IF(N785="nulová",J785,0)</f>
        <v>0</v>
      </c>
      <c r="BJ785" s="18" t="s">
        <v>83</v>
      </c>
      <c r="BK785" s="232">
        <f>ROUND(I785*H785,2)</f>
        <v>0</v>
      </c>
      <c r="BL785" s="18" t="s">
        <v>158</v>
      </c>
      <c r="BM785" s="231" t="s">
        <v>905</v>
      </c>
    </row>
    <row r="786" s="2" customFormat="1">
      <c r="A786" s="39"/>
      <c r="B786" s="40"/>
      <c r="C786" s="41"/>
      <c r="D786" s="233" t="s">
        <v>160</v>
      </c>
      <c r="E786" s="41"/>
      <c r="F786" s="234" t="s">
        <v>305</v>
      </c>
      <c r="G786" s="41"/>
      <c r="H786" s="41"/>
      <c r="I786" s="235"/>
      <c r="J786" s="41"/>
      <c r="K786" s="41"/>
      <c r="L786" s="45"/>
      <c r="M786" s="236"/>
      <c r="N786" s="237"/>
      <c r="O786" s="92"/>
      <c r="P786" s="92"/>
      <c r="Q786" s="92"/>
      <c r="R786" s="92"/>
      <c r="S786" s="92"/>
      <c r="T786" s="93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T786" s="18" t="s">
        <v>160</v>
      </c>
      <c r="AU786" s="18" t="s">
        <v>87</v>
      </c>
    </row>
    <row r="787" s="2" customFormat="1">
      <c r="A787" s="39"/>
      <c r="B787" s="40"/>
      <c r="C787" s="41"/>
      <c r="D787" s="238" t="s">
        <v>162</v>
      </c>
      <c r="E787" s="41"/>
      <c r="F787" s="239" t="s">
        <v>906</v>
      </c>
      <c r="G787" s="41"/>
      <c r="H787" s="41"/>
      <c r="I787" s="235"/>
      <c r="J787" s="41"/>
      <c r="K787" s="41"/>
      <c r="L787" s="45"/>
      <c r="M787" s="236"/>
      <c r="N787" s="237"/>
      <c r="O787" s="92"/>
      <c r="P787" s="92"/>
      <c r="Q787" s="92"/>
      <c r="R787" s="92"/>
      <c r="S787" s="92"/>
      <c r="T787" s="93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162</v>
      </c>
      <c r="AU787" s="18" t="s">
        <v>87</v>
      </c>
    </row>
    <row r="788" s="14" customFormat="1">
      <c r="A788" s="14"/>
      <c r="B788" s="250"/>
      <c r="C788" s="251"/>
      <c r="D788" s="233" t="s">
        <v>164</v>
      </c>
      <c r="E788" s="252" t="s">
        <v>1</v>
      </c>
      <c r="F788" s="253" t="s">
        <v>871</v>
      </c>
      <c r="G788" s="251"/>
      <c r="H788" s="254">
        <v>1.819</v>
      </c>
      <c r="I788" s="255"/>
      <c r="J788" s="251"/>
      <c r="K788" s="251"/>
      <c r="L788" s="256"/>
      <c r="M788" s="257"/>
      <c r="N788" s="258"/>
      <c r="O788" s="258"/>
      <c r="P788" s="258"/>
      <c r="Q788" s="258"/>
      <c r="R788" s="258"/>
      <c r="S788" s="258"/>
      <c r="T788" s="259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0" t="s">
        <v>164</v>
      </c>
      <c r="AU788" s="260" t="s">
        <v>87</v>
      </c>
      <c r="AV788" s="14" t="s">
        <v>87</v>
      </c>
      <c r="AW788" s="14" t="s">
        <v>34</v>
      </c>
      <c r="AX788" s="14" t="s">
        <v>83</v>
      </c>
      <c r="AY788" s="260" t="s">
        <v>151</v>
      </c>
    </row>
    <row r="789" s="2" customFormat="1" ht="44.25" customHeight="1">
      <c r="A789" s="39"/>
      <c r="B789" s="40"/>
      <c r="C789" s="220" t="s">
        <v>907</v>
      </c>
      <c r="D789" s="220" t="s">
        <v>153</v>
      </c>
      <c r="E789" s="221" t="s">
        <v>908</v>
      </c>
      <c r="F789" s="222" t="s">
        <v>909</v>
      </c>
      <c r="G789" s="223" t="s">
        <v>303</v>
      </c>
      <c r="H789" s="224">
        <v>358.41699999999997</v>
      </c>
      <c r="I789" s="225"/>
      <c r="J789" s="226">
        <f>ROUND(I789*H789,2)</f>
        <v>0</v>
      </c>
      <c r="K789" s="222" t="s">
        <v>157</v>
      </c>
      <c r="L789" s="45"/>
      <c r="M789" s="227" t="s">
        <v>1</v>
      </c>
      <c r="N789" s="228" t="s">
        <v>43</v>
      </c>
      <c r="O789" s="92"/>
      <c r="P789" s="229">
        <f>O789*H789</f>
        <v>0</v>
      </c>
      <c r="Q789" s="229">
        <v>0</v>
      </c>
      <c r="R789" s="229">
        <f>Q789*H789</f>
        <v>0</v>
      </c>
      <c r="S789" s="229">
        <v>0</v>
      </c>
      <c r="T789" s="230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31" t="s">
        <v>158</v>
      </c>
      <c r="AT789" s="231" t="s">
        <v>153</v>
      </c>
      <c r="AU789" s="231" t="s">
        <v>87</v>
      </c>
      <c r="AY789" s="18" t="s">
        <v>151</v>
      </c>
      <c r="BE789" s="232">
        <f>IF(N789="základní",J789,0)</f>
        <v>0</v>
      </c>
      <c r="BF789" s="232">
        <f>IF(N789="snížená",J789,0)</f>
        <v>0</v>
      </c>
      <c r="BG789" s="232">
        <f>IF(N789="zákl. přenesená",J789,0)</f>
        <v>0</v>
      </c>
      <c r="BH789" s="232">
        <f>IF(N789="sníž. přenesená",J789,0)</f>
        <v>0</v>
      </c>
      <c r="BI789" s="232">
        <f>IF(N789="nulová",J789,0)</f>
        <v>0</v>
      </c>
      <c r="BJ789" s="18" t="s">
        <v>83</v>
      </c>
      <c r="BK789" s="232">
        <f>ROUND(I789*H789,2)</f>
        <v>0</v>
      </c>
      <c r="BL789" s="18" t="s">
        <v>158</v>
      </c>
      <c r="BM789" s="231" t="s">
        <v>910</v>
      </c>
    </row>
    <row r="790" s="2" customFormat="1">
      <c r="A790" s="39"/>
      <c r="B790" s="40"/>
      <c r="C790" s="41"/>
      <c r="D790" s="233" t="s">
        <v>160</v>
      </c>
      <c r="E790" s="41"/>
      <c r="F790" s="234" t="s">
        <v>911</v>
      </c>
      <c r="G790" s="41"/>
      <c r="H790" s="41"/>
      <c r="I790" s="235"/>
      <c r="J790" s="41"/>
      <c r="K790" s="41"/>
      <c r="L790" s="45"/>
      <c r="M790" s="236"/>
      <c r="N790" s="237"/>
      <c r="O790" s="92"/>
      <c r="P790" s="92"/>
      <c r="Q790" s="92"/>
      <c r="R790" s="92"/>
      <c r="S790" s="92"/>
      <c r="T790" s="93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T790" s="18" t="s">
        <v>160</v>
      </c>
      <c r="AU790" s="18" t="s">
        <v>87</v>
      </c>
    </row>
    <row r="791" s="2" customFormat="1">
      <c r="A791" s="39"/>
      <c r="B791" s="40"/>
      <c r="C791" s="41"/>
      <c r="D791" s="238" t="s">
        <v>162</v>
      </c>
      <c r="E791" s="41"/>
      <c r="F791" s="239" t="s">
        <v>912</v>
      </c>
      <c r="G791" s="41"/>
      <c r="H791" s="41"/>
      <c r="I791" s="235"/>
      <c r="J791" s="41"/>
      <c r="K791" s="41"/>
      <c r="L791" s="45"/>
      <c r="M791" s="236"/>
      <c r="N791" s="237"/>
      <c r="O791" s="92"/>
      <c r="P791" s="92"/>
      <c r="Q791" s="92"/>
      <c r="R791" s="92"/>
      <c r="S791" s="92"/>
      <c r="T791" s="93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162</v>
      </c>
      <c r="AU791" s="18" t="s">
        <v>87</v>
      </c>
    </row>
    <row r="792" s="14" customFormat="1">
      <c r="A792" s="14"/>
      <c r="B792" s="250"/>
      <c r="C792" s="251"/>
      <c r="D792" s="233" t="s">
        <v>164</v>
      </c>
      <c r="E792" s="252" t="s">
        <v>1</v>
      </c>
      <c r="F792" s="253" t="s">
        <v>875</v>
      </c>
      <c r="G792" s="251"/>
      <c r="H792" s="254">
        <v>112.584</v>
      </c>
      <c r="I792" s="255"/>
      <c r="J792" s="251"/>
      <c r="K792" s="251"/>
      <c r="L792" s="256"/>
      <c r="M792" s="257"/>
      <c r="N792" s="258"/>
      <c r="O792" s="258"/>
      <c r="P792" s="258"/>
      <c r="Q792" s="258"/>
      <c r="R792" s="258"/>
      <c r="S792" s="258"/>
      <c r="T792" s="259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60" t="s">
        <v>164</v>
      </c>
      <c r="AU792" s="260" t="s">
        <v>87</v>
      </c>
      <c r="AV792" s="14" t="s">
        <v>87</v>
      </c>
      <c r="AW792" s="14" t="s">
        <v>34</v>
      </c>
      <c r="AX792" s="14" t="s">
        <v>78</v>
      </c>
      <c r="AY792" s="260" t="s">
        <v>151</v>
      </c>
    </row>
    <row r="793" s="14" customFormat="1">
      <c r="A793" s="14"/>
      <c r="B793" s="250"/>
      <c r="C793" s="251"/>
      <c r="D793" s="233" t="s">
        <v>164</v>
      </c>
      <c r="E793" s="252" t="s">
        <v>1</v>
      </c>
      <c r="F793" s="253" t="s">
        <v>877</v>
      </c>
      <c r="G793" s="251"/>
      <c r="H793" s="254">
        <v>245.833</v>
      </c>
      <c r="I793" s="255"/>
      <c r="J793" s="251"/>
      <c r="K793" s="251"/>
      <c r="L793" s="256"/>
      <c r="M793" s="257"/>
      <c r="N793" s="258"/>
      <c r="O793" s="258"/>
      <c r="P793" s="258"/>
      <c r="Q793" s="258"/>
      <c r="R793" s="258"/>
      <c r="S793" s="258"/>
      <c r="T793" s="259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60" t="s">
        <v>164</v>
      </c>
      <c r="AU793" s="260" t="s">
        <v>87</v>
      </c>
      <c r="AV793" s="14" t="s">
        <v>87</v>
      </c>
      <c r="AW793" s="14" t="s">
        <v>34</v>
      </c>
      <c r="AX793" s="14" t="s">
        <v>78</v>
      </c>
      <c r="AY793" s="260" t="s">
        <v>151</v>
      </c>
    </row>
    <row r="794" s="15" customFormat="1">
      <c r="A794" s="15"/>
      <c r="B794" s="261"/>
      <c r="C794" s="262"/>
      <c r="D794" s="233" t="s">
        <v>164</v>
      </c>
      <c r="E794" s="263" t="s">
        <v>1</v>
      </c>
      <c r="F794" s="264" t="s">
        <v>169</v>
      </c>
      <c r="G794" s="262"/>
      <c r="H794" s="265">
        <v>358.41699999999997</v>
      </c>
      <c r="I794" s="266"/>
      <c r="J794" s="262"/>
      <c r="K794" s="262"/>
      <c r="L794" s="267"/>
      <c r="M794" s="268"/>
      <c r="N794" s="269"/>
      <c r="O794" s="269"/>
      <c r="P794" s="269"/>
      <c r="Q794" s="269"/>
      <c r="R794" s="269"/>
      <c r="S794" s="269"/>
      <c r="T794" s="270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71" t="s">
        <v>164</v>
      </c>
      <c r="AU794" s="271" t="s">
        <v>87</v>
      </c>
      <c r="AV794" s="15" t="s">
        <v>158</v>
      </c>
      <c r="AW794" s="15" t="s">
        <v>34</v>
      </c>
      <c r="AX794" s="15" t="s">
        <v>83</v>
      </c>
      <c r="AY794" s="271" t="s">
        <v>151</v>
      </c>
    </row>
    <row r="795" s="12" customFormat="1" ht="22.8" customHeight="1">
      <c r="A795" s="12"/>
      <c r="B795" s="204"/>
      <c r="C795" s="205"/>
      <c r="D795" s="206" t="s">
        <v>77</v>
      </c>
      <c r="E795" s="218" t="s">
        <v>913</v>
      </c>
      <c r="F795" s="218" t="s">
        <v>914</v>
      </c>
      <c r="G795" s="205"/>
      <c r="H795" s="205"/>
      <c r="I795" s="208"/>
      <c r="J795" s="219">
        <f>BK795</f>
        <v>0</v>
      </c>
      <c r="K795" s="205"/>
      <c r="L795" s="210"/>
      <c r="M795" s="211"/>
      <c r="N795" s="212"/>
      <c r="O795" s="212"/>
      <c r="P795" s="213">
        <f>SUM(P796:P798)</f>
        <v>0</v>
      </c>
      <c r="Q795" s="212"/>
      <c r="R795" s="213">
        <f>SUM(R796:R798)</f>
        <v>0</v>
      </c>
      <c r="S795" s="212"/>
      <c r="T795" s="214">
        <f>SUM(T796:T798)</f>
        <v>0</v>
      </c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R795" s="215" t="s">
        <v>83</v>
      </c>
      <c r="AT795" s="216" t="s">
        <v>77</v>
      </c>
      <c r="AU795" s="216" t="s">
        <v>83</v>
      </c>
      <c r="AY795" s="215" t="s">
        <v>151</v>
      </c>
      <c r="BK795" s="217">
        <f>SUM(BK796:BK798)</f>
        <v>0</v>
      </c>
    </row>
    <row r="796" s="2" customFormat="1" ht="33" customHeight="1">
      <c r="A796" s="39"/>
      <c r="B796" s="40"/>
      <c r="C796" s="220" t="s">
        <v>915</v>
      </c>
      <c r="D796" s="220" t="s">
        <v>153</v>
      </c>
      <c r="E796" s="221" t="s">
        <v>916</v>
      </c>
      <c r="F796" s="222" t="s">
        <v>917</v>
      </c>
      <c r="G796" s="223" t="s">
        <v>303</v>
      </c>
      <c r="H796" s="224">
        <v>613.54399999999998</v>
      </c>
      <c r="I796" s="225"/>
      <c r="J796" s="226">
        <f>ROUND(I796*H796,2)</f>
        <v>0</v>
      </c>
      <c r="K796" s="222" t="s">
        <v>157</v>
      </c>
      <c r="L796" s="45"/>
      <c r="M796" s="227" t="s">
        <v>1</v>
      </c>
      <c r="N796" s="228" t="s">
        <v>43</v>
      </c>
      <c r="O796" s="92"/>
      <c r="P796" s="229">
        <f>O796*H796</f>
        <v>0</v>
      </c>
      <c r="Q796" s="229">
        <v>0</v>
      </c>
      <c r="R796" s="229">
        <f>Q796*H796</f>
        <v>0</v>
      </c>
      <c r="S796" s="229">
        <v>0</v>
      </c>
      <c r="T796" s="230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31" t="s">
        <v>158</v>
      </c>
      <c r="AT796" s="231" t="s">
        <v>153</v>
      </c>
      <c r="AU796" s="231" t="s">
        <v>87</v>
      </c>
      <c r="AY796" s="18" t="s">
        <v>151</v>
      </c>
      <c r="BE796" s="232">
        <f>IF(N796="základní",J796,0)</f>
        <v>0</v>
      </c>
      <c r="BF796" s="232">
        <f>IF(N796="snížená",J796,0)</f>
        <v>0</v>
      </c>
      <c r="BG796" s="232">
        <f>IF(N796="zákl. přenesená",J796,0)</f>
        <v>0</v>
      </c>
      <c r="BH796" s="232">
        <f>IF(N796="sníž. přenesená",J796,0)</f>
        <v>0</v>
      </c>
      <c r="BI796" s="232">
        <f>IF(N796="nulová",J796,0)</f>
        <v>0</v>
      </c>
      <c r="BJ796" s="18" t="s">
        <v>83</v>
      </c>
      <c r="BK796" s="232">
        <f>ROUND(I796*H796,2)</f>
        <v>0</v>
      </c>
      <c r="BL796" s="18" t="s">
        <v>158</v>
      </c>
      <c r="BM796" s="231" t="s">
        <v>918</v>
      </c>
    </row>
    <row r="797" s="2" customFormat="1">
      <c r="A797" s="39"/>
      <c r="B797" s="40"/>
      <c r="C797" s="41"/>
      <c r="D797" s="233" t="s">
        <v>160</v>
      </c>
      <c r="E797" s="41"/>
      <c r="F797" s="234" t="s">
        <v>919</v>
      </c>
      <c r="G797" s="41"/>
      <c r="H797" s="41"/>
      <c r="I797" s="235"/>
      <c r="J797" s="41"/>
      <c r="K797" s="41"/>
      <c r="L797" s="45"/>
      <c r="M797" s="236"/>
      <c r="N797" s="237"/>
      <c r="O797" s="92"/>
      <c r="P797" s="92"/>
      <c r="Q797" s="92"/>
      <c r="R797" s="92"/>
      <c r="S797" s="92"/>
      <c r="T797" s="93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160</v>
      </c>
      <c r="AU797" s="18" t="s">
        <v>87</v>
      </c>
    </row>
    <row r="798" s="2" customFormat="1">
      <c r="A798" s="39"/>
      <c r="B798" s="40"/>
      <c r="C798" s="41"/>
      <c r="D798" s="238" t="s">
        <v>162</v>
      </c>
      <c r="E798" s="41"/>
      <c r="F798" s="239" t="s">
        <v>920</v>
      </c>
      <c r="G798" s="41"/>
      <c r="H798" s="41"/>
      <c r="I798" s="235"/>
      <c r="J798" s="41"/>
      <c r="K798" s="41"/>
      <c r="L798" s="45"/>
      <c r="M798" s="236"/>
      <c r="N798" s="237"/>
      <c r="O798" s="92"/>
      <c r="P798" s="92"/>
      <c r="Q798" s="92"/>
      <c r="R798" s="92"/>
      <c r="S798" s="92"/>
      <c r="T798" s="93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T798" s="18" t="s">
        <v>162</v>
      </c>
      <c r="AU798" s="18" t="s">
        <v>87</v>
      </c>
    </row>
    <row r="799" s="12" customFormat="1" ht="25.92" customHeight="1">
      <c r="A799" s="12"/>
      <c r="B799" s="204"/>
      <c r="C799" s="205"/>
      <c r="D799" s="206" t="s">
        <v>77</v>
      </c>
      <c r="E799" s="207" t="s">
        <v>324</v>
      </c>
      <c r="F799" s="207" t="s">
        <v>921</v>
      </c>
      <c r="G799" s="205"/>
      <c r="H799" s="205"/>
      <c r="I799" s="208"/>
      <c r="J799" s="209">
        <f>BK799</f>
        <v>0</v>
      </c>
      <c r="K799" s="205"/>
      <c r="L799" s="210"/>
      <c r="M799" s="211"/>
      <c r="N799" s="212"/>
      <c r="O799" s="212"/>
      <c r="P799" s="213">
        <f>P800</f>
        <v>0</v>
      </c>
      <c r="Q799" s="212"/>
      <c r="R799" s="213">
        <f>R800</f>
        <v>43.281914</v>
      </c>
      <c r="S799" s="212"/>
      <c r="T799" s="214">
        <f>T800</f>
        <v>0</v>
      </c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R799" s="215" t="s">
        <v>90</v>
      </c>
      <c r="AT799" s="216" t="s">
        <v>77</v>
      </c>
      <c r="AU799" s="216" t="s">
        <v>78</v>
      </c>
      <c r="AY799" s="215" t="s">
        <v>151</v>
      </c>
      <c r="BK799" s="217">
        <f>BK800</f>
        <v>0</v>
      </c>
    </row>
    <row r="800" s="12" customFormat="1" ht="22.8" customHeight="1">
      <c r="A800" s="12"/>
      <c r="B800" s="204"/>
      <c r="C800" s="205"/>
      <c r="D800" s="206" t="s">
        <v>77</v>
      </c>
      <c r="E800" s="218" t="s">
        <v>922</v>
      </c>
      <c r="F800" s="218" t="s">
        <v>923</v>
      </c>
      <c r="G800" s="205"/>
      <c r="H800" s="205"/>
      <c r="I800" s="208"/>
      <c r="J800" s="219">
        <f>BK800</f>
        <v>0</v>
      </c>
      <c r="K800" s="205"/>
      <c r="L800" s="210"/>
      <c r="M800" s="211"/>
      <c r="N800" s="212"/>
      <c r="O800" s="212"/>
      <c r="P800" s="213">
        <f>SUM(P801:P887)</f>
        <v>0</v>
      </c>
      <c r="Q800" s="212"/>
      <c r="R800" s="213">
        <f>SUM(R801:R887)</f>
        <v>43.281914</v>
      </c>
      <c r="S800" s="212"/>
      <c r="T800" s="214">
        <f>SUM(T801:T887)</f>
        <v>0</v>
      </c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R800" s="215" t="s">
        <v>90</v>
      </c>
      <c r="AT800" s="216" t="s">
        <v>77</v>
      </c>
      <c r="AU800" s="216" t="s">
        <v>83</v>
      </c>
      <c r="AY800" s="215" t="s">
        <v>151</v>
      </c>
      <c r="BK800" s="217">
        <f>SUM(BK801:BK887)</f>
        <v>0</v>
      </c>
    </row>
    <row r="801" s="2" customFormat="1" ht="24.15" customHeight="1">
      <c r="A801" s="39"/>
      <c r="B801" s="40"/>
      <c r="C801" s="220" t="s">
        <v>924</v>
      </c>
      <c r="D801" s="220" t="s">
        <v>153</v>
      </c>
      <c r="E801" s="221" t="s">
        <v>925</v>
      </c>
      <c r="F801" s="222" t="s">
        <v>926</v>
      </c>
      <c r="G801" s="223" t="s">
        <v>236</v>
      </c>
      <c r="H801" s="224">
        <v>25.300000000000001</v>
      </c>
      <c r="I801" s="225"/>
      <c r="J801" s="226">
        <f>ROUND(I801*H801,2)</f>
        <v>0</v>
      </c>
      <c r="K801" s="222" t="s">
        <v>157</v>
      </c>
      <c r="L801" s="45"/>
      <c r="M801" s="227" t="s">
        <v>1</v>
      </c>
      <c r="N801" s="228" t="s">
        <v>43</v>
      </c>
      <c r="O801" s="92"/>
      <c r="P801" s="229">
        <f>O801*H801</f>
        <v>0</v>
      </c>
      <c r="Q801" s="229">
        <v>0</v>
      </c>
      <c r="R801" s="229">
        <f>Q801*H801</f>
        <v>0</v>
      </c>
      <c r="S801" s="229">
        <v>0</v>
      </c>
      <c r="T801" s="230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31" t="s">
        <v>658</v>
      </c>
      <c r="AT801" s="231" t="s">
        <v>153</v>
      </c>
      <c r="AU801" s="231" t="s">
        <v>87</v>
      </c>
      <c r="AY801" s="18" t="s">
        <v>151</v>
      </c>
      <c r="BE801" s="232">
        <f>IF(N801="základní",J801,0)</f>
        <v>0</v>
      </c>
      <c r="BF801" s="232">
        <f>IF(N801="snížená",J801,0)</f>
        <v>0</v>
      </c>
      <c r="BG801" s="232">
        <f>IF(N801="zákl. přenesená",J801,0)</f>
        <v>0</v>
      </c>
      <c r="BH801" s="232">
        <f>IF(N801="sníž. přenesená",J801,0)</f>
        <v>0</v>
      </c>
      <c r="BI801" s="232">
        <f>IF(N801="nulová",J801,0)</f>
        <v>0</v>
      </c>
      <c r="BJ801" s="18" t="s">
        <v>83</v>
      </c>
      <c r="BK801" s="232">
        <f>ROUND(I801*H801,2)</f>
        <v>0</v>
      </c>
      <c r="BL801" s="18" t="s">
        <v>658</v>
      </c>
      <c r="BM801" s="231" t="s">
        <v>927</v>
      </c>
    </row>
    <row r="802" s="2" customFormat="1">
      <c r="A802" s="39"/>
      <c r="B802" s="40"/>
      <c r="C802" s="41"/>
      <c r="D802" s="233" t="s">
        <v>160</v>
      </c>
      <c r="E802" s="41"/>
      <c r="F802" s="234" t="s">
        <v>928</v>
      </c>
      <c r="G802" s="41"/>
      <c r="H802" s="41"/>
      <c r="I802" s="235"/>
      <c r="J802" s="41"/>
      <c r="K802" s="41"/>
      <c r="L802" s="45"/>
      <c r="M802" s="236"/>
      <c r="N802" s="237"/>
      <c r="O802" s="92"/>
      <c r="P802" s="92"/>
      <c r="Q802" s="92"/>
      <c r="R802" s="92"/>
      <c r="S802" s="92"/>
      <c r="T802" s="93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T802" s="18" t="s">
        <v>160</v>
      </c>
      <c r="AU802" s="18" t="s">
        <v>87</v>
      </c>
    </row>
    <row r="803" s="2" customFormat="1">
      <c r="A803" s="39"/>
      <c r="B803" s="40"/>
      <c r="C803" s="41"/>
      <c r="D803" s="238" t="s">
        <v>162</v>
      </c>
      <c r="E803" s="41"/>
      <c r="F803" s="239" t="s">
        <v>929</v>
      </c>
      <c r="G803" s="41"/>
      <c r="H803" s="41"/>
      <c r="I803" s="235"/>
      <c r="J803" s="41"/>
      <c r="K803" s="41"/>
      <c r="L803" s="45"/>
      <c r="M803" s="236"/>
      <c r="N803" s="237"/>
      <c r="O803" s="92"/>
      <c r="P803" s="92"/>
      <c r="Q803" s="92"/>
      <c r="R803" s="92"/>
      <c r="S803" s="92"/>
      <c r="T803" s="93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T803" s="18" t="s">
        <v>162</v>
      </c>
      <c r="AU803" s="18" t="s">
        <v>87</v>
      </c>
    </row>
    <row r="804" s="13" customFormat="1">
      <c r="A804" s="13"/>
      <c r="B804" s="240"/>
      <c r="C804" s="241"/>
      <c r="D804" s="233" t="s">
        <v>164</v>
      </c>
      <c r="E804" s="242" t="s">
        <v>1</v>
      </c>
      <c r="F804" s="243" t="s">
        <v>930</v>
      </c>
      <c r="G804" s="241"/>
      <c r="H804" s="242" t="s">
        <v>1</v>
      </c>
      <c r="I804" s="244"/>
      <c r="J804" s="241"/>
      <c r="K804" s="241"/>
      <c r="L804" s="245"/>
      <c r="M804" s="246"/>
      <c r="N804" s="247"/>
      <c r="O804" s="247"/>
      <c r="P804" s="247"/>
      <c r="Q804" s="247"/>
      <c r="R804" s="247"/>
      <c r="S804" s="247"/>
      <c r="T804" s="248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9" t="s">
        <v>164</v>
      </c>
      <c r="AU804" s="249" t="s">
        <v>87</v>
      </c>
      <c r="AV804" s="13" t="s">
        <v>83</v>
      </c>
      <c r="AW804" s="13" t="s">
        <v>34</v>
      </c>
      <c r="AX804" s="13" t="s">
        <v>78</v>
      </c>
      <c r="AY804" s="249" t="s">
        <v>151</v>
      </c>
    </row>
    <row r="805" s="13" customFormat="1">
      <c r="A805" s="13"/>
      <c r="B805" s="240"/>
      <c r="C805" s="241"/>
      <c r="D805" s="233" t="s">
        <v>164</v>
      </c>
      <c r="E805" s="242" t="s">
        <v>1</v>
      </c>
      <c r="F805" s="243" t="s">
        <v>931</v>
      </c>
      <c r="G805" s="241"/>
      <c r="H805" s="242" t="s">
        <v>1</v>
      </c>
      <c r="I805" s="244"/>
      <c r="J805" s="241"/>
      <c r="K805" s="241"/>
      <c r="L805" s="245"/>
      <c r="M805" s="246"/>
      <c r="N805" s="247"/>
      <c r="O805" s="247"/>
      <c r="P805" s="247"/>
      <c r="Q805" s="247"/>
      <c r="R805" s="247"/>
      <c r="S805" s="247"/>
      <c r="T805" s="248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9" t="s">
        <v>164</v>
      </c>
      <c r="AU805" s="249" t="s">
        <v>87</v>
      </c>
      <c r="AV805" s="13" t="s">
        <v>83</v>
      </c>
      <c r="AW805" s="13" t="s">
        <v>34</v>
      </c>
      <c r="AX805" s="13" t="s">
        <v>78</v>
      </c>
      <c r="AY805" s="249" t="s">
        <v>151</v>
      </c>
    </row>
    <row r="806" s="14" customFormat="1">
      <c r="A806" s="14"/>
      <c r="B806" s="250"/>
      <c r="C806" s="251"/>
      <c r="D806" s="233" t="s">
        <v>164</v>
      </c>
      <c r="E806" s="252" t="s">
        <v>1</v>
      </c>
      <c r="F806" s="253" t="s">
        <v>932</v>
      </c>
      <c r="G806" s="251"/>
      <c r="H806" s="254">
        <v>25.300000000000001</v>
      </c>
      <c r="I806" s="255"/>
      <c r="J806" s="251"/>
      <c r="K806" s="251"/>
      <c r="L806" s="256"/>
      <c r="M806" s="257"/>
      <c r="N806" s="258"/>
      <c r="O806" s="258"/>
      <c r="P806" s="258"/>
      <c r="Q806" s="258"/>
      <c r="R806" s="258"/>
      <c r="S806" s="258"/>
      <c r="T806" s="259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60" t="s">
        <v>164</v>
      </c>
      <c r="AU806" s="260" t="s">
        <v>87</v>
      </c>
      <c r="AV806" s="14" t="s">
        <v>87</v>
      </c>
      <c r="AW806" s="14" t="s">
        <v>34</v>
      </c>
      <c r="AX806" s="14" t="s">
        <v>83</v>
      </c>
      <c r="AY806" s="260" t="s">
        <v>151</v>
      </c>
    </row>
    <row r="807" s="2" customFormat="1" ht="24.15" customHeight="1">
      <c r="A807" s="39"/>
      <c r="B807" s="40"/>
      <c r="C807" s="220" t="s">
        <v>933</v>
      </c>
      <c r="D807" s="220" t="s">
        <v>153</v>
      </c>
      <c r="E807" s="221" t="s">
        <v>934</v>
      </c>
      <c r="F807" s="222" t="s">
        <v>935</v>
      </c>
      <c r="G807" s="223" t="s">
        <v>236</v>
      </c>
      <c r="H807" s="224">
        <v>49.149999999999999</v>
      </c>
      <c r="I807" s="225"/>
      <c r="J807" s="226">
        <f>ROUND(I807*H807,2)</f>
        <v>0</v>
      </c>
      <c r="K807" s="222" t="s">
        <v>157</v>
      </c>
      <c r="L807" s="45"/>
      <c r="M807" s="227" t="s">
        <v>1</v>
      </c>
      <c r="N807" s="228" t="s">
        <v>43</v>
      </c>
      <c r="O807" s="92"/>
      <c r="P807" s="229">
        <f>O807*H807</f>
        <v>0</v>
      </c>
      <c r="Q807" s="229">
        <v>0</v>
      </c>
      <c r="R807" s="229">
        <f>Q807*H807</f>
        <v>0</v>
      </c>
      <c r="S807" s="229">
        <v>0</v>
      </c>
      <c r="T807" s="230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31" t="s">
        <v>658</v>
      </c>
      <c r="AT807" s="231" t="s">
        <v>153</v>
      </c>
      <c r="AU807" s="231" t="s">
        <v>87</v>
      </c>
      <c r="AY807" s="18" t="s">
        <v>151</v>
      </c>
      <c r="BE807" s="232">
        <f>IF(N807="základní",J807,0)</f>
        <v>0</v>
      </c>
      <c r="BF807" s="232">
        <f>IF(N807="snížená",J807,0)</f>
        <v>0</v>
      </c>
      <c r="BG807" s="232">
        <f>IF(N807="zákl. přenesená",J807,0)</f>
        <v>0</v>
      </c>
      <c r="BH807" s="232">
        <f>IF(N807="sníž. přenesená",J807,0)</f>
        <v>0</v>
      </c>
      <c r="BI807" s="232">
        <f>IF(N807="nulová",J807,0)</f>
        <v>0</v>
      </c>
      <c r="BJ807" s="18" t="s">
        <v>83</v>
      </c>
      <c r="BK807" s="232">
        <f>ROUND(I807*H807,2)</f>
        <v>0</v>
      </c>
      <c r="BL807" s="18" t="s">
        <v>658</v>
      </c>
      <c r="BM807" s="231" t="s">
        <v>936</v>
      </c>
    </row>
    <row r="808" s="2" customFormat="1">
      <c r="A808" s="39"/>
      <c r="B808" s="40"/>
      <c r="C808" s="41"/>
      <c r="D808" s="233" t="s">
        <v>160</v>
      </c>
      <c r="E808" s="41"/>
      <c r="F808" s="234" t="s">
        <v>937</v>
      </c>
      <c r="G808" s="41"/>
      <c r="H808" s="41"/>
      <c r="I808" s="235"/>
      <c r="J808" s="41"/>
      <c r="K808" s="41"/>
      <c r="L808" s="45"/>
      <c r="M808" s="236"/>
      <c r="N808" s="237"/>
      <c r="O808" s="92"/>
      <c r="P808" s="92"/>
      <c r="Q808" s="92"/>
      <c r="R808" s="92"/>
      <c r="S808" s="92"/>
      <c r="T808" s="93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T808" s="18" t="s">
        <v>160</v>
      </c>
      <c r="AU808" s="18" t="s">
        <v>87</v>
      </c>
    </row>
    <row r="809" s="2" customFormat="1">
      <c r="A809" s="39"/>
      <c r="B809" s="40"/>
      <c r="C809" s="41"/>
      <c r="D809" s="238" t="s">
        <v>162</v>
      </c>
      <c r="E809" s="41"/>
      <c r="F809" s="239" t="s">
        <v>938</v>
      </c>
      <c r="G809" s="41"/>
      <c r="H809" s="41"/>
      <c r="I809" s="235"/>
      <c r="J809" s="41"/>
      <c r="K809" s="41"/>
      <c r="L809" s="45"/>
      <c r="M809" s="236"/>
      <c r="N809" s="237"/>
      <c r="O809" s="92"/>
      <c r="P809" s="92"/>
      <c r="Q809" s="92"/>
      <c r="R809" s="92"/>
      <c r="S809" s="92"/>
      <c r="T809" s="93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18" t="s">
        <v>162</v>
      </c>
      <c r="AU809" s="18" t="s">
        <v>87</v>
      </c>
    </row>
    <row r="810" s="13" customFormat="1">
      <c r="A810" s="13"/>
      <c r="B810" s="240"/>
      <c r="C810" s="241"/>
      <c r="D810" s="233" t="s">
        <v>164</v>
      </c>
      <c r="E810" s="242" t="s">
        <v>1</v>
      </c>
      <c r="F810" s="243" t="s">
        <v>930</v>
      </c>
      <c r="G810" s="241"/>
      <c r="H810" s="242" t="s">
        <v>1</v>
      </c>
      <c r="I810" s="244"/>
      <c r="J810" s="241"/>
      <c r="K810" s="241"/>
      <c r="L810" s="245"/>
      <c r="M810" s="246"/>
      <c r="N810" s="247"/>
      <c r="O810" s="247"/>
      <c r="P810" s="247"/>
      <c r="Q810" s="247"/>
      <c r="R810" s="247"/>
      <c r="S810" s="247"/>
      <c r="T810" s="248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9" t="s">
        <v>164</v>
      </c>
      <c r="AU810" s="249" t="s">
        <v>87</v>
      </c>
      <c r="AV810" s="13" t="s">
        <v>83</v>
      </c>
      <c r="AW810" s="13" t="s">
        <v>34</v>
      </c>
      <c r="AX810" s="13" t="s">
        <v>78</v>
      </c>
      <c r="AY810" s="249" t="s">
        <v>151</v>
      </c>
    </row>
    <row r="811" s="13" customFormat="1">
      <c r="A811" s="13"/>
      <c r="B811" s="240"/>
      <c r="C811" s="241"/>
      <c r="D811" s="233" t="s">
        <v>164</v>
      </c>
      <c r="E811" s="242" t="s">
        <v>1</v>
      </c>
      <c r="F811" s="243" t="s">
        <v>939</v>
      </c>
      <c r="G811" s="241"/>
      <c r="H811" s="242" t="s">
        <v>1</v>
      </c>
      <c r="I811" s="244"/>
      <c r="J811" s="241"/>
      <c r="K811" s="241"/>
      <c r="L811" s="245"/>
      <c r="M811" s="246"/>
      <c r="N811" s="247"/>
      <c r="O811" s="247"/>
      <c r="P811" s="247"/>
      <c r="Q811" s="247"/>
      <c r="R811" s="247"/>
      <c r="S811" s="247"/>
      <c r="T811" s="248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9" t="s">
        <v>164</v>
      </c>
      <c r="AU811" s="249" t="s">
        <v>87</v>
      </c>
      <c r="AV811" s="13" t="s">
        <v>83</v>
      </c>
      <c r="AW811" s="13" t="s">
        <v>34</v>
      </c>
      <c r="AX811" s="13" t="s">
        <v>78</v>
      </c>
      <c r="AY811" s="249" t="s">
        <v>151</v>
      </c>
    </row>
    <row r="812" s="14" customFormat="1">
      <c r="A812" s="14"/>
      <c r="B812" s="250"/>
      <c r="C812" s="251"/>
      <c r="D812" s="233" t="s">
        <v>164</v>
      </c>
      <c r="E812" s="252" t="s">
        <v>1</v>
      </c>
      <c r="F812" s="253" t="s">
        <v>940</v>
      </c>
      <c r="G812" s="251"/>
      <c r="H812" s="254">
        <v>49.149999999999999</v>
      </c>
      <c r="I812" s="255"/>
      <c r="J812" s="251"/>
      <c r="K812" s="251"/>
      <c r="L812" s="256"/>
      <c r="M812" s="257"/>
      <c r="N812" s="258"/>
      <c r="O812" s="258"/>
      <c r="P812" s="258"/>
      <c r="Q812" s="258"/>
      <c r="R812" s="258"/>
      <c r="S812" s="258"/>
      <c r="T812" s="259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60" t="s">
        <v>164</v>
      </c>
      <c r="AU812" s="260" t="s">
        <v>87</v>
      </c>
      <c r="AV812" s="14" t="s">
        <v>87</v>
      </c>
      <c r="AW812" s="14" t="s">
        <v>34</v>
      </c>
      <c r="AX812" s="14" t="s">
        <v>83</v>
      </c>
      <c r="AY812" s="260" t="s">
        <v>151</v>
      </c>
    </row>
    <row r="813" s="2" customFormat="1" ht="37.8" customHeight="1">
      <c r="A813" s="39"/>
      <c r="B813" s="40"/>
      <c r="C813" s="220" t="s">
        <v>941</v>
      </c>
      <c r="D813" s="220" t="s">
        <v>153</v>
      </c>
      <c r="E813" s="221" t="s">
        <v>942</v>
      </c>
      <c r="F813" s="222" t="s">
        <v>943</v>
      </c>
      <c r="G813" s="223" t="s">
        <v>245</v>
      </c>
      <c r="H813" s="224">
        <v>24.291</v>
      </c>
      <c r="I813" s="225"/>
      <c r="J813" s="226">
        <f>ROUND(I813*H813,2)</f>
        <v>0</v>
      </c>
      <c r="K813" s="222" t="s">
        <v>157</v>
      </c>
      <c r="L813" s="45"/>
      <c r="M813" s="227" t="s">
        <v>1</v>
      </c>
      <c r="N813" s="228" t="s">
        <v>43</v>
      </c>
      <c r="O813" s="92"/>
      <c r="P813" s="229">
        <f>O813*H813</f>
        <v>0</v>
      </c>
      <c r="Q813" s="229">
        <v>0</v>
      </c>
      <c r="R813" s="229">
        <f>Q813*H813</f>
        <v>0</v>
      </c>
      <c r="S813" s="229">
        <v>0</v>
      </c>
      <c r="T813" s="230">
        <f>S813*H813</f>
        <v>0</v>
      </c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R813" s="231" t="s">
        <v>658</v>
      </c>
      <c r="AT813" s="231" t="s">
        <v>153</v>
      </c>
      <c r="AU813" s="231" t="s">
        <v>87</v>
      </c>
      <c r="AY813" s="18" t="s">
        <v>151</v>
      </c>
      <c r="BE813" s="232">
        <f>IF(N813="základní",J813,0)</f>
        <v>0</v>
      </c>
      <c r="BF813" s="232">
        <f>IF(N813="snížená",J813,0)</f>
        <v>0</v>
      </c>
      <c r="BG813" s="232">
        <f>IF(N813="zákl. přenesená",J813,0)</f>
        <v>0</v>
      </c>
      <c r="BH813" s="232">
        <f>IF(N813="sníž. přenesená",J813,0)</f>
        <v>0</v>
      </c>
      <c r="BI813" s="232">
        <f>IF(N813="nulová",J813,0)</f>
        <v>0</v>
      </c>
      <c r="BJ813" s="18" t="s">
        <v>83</v>
      </c>
      <c r="BK813" s="232">
        <f>ROUND(I813*H813,2)</f>
        <v>0</v>
      </c>
      <c r="BL813" s="18" t="s">
        <v>658</v>
      </c>
      <c r="BM813" s="231" t="s">
        <v>944</v>
      </c>
    </row>
    <row r="814" s="2" customFormat="1">
      <c r="A814" s="39"/>
      <c r="B814" s="40"/>
      <c r="C814" s="41"/>
      <c r="D814" s="233" t="s">
        <v>160</v>
      </c>
      <c r="E814" s="41"/>
      <c r="F814" s="234" t="s">
        <v>945</v>
      </c>
      <c r="G814" s="41"/>
      <c r="H814" s="41"/>
      <c r="I814" s="235"/>
      <c r="J814" s="41"/>
      <c r="K814" s="41"/>
      <c r="L814" s="45"/>
      <c r="M814" s="236"/>
      <c r="N814" s="237"/>
      <c r="O814" s="92"/>
      <c r="P814" s="92"/>
      <c r="Q814" s="92"/>
      <c r="R814" s="92"/>
      <c r="S814" s="92"/>
      <c r="T814" s="93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T814" s="18" t="s">
        <v>160</v>
      </c>
      <c r="AU814" s="18" t="s">
        <v>87</v>
      </c>
    </row>
    <row r="815" s="2" customFormat="1">
      <c r="A815" s="39"/>
      <c r="B815" s="40"/>
      <c r="C815" s="41"/>
      <c r="D815" s="238" t="s">
        <v>162</v>
      </c>
      <c r="E815" s="41"/>
      <c r="F815" s="239" t="s">
        <v>946</v>
      </c>
      <c r="G815" s="41"/>
      <c r="H815" s="41"/>
      <c r="I815" s="235"/>
      <c r="J815" s="41"/>
      <c r="K815" s="41"/>
      <c r="L815" s="45"/>
      <c r="M815" s="236"/>
      <c r="N815" s="237"/>
      <c r="O815" s="92"/>
      <c r="P815" s="92"/>
      <c r="Q815" s="92"/>
      <c r="R815" s="92"/>
      <c r="S815" s="92"/>
      <c r="T815" s="93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T815" s="18" t="s">
        <v>162</v>
      </c>
      <c r="AU815" s="18" t="s">
        <v>87</v>
      </c>
    </row>
    <row r="816" s="14" customFormat="1">
      <c r="A816" s="14"/>
      <c r="B816" s="250"/>
      <c r="C816" s="251"/>
      <c r="D816" s="233" t="s">
        <v>164</v>
      </c>
      <c r="E816" s="252" t="s">
        <v>1</v>
      </c>
      <c r="F816" s="253" t="s">
        <v>947</v>
      </c>
      <c r="G816" s="251"/>
      <c r="H816" s="254">
        <v>11.512000000000001</v>
      </c>
      <c r="I816" s="255"/>
      <c r="J816" s="251"/>
      <c r="K816" s="251"/>
      <c r="L816" s="256"/>
      <c r="M816" s="257"/>
      <c r="N816" s="258"/>
      <c r="O816" s="258"/>
      <c r="P816" s="258"/>
      <c r="Q816" s="258"/>
      <c r="R816" s="258"/>
      <c r="S816" s="258"/>
      <c r="T816" s="25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0" t="s">
        <v>164</v>
      </c>
      <c r="AU816" s="260" t="s">
        <v>87</v>
      </c>
      <c r="AV816" s="14" t="s">
        <v>87</v>
      </c>
      <c r="AW816" s="14" t="s">
        <v>34</v>
      </c>
      <c r="AX816" s="14" t="s">
        <v>78</v>
      </c>
      <c r="AY816" s="260" t="s">
        <v>151</v>
      </c>
    </row>
    <row r="817" s="14" customFormat="1">
      <c r="A817" s="14"/>
      <c r="B817" s="250"/>
      <c r="C817" s="251"/>
      <c r="D817" s="233" t="s">
        <v>164</v>
      </c>
      <c r="E817" s="252" t="s">
        <v>1</v>
      </c>
      <c r="F817" s="253" t="s">
        <v>948</v>
      </c>
      <c r="G817" s="251"/>
      <c r="H817" s="254">
        <v>31.948</v>
      </c>
      <c r="I817" s="255"/>
      <c r="J817" s="251"/>
      <c r="K817" s="251"/>
      <c r="L817" s="256"/>
      <c r="M817" s="257"/>
      <c r="N817" s="258"/>
      <c r="O817" s="258"/>
      <c r="P817" s="258"/>
      <c r="Q817" s="258"/>
      <c r="R817" s="258"/>
      <c r="S817" s="258"/>
      <c r="T817" s="259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60" t="s">
        <v>164</v>
      </c>
      <c r="AU817" s="260" t="s">
        <v>87</v>
      </c>
      <c r="AV817" s="14" t="s">
        <v>87</v>
      </c>
      <c r="AW817" s="14" t="s">
        <v>34</v>
      </c>
      <c r="AX817" s="14" t="s">
        <v>78</v>
      </c>
      <c r="AY817" s="260" t="s">
        <v>151</v>
      </c>
    </row>
    <row r="818" s="14" customFormat="1">
      <c r="A818" s="14"/>
      <c r="B818" s="250"/>
      <c r="C818" s="251"/>
      <c r="D818" s="233" t="s">
        <v>164</v>
      </c>
      <c r="E818" s="252" t="s">
        <v>1</v>
      </c>
      <c r="F818" s="253" t="s">
        <v>949</v>
      </c>
      <c r="G818" s="251"/>
      <c r="H818" s="254">
        <v>-19.169</v>
      </c>
      <c r="I818" s="255"/>
      <c r="J818" s="251"/>
      <c r="K818" s="251"/>
      <c r="L818" s="256"/>
      <c r="M818" s="257"/>
      <c r="N818" s="258"/>
      <c r="O818" s="258"/>
      <c r="P818" s="258"/>
      <c r="Q818" s="258"/>
      <c r="R818" s="258"/>
      <c r="S818" s="258"/>
      <c r="T818" s="259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0" t="s">
        <v>164</v>
      </c>
      <c r="AU818" s="260" t="s">
        <v>87</v>
      </c>
      <c r="AV818" s="14" t="s">
        <v>87</v>
      </c>
      <c r="AW818" s="14" t="s">
        <v>34</v>
      </c>
      <c r="AX818" s="14" t="s">
        <v>78</v>
      </c>
      <c r="AY818" s="260" t="s">
        <v>151</v>
      </c>
    </row>
    <row r="819" s="15" customFormat="1">
      <c r="A819" s="15"/>
      <c r="B819" s="261"/>
      <c r="C819" s="262"/>
      <c r="D819" s="233" t="s">
        <v>164</v>
      </c>
      <c r="E819" s="263" t="s">
        <v>1</v>
      </c>
      <c r="F819" s="264" t="s">
        <v>169</v>
      </c>
      <c r="G819" s="262"/>
      <c r="H819" s="265">
        <v>24.291</v>
      </c>
      <c r="I819" s="266"/>
      <c r="J819" s="262"/>
      <c r="K819" s="262"/>
      <c r="L819" s="267"/>
      <c r="M819" s="268"/>
      <c r="N819" s="269"/>
      <c r="O819" s="269"/>
      <c r="P819" s="269"/>
      <c r="Q819" s="269"/>
      <c r="R819" s="269"/>
      <c r="S819" s="269"/>
      <c r="T819" s="270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71" t="s">
        <v>164</v>
      </c>
      <c r="AU819" s="271" t="s">
        <v>87</v>
      </c>
      <c r="AV819" s="15" t="s">
        <v>158</v>
      </c>
      <c r="AW819" s="15" t="s">
        <v>34</v>
      </c>
      <c r="AX819" s="15" t="s">
        <v>83</v>
      </c>
      <c r="AY819" s="271" t="s">
        <v>151</v>
      </c>
    </row>
    <row r="820" s="2" customFormat="1" ht="37.8" customHeight="1">
      <c r="A820" s="39"/>
      <c r="B820" s="40"/>
      <c r="C820" s="220" t="s">
        <v>950</v>
      </c>
      <c r="D820" s="220" t="s">
        <v>153</v>
      </c>
      <c r="E820" s="221" t="s">
        <v>951</v>
      </c>
      <c r="F820" s="222" t="s">
        <v>952</v>
      </c>
      <c r="G820" s="223" t="s">
        <v>245</v>
      </c>
      <c r="H820" s="224">
        <v>340.07400000000001</v>
      </c>
      <c r="I820" s="225"/>
      <c r="J820" s="226">
        <f>ROUND(I820*H820,2)</f>
        <v>0</v>
      </c>
      <c r="K820" s="222" t="s">
        <v>157</v>
      </c>
      <c r="L820" s="45"/>
      <c r="M820" s="227" t="s">
        <v>1</v>
      </c>
      <c r="N820" s="228" t="s">
        <v>43</v>
      </c>
      <c r="O820" s="92"/>
      <c r="P820" s="229">
        <f>O820*H820</f>
        <v>0</v>
      </c>
      <c r="Q820" s="229">
        <v>0</v>
      </c>
      <c r="R820" s="229">
        <f>Q820*H820</f>
        <v>0</v>
      </c>
      <c r="S820" s="229">
        <v>0</v>
      </c>
      <c r="T820" s="230">
        <f>S820*H820</f>
        <v>0</v>
      </c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R820" s="231" t="s">
        <v>658</v>
      </c>
      <c r="AT820" s="231" t="s">
        <v>153</v>
      </c>
      <c r="AU820" s="231" t="s">
        <v>87</v>
      </c>
      <c r="AY820" s="18" t="s">
        <v>151</v>
      </c>
      <c r="BE820" s="232">
        <f>IF(N820="základní",J820,0)</f>
        <v>0</v>
      </c>
      <c r="BF820" s="232">
        <f>IF(N820="snížená",J820,0)</f>
        <v>0</v>
      </c>
      <c r="BG820" s="232">
        <f>IF(N820="zákl. přenesená",J820,0)</f>
        <v>0</v>
      </c>
      <c r="BH820" s="232">
        <f>IF(N820="sníž. přenesená",J820,0)</f>
        <v>0</v>
      </c>
      <c r="BI820" s="232">
        <f>IF(N820="nulová",J820,0)</f>
        <v>0</v>
      </c>
      <c r="BJ820" s="18" t="s">
        <v>83</v>
      </c>
      <c r="BK820" s="232">
        <f>ROUND(I820*H820,2)</f>
        <v>0</v>
      </c>
      <c r="BL820" s="18" t="s">
        <v>658</v>
      </c>
      <c r="BM820" s="231" t="s">
        <v>953</v>
      </c>
    </row>
    <row r="821" s="2" customFormat="1">
      <c r="A821" s="39"/>
      <c r="B821" s="40"/>
      <c r="C821" s="41"/>
      <c r="D821" s="233" t="s">
        <v>160</v>
      </c>
      <c r="E821" s="41"/>
      <c r="F821" s="234" t="s">
        <v>954</v>
      </c>
      <c r="G821" s="41"/>
      <c r="H821" s="41"/>
      <c r="I821" s="235"/>
      <c r="J821" s="41"/>
      <c r="K821" s="41"/>
      <c r="L821" s="45"/>
      <c r="M821" s="236"/>
      <c r="N821" s="237"/>
      <c r="O821" s="92"/>
      <c r="P821" s="92"/>
      <c r="Q821" s="92"/>
      <c r="R821" s="92"/>
      <c r="S821" s="92"/>
      <c r="T821" s="93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T821" s="18" t="s">
        <v>160</v>
      </c>
      <c r="AU821" s="18" t="s">
        <v>87</v>
      </c>
    </row>
    <row r="822" s="2" customFormat="1">
      <c r="A822" s="39"/>
      <c r="B822" s="40"/>
      <c r="C822" s="41"/>
      <c r="D822" s="238" t="s">
        <v>162</v>
      </c>
      <c r="E822" s="41"/>
      <c r="F822" s="239" t="s">
        <v>955</v>
      </c>
      <c r="G822" s="41"/>
      <c r="H822" s="41"/>
      <c r="I822" s="235"/>
      <c r="J822" s="41"/>
      <c r="K822" s="41"/>
      <c r="L822" s="45"/>
      <c r="M822" s="236"/>
      <c r="N822" s="237"/>
      <c r="O822" s="92"/>
      <c r="P822" s="92"/>
      <c r="Q822" s="92"/>
      <c r="R822" s="92"/>
      <c r="S822" s="92"/>
      <c r="T822" s="93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T822" s="18" t="s">
        <v>162</v>
      </c>
      <c r="AU822" s="18" t="s">
        <v>87</v>
      </c>
    </row>
    <row r="823" s="13" customFormat="1">
      <c r="A823" s="13"/>
      <c r="B823" s="240"/>
      <c r="C823" s="241"/>
      <c r="D823" s="233" t="s">
        <v>164</v>
      </c>
      <c r="E823" s="242" t="s">
        <v>1</v>
      </c>
      <c r="F823" s="243" t="s">
        <v>298</v>
      </c>
      <c r="G823" s="241"/>
      <c r="H823" s="242" t="s">
        <v>1</v>
      </c>
      <c r="I823" s="244"/>
      <c r="J823" s="241"/>
      <c r="K823" s="241"/>
      <c r="L823" s="245"/>
      <c r="M823" s="246"/>
      <c r="N823" s="247"/>
      <c r="O823" s="247"/>
      <c r="P823" s="247"/>
      <c r="Q823" s="247"/>
      <c r="R823" s="247"/>
      <c r="S823" s="247"/>
      <c r="T823" s="248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9" t="s">
        <v>164</v>
      </c>
      <c r="AU823" s="249" t="s">
        <v>87</v>
      </c>
      <c r="AV823" s="13" t="s">
        <v>83</v>
      </c>
      <c r="AW823" s="13" t="s">
        <v>34</v>
      </c>
      <c r="AX823" s="13" t="s">
        <v>78</v>
      </c>
      <c r="AY823" s="249" t="s">
        <v>151</v>
      </c>
    </row>
    <row r="824" s="14" customFormat="1">
      <c r="A824" s="14"/>
      <c r="B824" s="250"/>
      <c r="C824" s="251"/>
      <c r="D824" s="233" t="s">
        <v>164</v>
      </c>
      <c r="E824" s="252" t="s">
        <v>1</v>
      </c>
      <c r="F824" s="253" t="s">
        <v>956</v>
      </c>
      <c r="G824" s="251"/>
      <c r="H824" s="254">
        <v>340.07400000000001</v>
      </c>
      <c r="I824" s="255"/>
      <c r="J824" s="251"/>
      <c r="K824" s="251"/>
      <c r="L824" s="256"/>
      <c r="M824" s="257"/>
      <c r="N824" s="258"/>
      <c r="O824" s="258"/>
      <c r="P824" s="258"/>
      <c r="Q824" s="258"/>
      <c r="R824" s="258"/>
      <c r="S824" s="258"/>
      <c r="T824" s="259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60" t="s">
        <v>164</v>
      </c>
      <c r="AU824" s="260" t="s">
        <v>87</v>
      </c>
      <c r="AV824" s="14" t="s">
        <v>87</v>
      </c>
      <c r="AW824" s="14" t="s">
        <v>34</v>
      </c>
      <c r="AX824" s="14" t="s">
        <v>83</v>
      </c>
      <c r="AY824" s="260" t="s">
        <v>151</v>
      </c>
    </row>
    <row r="825" s="2" customFormat="1" ht="24.15" customHeight="1">
      <c r="A825" s="39"/>
      <c r="B825" s="40"/>
      <c r="C825" s="220" t="s">
        <v>957</v>
      </c>
      <c r="D825" s="220" t="s">
        <v>153</v>
      </c>
      <c r="E825" s="221" t="s">
        <v>958</v>
      </c>
      <c r="F825" s="222" t="s">
        <v>959</v>
      </c>
      <c r="G825" s="223" t="s">
        <v>303</v>
      </c>
      <c r="H825" s="224">
        <v>46.152999999999999</v>
      </c>
      <c r="I825" s="225"/>
      <c r="J825" s="226">
        <f>ROUND(I825*H825,2)</f>
        <v>0</v>
      </c>
      <c r="K825" s="222" t="s">
        <v>157</v>
      </c>
      <c r="L825" s="45"/>
      <c r="M825" s="227" t="s">
        <v>1</v>
      </c>
      <c r="N825" s="228" t="s">
        <v>43</v>
      </c>
      <c r="O825" s="92"/>
      <c r="P825" s="229">
        <f>O825*H825</f>
        <v>0</v>
      </c>
      <c r="Q825" s="229">
        <v>0</v>
      </c>
      <c r="R825" s="229">
        <f>Q825*H825</f>
        <v>0</v>
      </c>
      <c r="S825" s="229">
        <v>0</v>
      </c>
      <c r="T825" s="230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31" t="s">
        <v>658</v>
      </c>
      <c r="AT825" s="231" t="s">
        <v>153</v>
      </c>
      <c r="AU825" s="231" t="s">
        <v>87</v>
      </c>
      <c r="AY825" s="18" t="s">
        <v>151</v>
      </c>
      <c r="BE825" s="232">
        <f>IF(N825="základní",J825,0)</f>
        <v>0</v>
      </c>
      <c r="BF825" s="232">
        <f>IF(N825="snížená",J825,0)</f>
        <v>0</v>
      </c>
      <c r="BG825" s="232">
        <f>IF(N825="zákl. přenesená",J825,0)</f>
        <v>0</v>
      </c>
      <c r="BH825" s="232">
        <f>IF(N825="sníž. přenesená",J825,0)</f>
        <v>0</v>
      </c>
      <c r="BI825" s="232">
        <f>IF(N825="nulová",J825,0)</f>
        <v>0</v>
      </c>
      <c r="BJ825" s="18" t="s">
        <v>83</v>
      </c>
      <c r="BK825" s="232">
        <f>ROUND(I825*H825,2)</f>
        <v>0</v>
      </c>
      <c r="BL825" s="18" t="s">
        <v>658</v>
      </c>
      <c r="BM825" s="231" t="s">
        <v>960</v>
      </c>
    </row>
    <row r="826" s="2" customFormat="1">
      <c r="A826" s="39"/>
      <c r="B826" s="40"/>
      <c r="C826" s="41"/>
      <c r="D826" s="233" t="s">
        <v>160</v>
      </c>
      <c r="E826" s="41"/>
      <c r="F826" s="234" t="s">
        <v>961</v>
      </c>
      <c r="G826" s="41"/>
      <c r="H826" s="41"/>
      <c r="I826" s="235"/>
      <c r="J826" s="41"/>
      <c r="K826" s="41"/>
      <c r="L826" s="45"/>
      <c r="M826" s="236"/>
      <c r="N826" s="237"/>
      <c r="O826" s="92"/>
      <c r="P826" s="92"/>
      <c r="Q826" s="92"/>
      <c r="R826" s="92"/>
      <c r="S826" s="92"/>
      <c r="T826" s="93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T826" s="18" t="s">
        <v>160</v>
      </c>
      <c r="AU826" s="18" t="s">
        <v>87</v>
      </c>
    </row>
    <row r="827" s="2" customFormat="1">
      <c r="A827" s="39"/>
      <c r="B827" s="40"/>
      <c r="C827" s="41"/>
      <c r="D827" s="238" t="s">
        <v>162</v>
      </c>
      <c r="E827" s="41"/>
      <c r="F827" s="239" t="s">
        <v>962</v>
      </c>
      <c r="G827" s="41"/>
      <c r="H827" s="41"/>
      <c r="I827" s="235"/>
      <c r="J827" s="41"/>
      <c r="K827" s="41"/>
      <c r="L827" s="45"/>
      <c r="M827" s="236"/>
      <c r="N827" s="237"/>
      <c r="O827" s="92"/>
      <c r="P827" s="92"/>
      <c r="Q827" s="92"/>
      <c r="R827" s="92"/>
      <c r="S827" s="92"/>
      <c r="T827" s="93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T827" s="18" t="s">
        <v>162</v>
      </c>
      <c r="AU827" s="18" t="s">
        <v>87</v>
      </c>
    </row>
    <row r="828" s="14" customFormat="1">
      <c r="A828" s="14"/>
      <c r="B828" s="250"/>
      <c r="C828" s="251"/>
      <c r="D828" s="233" t="s">
        <v>164</v>
      </c>
      <c r="E828" s="252" t="s">
        <v>1</v>
      </c>
      <c r="F828" s="253" t="s">
        <v>963</v>
      </c>
      <c r="G828" s="251"/>
      <c r="H828" s="254">
        <v>46.152999999999999</v>
      </c>
      <c r="I828" s="255"/>
      <c r="J828" s="251"/>
      <c r="K828" s="251"/>
      <c r="L828" s="256"/>
      <c r="M828" s="257"/>
      <c r="N828" s="258"/>
      <c r="O828" s="258"/>
      <c r="P828" s="258"/>
      <c r="Q828" s="258"/>
      <c r="R828" s="258"/>
      <c r="S828" s="258"/>
      <c r="T828" s="259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60" t="s">
        <v>164</v>
      </c>
      <c r="AU828" s="260" t="s">
        <v>87</v>
      </c>
      <c r="AV828" s="14" t="s">
        <v>87</v>
      </c>
      <c r="AW828" s="14" t="s">
        <v>34</v>
      </c>
      <c r="AX828" s="14" t="s">
        <v>83</v>
      </c>
      <c r="AY828" s="260" t="s">
        <v>151</v>
      </c>
    </row>
    <row r="829" s="2" customFormat="1" ht="24.15" customHeight="1">
      <c r="A829" s="39"/>
      <c r="B829" s="40"/>
      <c r="C829" s="220" t="s">
        <v>964</v>
      </c>
      <c r="D829" s="220" t="s">
        <v>153</v>
      </c>
      <c r="E829" s="221" t="s">
        <v>965</v>
      </c>
      <c r="F829" s="222" t="s">
        <v>966</v>
      </c>
      <c r="G829" s="223" t="s">
        <v>245</v>
      </c>
      <c r="H829" s="224">
        <v>19.169</v>
      </c>
      <c r="I829" s="225"/>
      <c r="J829" s="226">
        <f>ROUND(I829*H829,2)</f>
        <v>0</v>
      </c>
      <c r="K829" s="222" t="s">
        <v>157</v>
      </c>
      <c r="L829" s="45"/>
      <c r="M829" s="227" t="s">
        <v>1</v>
      </c>
      <c r="N829" s="228" t="s">
        <v>43</v>
      </c>
      <c r="O829" s="92"/>
      <c r="P829" s="229">
        <f>O829*H829</f>
        <v>0</v>
      </c>
      <c r="Q829" s="229">
        <v>0</v>
      </c>
      <c r="R829" s="229">
        <f>Q829*H829</f>
        <v>0</v>
      </c>
      <c r="S829" s="229">
        <v>0</v>
      </c>
      <c r="T829" s="230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31" t="s">
        <v>658</v>
      </c>
      <c r="AT829" s="231" t="s">
        <v>153</v>
      </c>
      <c r="AU829" s="231" t="s">
        <v>87</v>
      </c>
      <c r="AY829" s="18" t="s">
        <v>151</v>
      </c>
      <c r="BE829" s="232">
        <f>IF(N829="základní",J829,0)</f>
        <v>0</v>
      </c>
      <c r="BF829" s="232">
        <f>IF(N829="snížená",J829,0)</f>
        <v>0</v>
      </c>
      <c r="BG829" s="232">
        <f>IF(N829="zákl. přenesená",J829,0)</f>
        <v>0</v>
      </c>
      <c r="BH829" s="232">
        <f>IF(N829="sníž. přenesená",J829,0)</f>
        <v>0</v>
      </c>
      <c r="BI829" s="232">
        <f>IF(N829="nulová",J829,0)</f>
        <v>0</v>
      </c>
      <c r="BJ829" s="18" t="s">
        <v>83</v>
      </c>
      <c r="BK829" s="232">
        <f>ROUND(I829*H829,2)</f>
        <v>0</v>
      </c>
      <c r="BL829" s="18" t="s">
        <v>658</v>
      </c>
      <c r="BM829" s="231" t="s">
        <v>967</v>
      </c>
    </row>
    <row r="830" s="2" customFormat="1">
      <c r="A830" s="39"/>
      <c r="B830" s="40"/>
      <c r="C830" s="41"/>
      <c r="D830" s="233" t="s">
        <v>160</v>
      </c>
      <c r="E830" s="41"/>
      <c r="F830" s="234" t="s">
        <v>968</v>
      </c>
      <c r="G830" s="41"/>
      <c r="H830" s="41"/>
      <c r="I830" s="235"/>
      <c r="J830" s="41"/>
      <c r="K830" s="41"/>
      <c r="L830" s="45"/>
      <c r="M830" s="236"/>
      <c r="N830" s="237"/>
      <c r="O830" s="92"/>
      <c r="P830" s="92"/>
      <c r="Q830" s="92"/>
      <c r="R830" s="92"/>
      <c r="S830" s="92"/>
      <c r="T830" s="93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T830" s="18" t="s">
        <v>160</v>
      </c>
      <c r="AU830" s="18" t="s">
        <v>87</v>
      </c>
    </row>
    <row r="831" s="2" customFormat="1">
      <c r="A831" s="39"/>
      <c r="B831" s="40"/>
      <c r="C831" s="41"/>
      <c r="D831" s="238" t="s">
        <v>162</v>
      </c>
      <c r="E831" s="41"/>
      <c r="F831" s="239" t="s">
        <v>969</v>
      </c>
      <c r="G831" s="41"/>
      <c r="H831" s="41"/>
      <c r="I831" s="235"/>
      <c r="J831" s="41"/>
      <c r="K831" s="41"/>
      <c r="L831" s="45"/>
      <c r="M831" s="236"/>
      <c r="N831" s="237"/>
      <c r="O831" s="92"/>
      <c r="P831" s="92"/>
      <c r="Q831" s="92"/>
      <c r="R831" s="92"/>
      <c r="S831" s="92"/>
      <c r="T831" s="93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T831" s="18" t="s">
        <v>162</v>
      </c>
      <c r="AU831" s="18" t="s">
        <v>87</v>
      </c>
    </row>
    <row r="832" s="14" customFormat="1">
      <c r="A832" s="14"/>
      <c r="B832" s="250"/>
      <c r="C832" s="251"/>
      <c r="D832" s="233" t="s">
        <v>164</v>
      </c>
      <c r="E832" s="252" t="s">
        <v>1</v>
      </c>
      <c r="F832" s="253" t="s">
        <v>970</v>
      </c>
      <c r="G832" s="251"/>
      <c r="H832" s="254">
        <v>19.169</v>
      </c>
      <c r="I832" s="255"/>
      <c r="J832" s="251"/>
      <c r="K832" s="251"/>
      <c r="L832" s="256"/>
      <c r="M832" s="257"/>
      <c r="N832" s="258"/>
      <c r="O832" s="258"/>
      <c r="P832" s="258"/>
      <c r="Q832" s="258"/>
      <c r="R832" s="258"/>
      <c r="S832" s="258"/>
      <c r="T832" s="259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60" t="s">
        <v>164</v>
      </c>
      <c r="AU832" s="260" t="s">
        <v>87</v>
      </c>
      <c r="AV832" s="14" t="s">
        <v>87</v>
      </c>
      <c r="AW832" s="14" t="s">
        <v>34</v>
      </c>
      <c r="AX832" s="14" t="s">
        <v>83</v>
      </c>
      <c r="AY832" s="260" t="s">
        <v>151</v>
      </c>
    </row>
    <row r="833" s="2" customFormat="1" ht="24.15" customHeight="1">
      <c r="A833" s="39"/>
      <c r="B833" s="40"/>
      <c r="C833" s="220" t="s">
        <v>971</v>
      </c>
      <c r="D833" s="220" t="s">
        <v>153</v>
      </c>
      <c r="E833" s="221" t="s">
        <v>972</v>
      </c>
      <c r="F833" s="222" t="s">
        <v>973</v>
      </c>
      <c r="G833" s="223" t="s">
        <v>236</v>
      </c>
      <c r="H833" s="224">
        <v>49.149999999999999</v>
      </c>
      <c r="I833" s="225"/>
      <c r="J833" s="226">
        <f>ROUND(I833*H833,2)</f>
        <v>0</v>
      </c>
      <c r="K833" s="222" t="s">
        <v>157</v>
      </c>
      <c r="L833" s="45"/>
      <c r="M833" s="227" t="s">
        <v>1</v>
      </c>
      <c r="N833" s="228" t="s">
        <v>43</v>
      </c>
      <c r="O833" s="92"/>
      <c r="P833" s="229">
        <f>O833*H833</f>
        <v>0</v>
      </c>
      <c r="Q833" s="229">
        <v>0</v>
      </c>
      <c r="R833" s="229">
        <f>Q833*H833</f>
        <v>0</v>
      </c>
      <c r="S833" s="229">
        <v>0</v>
      </c>
      <c r="T833" s="230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31" t="s">
        <v>658</v>
      </c>
      <c r="AT833" s="231" t="s">
        <v>153</v>
      </c>
      <c r="AU833" s="231" t="s">
        <v>87</v>
      </c>
      <c r="AY833" s="18" t="s">
        <v>151</v>
      </c>
      <c r="BE833" s="232">
        <f>IF(N833="základní",J833,0)</f>
        <v>0</v>
      </c>
      <c r="BF833" s="232">
        <f>IF(N833="snížená",J833,0)</f>
        <v>0</v>
      </c>
      <c r="BG833" s="232">
        <f>IF(N833="zákl. přenesená",J833,0)</f>
        <v>0</v>
      </c>
      <c r="BH833" s="232">
        <f>IF(N833="sníž. přenesená",J833,0)</f>
        <v>0</v>
      </c>
      <c r="BI833" s="232">
        <f>IF(N833="nulová",J833,0)</f>
        <v>0</v>
      </c>
      <c r="BJ833" s="18" t="s">
        <v>83</v>
      </c>
      <c r="BK833" s="232">
        <f>ROUND(I833*H833,2)</f>
        <v>0</v>
      </c>
      <c r="BL833" s="18" t="s">
        <v>658</v>
      </c>
      <c r="BM833" s="231" t="s">
        <v>974</v>
      </c>
    </row>
    <row r="834" s="2" customFormat="1">
      <c r="A834" s="39"/>
      <c r="B834" s="40"/>
      <c r="C834" s="41"/>
      <c r="D834" s="233" t="s">
        <v>160</v>
      </c>
      <c r="E834" s="41"/>
      <c r="F834" s="234" t="s">
        <v>975</v>
      </c>
      <c r="G834" s="41"/>
      <c r="H834" s="41"/>
      <c r="I834" s="235"/>
      <c r="J834" s="41"/>
      <c r="K834" s="41"/>
      <c r="L834" s="45"/>
      <c r="M834" s="236"/>
      <c r="N834" s="237"/>
      <c r="O834" s="92"/>
      <c r="P834" s="92"/>
      <c r="Q834" s="92"/>
      <c r="R834" s="92"/>
      <c r="S834" s="92"/>
      <c r="T834" s="93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160</v>
      </c>
      <c r="AU834" s="18" t="s">
        <v>87</v>
      </c>
    </row>
    <row r="835" s="2" customFormat="1">
      <c r="A835" s="39"/>
      <c r="B835" s="40"/>
      <c r="C835" s="41"/>
      <c r="D835" s="238" t="s">
        <v>162</v>
      </c>
      <c r="E835" s="41"/>
      <c r="F835" s="239" t="s">
        <v>976</v>
      </c>
      <c r="G835" s="41"/>
      <c r="H835" s="41"/>
      <c r="I835" s="235"/>
      <c r="J835" s="41"/>
      <c r="K835" s="41"/>
      <c r="L835" s="45"/>
      <c r="M835" s="236"/>
      <c r="N835" s="237"/>
      <c r="O835" s="92"/>
      <c r="P835" s="92"/>
      <c r="Q835" s="92"/>
      <c r="R835" s="92"/>
      <c r="S835" s="92"/>
      <c r="T835" s="93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T835" s="18" t="s">
        <v>162</v>
      </c>
      <c r="AU835" s="18" t="s">
        <v>87</v>
      </c>
    </row>
    <row r="836" s="13" customFormat="1">
      <c r="A836" s="13"/>
      <c r="B836" s="240"/>
      <c r="C836" s="241"/>
      <c r="D836" s="233" t="s">
        <v>164</v>
      </c>
      <c r="E836" s="242" t="s">
        <v>1</v>
      </c>
      <c r="F836" s="243" t="s">
        <v>930</v>
      </c>
      <c r="G836" s="241"/>
      <c r="H836" s="242" t="s">
        <v>1</v>
      </c>
      <c r="I836" s="244"/>
      <c r="J836" s="241"/>
      <c r="K836" s="241"/>
      <c r="L836" s="245"/>
      <c r="M836" s="246"/>
      <c r="N836" s="247"/>
      <c r="O836" s="247"/>
      <c r="P836" s="247"/>
      <c r="Q836" s="247"/>
      <c r="R836" s="247"/>
      <c r="S836" s="247"/>
      <c r="T836" s="248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49" t="s">
        <v>164</v>
      </c>
      <c r="AU836" s="249" t="s">
        <v>87</v>
      </c>
      <c r="AV836" s="13" t="s">
        <v>83</v>
      </c>
      <c r="AW836" s="13" t="s">
        <v>34</v>
      </c>
      <c r="AX836" s="13" t="s">
        <v>78</v>
      </c>
      <c r="AY836" s="249" t="s">
        <v>151</v>
      </c>
    </row>
    <row r="837" s="13" customFormat="1">
      <c r="A837" s="13"/>
      <c r="B837" s="240"/>
      <c r="C837" s="241"/>
      <c r="D837" s="233" t="s">
        <v>164</v>
      </c>
      <c r="E837" s="242" t="s">
        <v>1</v>
      </c>
      <c r="F837" s="243" t="s">
        <v>977</v>
      </c>
      <c r="G837" s="241"/>
      <c r="H837" s="242" t="s">
        <v>1</v>
      </c>
      <c r="I837" s="244"/>
      <c r="J837" s="241"/>
      <c r="K837" s="241"/>
      <c r="L837" s="245"/>
      <c r="M837" s="246"/>
      <c r="N837" s="247"/>
      <c r="O837" s="247"/>
      <c r="P837" s="247"/>
      <c r="Q837" s="247"/>
      <c r="R837" s="247"/>
      <c r="S837" s="247"/>
      <c r="T837" s="248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9" t="s">
        <v>164</v>
      </c>
      <c r="AU837" s="249" t="s">
        <v>87</v>
      </c>
      <c r="AV837" s="13" t="s">
        <v>83</v>
      </c>
      <c r="AW837" s="13" t="s">
        <v>34</v>
      </c>
      <c r="AX837" s="13" t="s">
        <v>78</v>
      </c>
      <c r="AY837" s="249" t="s">
        <v>151</v>
      </c>
    </row>
    <row r="838" s="14" customFormat="1">
      <c r="A838" s="14"/>
      <c r="B838" s="250"/>
      <c r="C838" s="251"/>
      <c r="D838" s="233" t="s">
        <v>164</v>
      </c>
      <c r="E838" s="252" t="s">
        <v>1</v>
      </c>
      <c r="F838" s="253" t="s">
        <v>940</v>
      </c>
      <c r="G838" s="251"/>
      <c r="H838" s="254">
        <v>49.149999999999999</v>
      </c>
      <c r="I838" s="255"/>
      <c r="J838" s="251"/>
      <c r="K838" s="251"/>
      <c r="L838" s="256"/>
      <c r="M838" s="257"/>
      <c r="N838" s="258"/>
      <c r="O838" s="258"/>
      <c r="P838" s="258"/>
      <c r="Q838" s="258"/>
      <c r="R838" s="258"/>
      <c r="S838" s="258"/>
      <c r="T838" s="259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60" t="s">
        <v>164</v>
      </c>
      <c r="AU838" s="260" t="s">
        <v>87</v>
      </c>
      <c r="AV838" s="14" t="s">
        <v>87</v>
      </c>
      <c r="AW838" s="14" t="s">
        <v>34</v>
      </c>
      <c r="AX838" s="14" t="s">
        <v>83</v>
      </c>
      <c r="AY838" s="260" t="s">
        <v>151</v>
      </c>
    </row>
    <row r="839" s="2" customFormat="1" ht="24.15" customHeight="1">
      <c r="A839" s="39"/>
      <c r="B839" s="40"/>
      <c r="C839" s="220" t="s">
        <v>978</v>
      </c>
      <c r="D839" s="220" t="s">
        <v>153</v>
      </c>
      <c r="E839" s="221" t="s">
        <v>979</v>
      </c>
      <c r="F839" s="222" t="s">
        <v>980</v>
      </c>
      <c r="G839" s="223" t="s">
        <v>236</v>
      </c>
      <c r="H839" s="224">
        <v>49.149999999999999</v>
      </c>
      <c r="I839" s="225"/>
      <c r="J839" s="226">
        <f>ROUND(I839*H839,2)</f>
        <v>0</v>
      </c>
      <c r="K839" s="222" t="s">
        <v>157</v>
      </c>
      <c r="L839" s="45"/>
      <c r="M839" s="227" t="s">
        <v>1</v>
      </c>
      <c r="N839" s="228" t="s">
        <v>43</v>
      </c>
      <c r="O839" s="92"/>
      <c r="P839" s="229">
        <f>O839*H839</f>
        <v>0</v>
      </c>
      <c r="Q839" s="229">
        <v>0</v>
      </c>
      <c r="R839" s="229">
        <f>Q839*H839</f>
        <v>0</v>
      </c>
      <c r="S839" s="229">
        <v>0</v>
      </c>
      <c r="T839" s="230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31" t="s">
        <v>658</v>
      </c>
      <c r="AT839" s="231" t="s">
        <v>153</v>
      </c>
      <c r="AU839" s="231" t="s">
        <v>87</v>
      </c>
      <c r="AY839" s="18" t="s">
        <v>151</v>
      </c>
      <c r="BE839" s="232">
        <f>IF(N839="základní",J839,0)</f>
        <v>0</v>
      </c>
      <c r="BF839" s="232">
        <f>IF(N839="snížená",J839,0)</f>
        <v>0</v>
      </c>
      <c r="BG839" s="232">
        <f>IF(N839="zákl. přenesená",J839,0)</f>
        <v>0</v>
      </c>
      <c r="BH839" s="232">
        <f>IF(N839="sníž. přenesená",J839,0)</f>
        <v>0</v>
      </c>
      <c r="BI839" s="232">
        <f>IF(N839="nulová",J839,0)</f>
        <v>0</v>
      </c>
      <c r="BJ839" s="18" t="s">
        <v>83</v>
      </c>
      <c r="BK839" s="232">
        <f>ROUND(I839*H839,2)</f>
        <v>0</v>
      </c>
      <c r="BL839" s="18" t="s">
        <v>658</v>
      </c>
      <c r="BM839" s="231" t="s">
        <v>981</v>
      </c>
    </row>
    <row r="840" s="2" customFormat="1">
      <c r="A840" s="39"/>
      <c r="B840" s="40"/>
      <c r="C840" s="41"/>
      <c r="D840" s="233" t="s">
        <v>160</v>
      </c>
      <c r="E840" s="41"/>
      <c r="F840" s="234" t="s">
        <v>982</v>
      </c>
      <c r="G840" s="41"/>
      <c r="H840" s="41"/>
      <c r="I840" s="235"/>
      <c r="J840" s="41"/>
      <c r="K840" s="41"/>
      <c r="L840" s="45"/>
      <c r="M840" s="236"/>
      <c r="N840" s="237"/>
      <c r="O840" s="92"/>
      <c r="P840" s="92"/>
      <c r="Q840" s="92"/>
      <c r="R840" s="92"/>
      <c r="S840" s="92"/>
      <c r="T840" s="93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T840" s="18" t="s">
        <v>160</v>
      </c>
      <c r="AU840" s="18" t="s">
        <v>87</v>
      </c>
    </row>
    <row r="841" s="2" customFormat="1">
      <c r="A841" s="39"/>
      <c r="B841" s="40"/>
      <c r="C841" s="41"/>
      <c r="D841" s="238" t="s">
        <v>162</v>
      </c>
      <c r="E841" s="41"/>
      <c r="F841" s="239" t="s">
        <v>983</v>
      </c>
      <c r="G841" s="41"/>
      <c r="H841" s="41"/>
      <c r="I841" s="235"/>
      <c r="J841" s="41"/>
      <c r="K841" s="41"/>
      <c r="L841" s="45"/>
      <c r="M841" s="236"/>
      <c r="N841" s="237"/>
      <c r="O841" s="92"/>
      <c r="P841" s="92"/>
      <c r="Q841" s="92"/>
      <c r="R841" s="92"/>
      <c r="S841" s="92"/>
      <c r="T841" s="93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T841" s="18" t="s">
        <v>162</v>
      </c>
      <c r="AU841" s="18" t="s">
        <v>87</v>
      </c>
    </row>
    <row r="842" s="13" customFormat="1">
      <c r="A842" s="13"/>
      <c r="B842" s="240"/>
      <c r="C842" s="241"/>
      <c r="D842" s="233" t="s">
        <v>164</v>
      </c>
      <c r="E842" s="242" t="s">
        <v>1</v>
      </c>
      <c r="F842" s="243" t="s">
        <v>930</v>
      </c>
      <c r="G842" s="241"/>
      <c r="H842" s="242" t="s">
        <v>1</v>
      </c>
      <c r="I842" s="244"/>
      <c r="J842" s="241"/>
      <c r="K842" s="241"/>
      <c r="L842" s="245"/>
      <c r="M842" s="246"/>
      <c r="N842" s="247"/>
      <c r="O842" s="247"/>
      <c r="P842" s="247"/>
      <c r="Q842" s="247"/>
      <c r="R842" s="247"/>
      <c r="S842" s="247"/>
      <c r="T842" s="248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9" t="s">
        <v>164</v>
      </c>
      <c r="AU842" s="249" t="s">
        <v>87</v>
      </c>
      <c r="AV842" s="13" t="s">
        <v>83</v>
      </c>
      <c r="AW842" s="13" t="s">
        <v>34</v>
      </c>
      <c r="AX842" s="13" t="s">
        <v>78</v>
      </c>
      <c r="AY842" s="249" t="s">
        <v>151</v>
      </c>
    </row>
    <row r="843" s="13" customFormat="1">
      <c r="A843" s="13"/>
      <c r="B843" s="240"/>
      <c r="C843" s="241"/>
      <c r="D843" s="233" t="s">
        <v>164</v>
      </c>
      <c r="E843" s="242" t="s">
        <v>1</v>
      </c>
      <c r="F843" s="243" t="s">
        <v>984</v>
      </c>
      <c r="G843" s="241"/>
      <c r="H843" s="242" t="s">
        <v>1</v>
      </c>
      <c r="I843" s="244"/>
      <c r="J843" s="241"/>
      <c r="K843" s="241"/>
      <c r="L843" s="245"/>
      <c r="M843" s="246"/>
      <c r="N843" s="247"/>
      <c r="O843" s="247"/>
      <c r="P843" s="247"/>
      <c r="Q843" s="247"/>
      <c r="R843" s="247"/>
      <c r="S843" s="247"/>
      <c r="T843" s="248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9" t="s">
        <v>164</v>
      </c>
      <c r="AU843" s="249" t="s">
        <v>87</v>
      </c>
      <c r="AV843" s="13" t="s">
        <v>83</v>
      </c>
      <c r="AW843" s="13" t="s">
        <v>34</v>
      </c>
      <c r="AX843" s="13" t="s">
        <v>78</v>
      </c>
      <c r="AY843" s="249" t="s">
        <v>151</v>
      </c>
    </row>
    <row r="844" s="14" customFormat="1">
      <c r="A844" s="14"/>
      <c r="B844" s="250"/>
      <c r="C844" s="251"/>
      <c r="D844" s="233" t="s">
        <v>164</v>
      </c>
      <c r="E844" s="252" t="s">
        <v>1</v>
      </c>
      <c r="F844" s="253" t="s">
        <v>940</v>
      </c>
      <c r="G844" s="251"/>
      <c r="H844" s="254">
        <v>49.149999999999999</v>
      </c>
      <c r="I844" s="255"/>
      <c r="J844" s="251"/>
      <c r="K844" s="251"/>
      <c r="L844" s="256"/>
      <c r="M844" s="257"/>
      <c r="N844" s="258"/>
      <c r="O844" s="258"/>
      <c r="P844" s="258"/>
      <c r="Q844" s="258"/>
      <c r="R844" s="258"/>
      <c r="S844" s="258"/>
      <c r="T844" s="259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0" t="s">
        <v>164</v>
      </c>
      <c r="AU844" s="260" t="s">
        <v>87</v>
      </c>
      <c r="AV844" s="14" t="s">
        <v>87</v>
      </c>
      <c r="AW844" s="14" t="s">
        <v>34</v>
      </c>
      <c r="AX844" s="14" t="s">
        <v>83</v>
      </c>
      <c r="AY844" s="260" t="s">
        <v>151</v>
      </c>
    </row>
    <row r="845" s="2" customFormat="1" ht="24.15" customHeight="1">
      <c r="A845" s="39"/>
      <c r="B845" s="40"/>
      <c r="C845" s="220" t="s">
        <v>985</v>
      </c>
      <c r="D845" s="220" t="s">
        <v>153</v>
      </c>
      <c r="E845" s="221" t="s">
        <v>986</v>
      </c>
      <c r="F845" s="222" t="s">
        <v>987</v>
      </c>
      <c r="G845" s="223" t="s">
        <v>236</v>
      </c>
      <c r="H845" s="224">
        <v>25.300000000000001</v>
      </c>
      <c r="I845" s="225"/>
      <c r="J845" s="226">
        <f>ROUND(I845*H845,2)</f>
        <v>0</v>
      </c>
      <c r="K845" s="222" t="s">
        <v>157</v>
      </c>
      <c r="L845" s="45"/>
      <c r="M845" s="227" t="s">
        <v>1</v>
      </c>
      <c r="N845" s="228" t="s">
        <v>43</v>
      </c>
      <c r="O845" s="92"/>
      <c r="P845" s="229">
        <f>O845*H845</f>
        <v>0</v>
      </c>
      <c r="Q845" s="229">
        <v>0</v>
      </c>
      <c r="R845" s="229">
        <f>Q845*H845</f>
        <v>0</v>
      </c>
      <c r="S845" s="229">
        <v>0</v>
      </c>
      <c r="T845" s="230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31" t="s">
        <v>658</v>
      </c>
      <c r="AT845" s="231" t="s">
        <v>153</v>
      </c>
      <c r="AU845" s="231" t="s">
        <v>87</v>
      </c>
      <c r="AY845" s="18" t="s">
        <v>151</v>
      </c>
      <c r="BE845" s="232">
        <f>IF(N845="základní",J845,0)</f>
        <v>0</v>
      </c>
      <c r="BF845" s="232">
        <f>IF(N845="snížená",J845,0)</f>
        <v>0</v>
      </c>
      <c r="BG845" s="232">
        <f>IF(N845="zákl. přenesená",J845,0)</f>
        <v>0</v>
      </c>
      <c r="BH845" s="232">
        <f>IF(N845="sníž. přenesená",J845,0)</f>
        <v>0</v>
      </c>
      <c r="BI845" s="232">
        <f>IF(N845="nulová",J845,0)</f>
        <v>0</v>
      </c>
      <c r="BJ845" s="18" t="s">
        <v>83</v>
      </c>
      <c r="BK845" s="232">
        <f>ROUND(I845*H845,2)</f>
        <v>0</v>
      </c>
      <c r="BL845" s="18" t="s">
        <v>658</v>
      </c>
      <c r="BM845" s="231" t="s">
        <v>988</v>
      </c>
    </row>
    <row r="846" s="2" customFormat="1">
      <c r="A846" s="39"/>
      <c r="B846" s="40"/>
      <c r="C846" s="41"/>
      <c r="D846" s="233" t="s">
        <v>160</v>
      </c>
      <c r="E846" s="41"/>
      <c r="F846" s="234" t="s">
        <v>989</v>
      </c>
      <c r="G846" s="41"/>
      <c r="H846" s="41"/>
      <c r="I846" s="235"/>
      <c r="J846" s="41"/>
      <c r="K846" s="41"/>
      <c r="L846" s="45"/>
      <c r="M846" s="236"/>
      <c r="N846" s="237"/>
      <c r="O846" s="92"/>
      <c r="P846" s="92"/>
      <c r="Q846" s="92"/>
      <c r="R846" s="92"/>
      <c r="S846" s="92"/>
      <c r="T846" s="93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T846" s="18" t="s">
        <v>160</v>
      </c>
      <c r="AU846" s="18" t="s">
        <v>87</v>
      </c>
    </row>
    <row r="847" s="2" customFormat="1">
      <c r="A847" s="39"/>
      <c r="B847" s="40"/>
      <c r="C847" s="41"/>
      <c r="D847" s="238" t="s">
        <v>162</v>
      </c>
      <c r="E847" s="41"/>
      <c r="F847" s="239" t="s">
        <v>990</v>
      </c>
      <c r="G847" s="41"/>
      <c r="H847" s="41"/>
      <c r="I847" s="235"/>
      <c r="J847" s="41"/>
      <c r="K847" s="41"/>
      <c r="L847" s="45"/>
      <c r="M847" s="236"/>
      <c r="N847" s="237"/>
      <c r="O847" s="92"/>
      <c r="P847" s="92"/>
      <c r="Q847" s="92"/>
      <c r="R847" s="92"/>
      <c r="S847" s="92"/>
      <c r="T847" s="93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T847" s="18" t="s">
        <v>162</v>
      </c>
      <c r="AU847" s="18" t="s">
        <v>87</v>
      </c>
    </row>
    <row r="848" s="13" customFormat="1">
      <c r="A848" s="13"/>
      <c r="B848" s="240"/>
      <c r="C848" s="241"/>
      <c r="D848" s="233" t="s">
        <v>164</v>
      </c>
      <c r="E848" s="242" t="s">
        <v>1</v>
      </c>
      <c r="F848" s="243" t="s">
        <v>930</v>
      </c>
      <c r="G848" s="241"/>
      <c r="H848" s="242" t="s">
        <v>1</v>
      </c>
      <c r="I848" s="244"/>
      <c r="J848" s="241"/>
      <c r="K848" s="241"/>
      <c r="L848" s="245"/>
      <c r="M848" s="246"/>
      <c r="N848" s="247"/>
      <c r="O848" s="247"/>
      <c r="P848" s="247"/>
      <c r="Q848" s="247"/>
      <c r="R848" s="247"/>
      <c r="S848" s="247"/>
      <c r="T848" s="248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9" t="s">
        <v>164</v>
      </c>
      <c r="AU848" s="249" t="s">
        <v>87</v>
      </c>
      <c r="AV848" s="13" t="s">
        <v>83</v>
      </c>
      <c r="AW848" s="13" t="s">
        <v>34</v>
      </c>
      <c r="AX848" s="13" t="s">
        <v>78</v>
      </c>
      <c r="AY848" s="249" t="s">
        <v>151</v>
      </c>
    </row>
    <row r="849" s="13" customFormat="1">
      <c r="A849" s="13"/>
      <c r="B849" s="240"/>
      <c r="C849" s="241"/>
      <c r="D849" s="233" t="s">
        <v>164</v>
      </c>
      <c r="E849" s="242" t="s">
        <v>1</v>
      </c>
      <c r="F849" s="243" t="s">
        <v>991</v>
      </c>
      <c r="G849" s="241"/>
      <c r="H849" s="242" t="s">
        <v>1</v>
      </c>
      <c r="I849" s="244"/>
      <c r="J849" s="241"/>
      <c r="K849" s="241"/>
      <c r="L849" s="245"/>
      <c r="M849" s="246"/>
      <c r="N849" s="247"/>
      <c r="O849" s="247"/>
      <c r="P849" s="247"/>
      <c r="Q849" s="247"/>
      <c r="R849" s="247"/>
      <c r="S849" s="247"/>
      <c r="T849" s="248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9" t="s">
        <v>164</v>
      </c>
      <c r="AU849" s="249" t="s">
        <v>87</v>
      </c>
      <c r="AV849" s="13" t="s">
        <v>83</v>
      </c>
      <c r="AW849" s="13" t="s">
        <v>34</v>
      </c>
      <c r="AX849" s="13" t="s">
        <v>78</v>
      </c>
      <c r="AY849" s="249" t="s">
        <v>151</v>
      </c>
    </row>
    <row r="850" s="14" customFormat="1">
      <c r="A850" s="14"/>
      <c r="B850" s="250"/>
      <c r="C850" s="251"/>
      <c r="D850" s="233" t="s">
        <v>164</v>
      </c>
      <c r="E850" s="252" t="s">
        <v>1</v>
      </c>
      <c r="F850" s="253" t="s">
        <v>932</v>
      </c>
      <c r="G850" s="251"/>
      <c r="H850" s="254">
        <v>25.300000000000001</v>
      </c>
      <c r="I850" s="255"/>
      <c r="J850" s="251"/>
      <c r="K850" s="251"/>
      <c r="L850" s="256"/>
      <c r="M850" s="257"/>
      <c r="N850" s="258"/>
      <c r="O850" s="258"/>
      <c r="P850" s="258"/>
      <c r="Q850" s="258"/>
      <c r="R850" s="258"/>
      <c r="S850" s="258"/>
      <c r="T850" s="259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60" t="s">
        <v>164</v>
      </c>
      <c r="AU850" s="260" t="s">
        <v>87</v>
      </c>
      <c r="AV850" s="14" t="s">
        <v>87</v>
      </c>
      <c r="AW850" s="14" t="s">
        <v>34</v>
      </c>
      <c r="AX850" s="14" t="s">
        <v>83</v>
      </c>
      <c r="AY850" s="260" t="s">
        <v>151</v>
      </c>
    </row>
    <row r="851" s="2" customFormat="1" ht="16.5" customHeight="1">
      <c r="A851" s="39"/>
      <c r="B851" s="40"/>
      <c r="C851" s="283" t="s">
        <v>992</v>
      </c>
      <c r="D851" s="283" t="s">
        <v>324</v>
      </c>
      <c r="E851" s="284" t="s">
        <v>325</v>
      </c>
      <c r="F851" s="285" t="s">
        <v>326</v>
      </c>
      <c r="G851" s="286" t="s">
        <v>303</v>
      </c>
      <c r="H851" s="287">
        <v>43.247</v>
      </c>
      <c r="I851" s="288"/>
      <c r="J851" s="289">
        <f>ROUND(I851*H851,2)</f>
        <v>0</v>
      </c>
      <c r="K851" s="285" t="s">
        <v>157</v>
      </c>
      <c r="L851" s="290"/>
      <c r="M851" s="291" t="s">
        <v>1</v>
      </c>
      <c r="N851" s="292" t="s">
        <v>43</v>
      </c>
      <c r="O851" s="92"/>
      <c r="P851" s="229">
        <f>O851*H851</f>
        <v>0</v>
      </c>
      <c r="Q851" s="229">
        <v>1</v>
      </c>
      <c r="R851" s="229">
        <f>Q851*H851</f>
        <v>43.247</v>
      </c>
      <c r="S851" s="229">
        <v>0</v>
      </c>
      <c r="T851" s="230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31" t="s">
        <v>993</v>
      </c>
      <c r="AT851" s="231" t="s">
        <v>324</v>
      </c>
      <c r="AU851" s="231" t="s">
        <v>87</v>
      </c>
      <c r="AY851" s="18" t="s">
        <v>151</v>
      </c>
      <c r="BE851" s="232">
        <f>IF(N851="základní",J851,0)</f>
        <v>0</v>
      </c>
      <c r="BF851" s="232">
        <f>IF(N851="snížená",J851,0)</f>
        <v>0</v>
      </c>
      <c r="BG851" s="232">
        <f>IF(N851="zákl. přenesená",J851,0)</f>
        <v>0</v>
      </c>
      <c r="BH851" s="232">
        <f>IF(N851="sníž. přenesená",J851,0)</f>
        <v>0</v>
      </c>
      <c r="BI851" s="232">
        <f>IF(N851="nulová",J851,0)</f>
        <v>0</v>
      </c>
      <c r="BJ851" s="18" t="s">
        <v>83</v>
      </c>
      <c r="BK851" s="232">
        <f>ROUND(I851*H851,2)</f>
        <v>0</v>
      </c>
      <c r="BL851" s="18" t="s">
        <v>658</v>
      </c>
      <c r="BM851" s="231" t="s">
        <v>994</v>
      </c>
    </row>
    <row r="852" s="2" customFormat="1">
      <c r="A852" s="39"/>
      <c r="B852" s="40"/>
      <c r="C852" s="41"/>
      <c r="D852" s="233" t="s">
        <v>160</v>
      </c>
      <c r="E852" s="41"/>
      <c r="F852" s="234" t="s">
        <v>326</v>
      </c>
      <c r="G852" s="41"/>
      <c r="H852" s="41"/>
      <c r="I852" s="235"/>
      <c r="J852" s="41"/>
      <c r="K852" s="41"/>
      <c r="L852" s="45"/>
      <c r="M852" s="236"/>
      <c r="N852" s="237"/>
      <c r="O852" s="92"/>
      <c r="P852" s="92"/>
      <c r="Q852" s="92"/>
      <c r="R852" s="92"/>
      <c r="S852" s="92"/>
      <c r="T852" s="93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T852" s="18" t="s">
        <v>160</v>
      </c>
      <c r="AU852" s="18" t="s">
        <v>87</v>
      </c>
    </row>
    <row r="853" s="14" customFormat="1">
      <c r="A853" s="14"/>
      <c r="B853" s="250"/>
      <c r="C853" s="251"/>
      <c r="D853" s="233" t="s">
        <v>164</v>
      </c>
      <c r="E853" s="252" t="s">
        <v>1</v>
      </c>
      <c r="F853" s="253" t="s">
        <v>995</v>
      </c>
      <c r="G853" s="251"/>
      <c r="H853" s="254">
        <v>19.648</v>
      </c>
      <c r="I853" s="255"/>
      <c r="J853" s="251"/>
      <c r="K853" s="251"/>
      <c r="L853" s="256"/>
      <c r="M853" s="257"/>
      <c r="N853" s="258"/>
      <c r="O853" s="258"/>
      <c r="P853" s="258"/>
      <c r="Q853" s="258"/>
      <c r="R853" s="258"/>
      <c r="S853" s="258"/>
      <c r="T853" s="259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60" t="s">
        <v>164</v>
      </c>
      <c r="AU853" s="260" t="s">
        <v>87</v>
      </c>
      <c r="AV853" s="14" t="s">
        <v>87</v>
      </c>
      <c r="AW853" s="14" t="s">
        <v>34</v>
      </c>
      <c r="AX853" s="14" t="s">
        <v>78</v>
      </c>
      <c r="AY853" s="260" t="s">
        <v>151</v>
      </c>
    </row>
    <row r="854" s="14" customFormat="1">
      <c r="A854" s="14"/>
      <c r="B854" s="250"/>
      <c r="C854" s="251"/>
      <c r="D854" s="233" t="s">
        <v>164</v>
      </c>
      <c r="E854" s="252" t="s">
        <v>1</v>
      </c>
      <c r="F854" s="253" t="s">
        <v>996</v>
      </c>
      <c r="G854" s="251"/>
      <c r="H854" s="254">
        <v>23.599</v>
      </c>
      <c r="I854" s="255"/>
      <c r="J854" s="251"/>
      <c r="K854" s="251"/>
      <c r="L854" s="256"/>
      <c r="M854" s="257"/>
      <c r="N854" s="258"/>
      <c r="O854" s="258"/>
      <c r="P854" s="258"/>
      <c r="Q854" s="258"/>
      <c r="R854" s="258"/>
      <c r="S854" s="258"/>
      <c r="T854" s="259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60" t="s">
        <v>164</v>
      </c>
      <c r="AU854" s="260" t="s">
        <v>87</v>
      </c>
      <c r="AV854" s="14" t="s">
        <v>87</v>
      </c>
      <c r="AW854" s="14" t="s">
        <v>34</v>
      </c>
      <c r="AX854" s="14" t="s">
        <v>78</v>
      </c>
      <c r="AY854" s="260" t="s">
        <v>151</v>
      </c>
    </row>
    <row r="855" s="15" customFormat="1">
      <c r="A855" s="15"/>
      <c r="B855" s="261"/>
      <c r="C855" s="262"/>
      <c r="D855" s="233" t="s">
        <v>164</v>
      </c>
      <c r="E855" s="263" t="s">
        <v>1</v>
      </c>
      <c r="F855" s="264" t="s">
        <v>169</v>
      </c>
      <c r="G855" s="262"/>
      <c r="H855" s="265">
        <v>43.247</v>
      </c>
      <c r="I855" s="266"/>
      <c r="J855" s="262"/>
      <c r="K855" s="262"/>
      <c r="L855" s="267"/>
      <c r="M855" s="268"/>
      <c r="N855" s="269"/>
      <c r="O855" s="269"/>
      <c r="P855" s="269"/>
      <c r="Q855" s="269"/>
      <c r="R855" s="269"/>
      <c r="S855" s="269"/>
      <c r="T855" s="270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T855" s="271" t="s">
        <v>164</v>
      </c>
      <c r="AU855" s="271" t="s">
        <v>87</v>
      </c>
      <c r="AV855" s="15" t="s">
        <v>158</v>
      </c>
      <c r="AW855" s="15" t="s">
        <v>34</v>
      </c>
      <c r="AX855" s="15" t="s">
        <v>83</v>
      </c>
      <c r="AY855" s="271" t="s">
        <v>151</v>
      </c>
    </row>
    <row r="856" s="2" customFormat="1" ht="24.15" customHeight="1">
      <c r="A856" s="39"/>
      <c r="B856" s="40"/>
      <c r="C856" s="220" t="s">
        <v>997</v>
      </c>
      <c r="D856" s="220" t="s">
        <v>153</v>
      </c>
      <c r="E856" s="221" t="s">
        <v>998</v>
      </c>
      <c r="F856" s="222" t="s">
        <v>999</v>
      </c>
      <c r="G856" s="223" t="s">
        <v>236</v>
      </c>
      <c r="H856" s="224">
        <v>74.450000000000003</v>
      </c>
      <c r="I856" s="225"/>
      <c r="J856" s="226">
        <f>ROUND(I856*H856,2)</f>
        <v>0</v>
      </c>
      <c r="K856" s="222" t="s">
        <v>157</v>
      </c>
      <c r="L856" s="45"/>
      <c r="M856" s="227" t="s">
        <v>1</v>
      </c>
      <c r="N856" s="228" t="s">
        <v>43</v>
      </c>
      <c r="O856" s="92"/>
      <c r="P856" s="229">
        <f>O856*H856</f>
        <v>0</v>
      </c>
      <c r="Q856" s="229">
        <v>0</v>
      </c>
      <c r="R856" s="229">
        <f>Q856*H856</f>
        <v>0</v>
      </c>
      <c r="S856" s="229">
        <v>0</v>
      </c>
      <c r="T856" s="230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31" t="s">
        <v>658</v>
      </c>
      <c r="AT856" s="231" t="s">
        <v>153</v>
      </c>
      <c r="AU856" s="231" t="s">
        <v>87</v>
      </c>
      <c r="AY856" s="18" t="s">
        <v>151</v>
      </c>
      <c r="BE856" s="232">
        <f>IF(N856="základní",J856,0)</f>
        <v>0</v>
      </c>
      <c r="BF856" s="232">
        <f>IF(N856="snížená",J856,0)</f>
        <v>0</v>
      </c>
      <c r="BG856" s="232">
        <f>IF(N856="zákl. přenesená",J856,0)</f>
        <v>0</v>
      </c>
      <c r="BH856" s="232">
        <f>IF(N856="sníž. přenesená",J856,0)</f>
        <v>0</v>
      </c>
      <c r="BI856" s="232">
        <f>IF(N856="nulová",J856,0)</f>
        <v>0</v>
      </c>
      <c r="BJ856" s="18" t="s">
        <v>83</v>
      </c>
      <c r="BK856" s="232">
        <f>ROUND(I856*H856,2)</f>
        <v>0</v>
      </c>
      <c r="BL856" s="18" t="s">
        <v>658</v>
      </c>
      <c r="BM856" s="231" t="s">
        <v>1000</v>
      </c>
    </row>
    <row r="857" s="2" customFormat="1">
      <c r="A857" s="39"/>
      <c r="B857" s="40"/>
      <c r="C857" s="41"/>
      <c r="D857" s="233" t="s">
        <v>160</v>
      </c>
      <c r="E857" s="41"/>
      <c r="F857" s="234" t="s">
        <v>1001</v>
      </c>
      <c r="G857" s="41"/>
      <c r="H857" s="41"/>
      <c r="I857" s="235"/>
      <c r="J857" s="41"/>
      <c r="K857" s="41"/>
      <c r="L857" s="45"/>
      <c r="M857" s="236"/>
      <c r="N857" s="237"/>
      <c r="O857" s="92"/>
      <c r="P857" s="92"/>
      <c r="Q857" s="92"/>
      <c r="R857" s="92"/>
      <c r="S857" s="92"/>
      <c r="T857" s="93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T857" s="18" t="s">
        <v>160</v>
      </c>
      <c r="AU857" s="18" t="s">
        <v>87</v>
      </c>
    </row>
    <row r="858" s="2" customFormat="1">
      <c r="A858" s="39"/>
      <c r="B858" s="40"/>
      <c r="C858" s="41"/>
      <c r="D858" s="238" t="s">
        <v>162</v>
      </c>
      <c r="E858" s="41"/>
      <c r="F858" s="239" t="s">
        <v>1002</v>
      </c>
      <c r="G858" s="41"/>
      <c r="H858" s="41"/>
      <c r="I858" s="235"/>
      <c r="J858" s="41"/>
      <c r="K858" s="41"/>
      <c r="L858" s="45"/>
      <c r="M858" s="236"/>
      <c r="N858" s="237"/>
      <c r="O858" s="92"/>
      <c r="P858" s="92"/>
      <c r="Q858" s="92"/>
      <c r="R858" s="92"/>
      <c r="S858" s="92"/>
      <c r="T858" s="93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T858" s="18" t="s">
        <v>162</v>
      </c>
      <c r="AU858" s="18" t="s">
        <v>87</v>
      </c>
    </row>
    <row r="859" s="13" customFormat="1">
      <c r="A859" s="13"/>
      <c r="B859" s="240"/>
      <c r="C859" s="241"/>
      <c r="D859" s="233" t="s">
        <v>164</v>
      </c>
      <c r="E859" s="242" t="s">
        <v>1</v>
      </c>
      <c r="F859" s="243" t="s">
        <v>930</v>
      </c>
      <c r="G859" s="241"/>
      <c r="H859" s="242" t="s">
        <v>1</v>
      </c>
      <c r="I859" s="244"/>
      <c r="J859" s="241"/>
      <c r="K859" s="241"/>
      <c r="L859" s="245"/>
      <c r="M859" s="246"/>
      <c r="N859" s="247"/>
      <c r="O859" s="247"/>
      <c r="P859" s="247"/>
      <c r="Q859" s="247"/>
      <c r="R859" s="247"/>
      <c r="S859" s="247"/>
      <c r="T859" s="248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9" t="s">
        <v>164</v>
      </c>
      <c r="AU859" s="249" t="s">
        <v>87</v>
      </c>
      <c r="AV859" s="13" t="s">
        <v>83</v>
      </c>
      <c r="AW859" s="13" t="s">
        <v>34</v>
      </c>
      <c r="AX859" s="13" t="s">
        <v>78</v>
      </c>
      <c r="AY859" s="249" t="s">
        <v>151</v>
      </c>
    </row>
    <row r="860" s="13" customFormat="1">
      <c r="A860" s="13"/>
      <c r="B860" s="240"/>
      <c r="C860" s="241"/>
      <c r="D860" s="233" t="s">
        <v>164</v>
      </c>
      <c r="E860" s="242" t="s">
        <v>1</v>
      </c>
      <c r="F860" s="243" t="s">
        <v>1003</v>
      </c>
      <c r="G860" s="241"/>
      <c r="H860" s="242" t="s">
        <v>1</v>
      </c>
      <c r="I860" s="244"/>
      <c r="J860" s="241"/>
      <c r="K860" s="241"/>
      <c r="L860" s="245"/>
      <c r="M860" s="246"/>
      <c r="N860" s="247"/>
      <c r="O860" s="247"/>
      <c r="P860" s="247"/>
      <c r="Q860" s="247"/>
      <c r="R860" s="247"/>
      <c r="S860" s="247"/>
      <c r="T860" s="248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9" t="s">
        <v>164</v>
      </c>
      <c r="AU860" s="249" t="s">
        <v>87</v>
      </c>
      <c r="AV860" s="13" t="s">
        <v>83</v>
      </c>
      <c r="AW860" s="13" t="s">
        <v>34</v>
      </c>
      <c r="AX860" s="13" t="s">
        <v>78</v>
      </c>
      <c r="AY860" s="249" t="s">
        <v>151</v>
      </c>
    </row>
    <row r="861" s="13" customFormat="1">
      <c r="A861" s="13"/>
      <c r="B861" s="240"/>
      <c r="C861" s="241"/>
      <c r="D861" s="233" t="s">
        <v>164</v>
      </c>
      <c r="E861" s="242" t="s">
        <v>1</v>
      </c>
      <c r="F861" s="243" t="s">
        <v>1004</v>
      </c>
      <c r="G861" s="241"/>
      <c r="H861" s="242" t="s">
        <v>1</v>
      </c>
      <c r="I861" s="244"/>
      <c r="J861" s="241"/>
      <c r="K861" s="241"/>
      <c r="L861" s="245"/>
      <c r="M861" s="246"/>
      <c r="N861" s="247"/>
      <c r="O861" s="247"/>
      <c r="P861" s="247"/>
      <c r="Q861" s="247"/>
      <c r="R861" s="247"/>
      <c r="S861" s="247"/>
      <c r="T861" s="248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9" t="s">
        <v>164</v>
      </c>
      <c r="AU861" s="249" t="s">
        <v>87</v>
      </c>
      <c r="AV861" s="13" t="s">
        <v>83</v>
      </c>
      <c r="AW861" s="13" t="s">
        <v>34</v>
      </c>
      <c r="AX861" s="13" t="s">
        <v>78</v>
      </c>
      <c r="AY861" s="249" t="s">
        <v>151</v>
      </c>
    </row>
    <row r="862" s="14" customFormat="1">
      <c r="A862" s="14"/>
      <c r="B862" s="250"/>
      <c r="C862" s="251"/>
      <c r="D862" s="233" t="s">
        <v>164</v>
      </c>
      <c r="E862" s="252" t="s">
        <v>1</v>
      </c>
      <c r="F862" s="253" t="s">
        <v>932</v>
      </c>
      <c r="G862" s="251"/>
      <c r="H862" s="254">
        <v>25.300000000000001</v>
      </c>
      <c r="I862" s="255"/>
      <c r="J862" s="251"/>
      <c r="K862" s="251"/>
      <c r="L862" s="256"/>
      <c r="M862" s="257"/>
      <c r="N862" s="258"/>
      <c r="O862" s="258"/>
      <c r="P862" s="258"/>
      <c r="Q862" s="258"/>
      <c r="R862" s="258"/>
      <c r="S862" s="258"/>
      <c r="T862" s="259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60" t="s">
        <v>164</v>
      </c>
      <c r="AU862" s="260" t="s">
        <v>87</v>
      </c>
      <c r="AV862" s="14" t="s">
        <v>87</v>
      </c>
      <c r="AW862" s="14" t="s">
        <v>34</v>
      </c>
      <c r="AX862" s="14" t="s">
        <v>78</v>
      </c>
      <c r="AY862" s="260" t="s">
        <v>151</v>
      </c>
    </row>
    <row r="863" s="13" customFormat="1">
      <c r="A863" s="13"/>
      <c r="B863" s="240"/>
      <c r="C863" s="241"/>
      <c r="D863" s="233" t="s">
        <v>164</v>
      </c>
      <c r="E863" s="242" t="s">
        <v>1</v>
      </c>
      <c r="F863" s="243" t="s">
        <v>1005</v>
      </c>
      <c r="G863" s="241"/>
      <c r="H863" s="242" t="s">
        <v>1</v>
      </c>
      <c r="I863" s="244"/>
      <c r="J863" s="241"/>
      <c r="K863" s="241"/>
      <c r="L863" s="245"/>
      <c r="M863" s="246"/>
      <c r="N863" s="247"/>
      <c r="O863" s="247"/>
      <c r="P863" s="247"/>
      <c r="Q863" s="247"/>
      <c r="R863" s="247"/>
      <c r="S863" s="247"/>
      <c r="T863" s="248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9" t="s">
        <v>164</v>
      </c>
      <c r="AU863" s="249" t="s">
        <v>87</v>
      </c>
      <c r="AV863" s="13" t="s">
        <v>83</v>
      </c>
      <c r="AW863" s="13" t="s">
        <v>34</v>
      </c>
      <c r="AX863" s="13" t="s">
        <v>78</v>
      </c>
      <c r="AY863" s="249" t="s">
        <v>151</v>
      </c>
    </row>
    <row r="864" s="14" customFormat="1">
      <c r="A864" s="14"/>
      <c r="B864" s="250"/>
      <c r="C864" s="251"/>
      <c r="D864" s="233" t="s">
        <v>164</v>
      </c>
      <c r="E864" s="252" t="s">
        <v>1</v>
      </c>
      <c r="F864" s="253" t="s">
        <v>940</v>
      </c>
      <c r="G864" s="251"/>
      <c r="H864" s="254">
        <v>49.149999999999999</v>
      </c>
      <c r="I864" s="255"/>
      <c r="J864" s="251"/>
      <c r="K864" s="251"/>
      <c r="L864" s="256"/>
      <c r="M864" s="257"/>
      <c r="N864" s="258"/>
      <c r="O864" s="258"/>
      <c r="P864" s="258"/>
      <c r="Q864" s="258"/>
      <c r="R864" s="258"/>
      <c r="S864" s="258"/>
      <c r="T864" s="259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60" t="s">
        <v>164</v>
      </c>
      <c r="AU864" s="260" t="s">
        <v>87</v>
      </c>
      <c r="AV864" s="14" t="s">
        <v>87</v>
      </c>
      <c r="AW864" s="14" t="s">
        <v>34</v>
      </c>
      <c r="AX864" s="14" t="s">
        <v>78</v>
      </c>
      <c r="AY864" s="260" t="s">
        <v>151</v>
      </c>
    </row>
    <row r="865" s="15" customFormat="1">
      <c r="A865" s="15"/>
      <c r="B865" s="261"/>
      <c r="C865" s="262"/>
      <c r="D865" s="233" t="s">
        <v>164</v>
      </c>
      <c r="E865" s="263" t="s">
        <v>1</v>
      </c>
      <c r="F865" s="264" t="s">
        <v>169</v>
      </c>
      <c r="G865" s="262"/>
      <c r="H865" s="265">
        <v>74.450000000000003</v>
      </c>
      <c r="I865" s="266"/>
      <c r="J865" s="262"/>
      <c r="K865" s="262"/>
      <c r="L865" s="267"/>
      <c r="M865" s="268"/>
      <c r="N865" s="269"/>
      <c r="O865" s="269"/>
      <c r="P865" s="269"/>
      <c r="Q865" s="269"/>
      <c r="R865" s="269"/>
      <c r="S865" s="269"/>
      <c r="T865" s="270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71" t="s">
        <v>164</v>
      </c>
      <c r="AU865" s="271" t="s">
        <v>87</v>
      </c>
      <c r="AV865" s="15" t="s">
        <v>158</v>
      </c>
      <c r="AW865" s="15" t="s">
        <v>34</v>
      </c>
      <c r="AX865" s="15" t="s">
        <v>83</v>
      </c>
      <c r="AY865" s="271" t="s">
        <v>151</v>
      </c>
    </row>
    <row r="866" s="2" customFormat="1" ht="24.15" customHeight="1">
      <c r="A866" s="39"/>
      <c r="B866" s="40"/>
      <c r="C866" s="220" t="s">
        <v>1006</v>
      </c>
      <c r="D866" s="220" t="s">
        <v>153</v>
      </c>
      <c r="E866" s="221" t="s">
        <v>1007</v>
      </c>
      <c r="F866" s="222" t="s">
        <v>1008</v>
      </c>
      <c r="G866" s="223" t="s">
        <v>236</v>
      </c>
      <c r="H866" s="224">
        <v>25.300000000000001</v>
      </c>
      <c r="I866" s="225"/>
      <c r="J866" s="226">
        <f>ROUND(I866*H866,2)</f>
        <v>0</v>
      </c>
      <c r="K866" s="222" t="s">
        <v>157</v>
      </c>
      <c r="L866" s="45"/>
      <c r="M866" s="227" t="s">
        <v>1</v>
      </c>
      <c r="N866" s="228" t="s">
        <v>43</v>
      </c>
      <c r="O866" s="92"/>
      <c r="P866" s="229">
        <f>O866*H866</f>
        <v>0</v>
      </c>
      <c r="Q866" s="229">
        <v>0</v>
      </c>
      <c r="R866" s="229">
        <f>Q866*H866</f>
        <v>0</v>
      </c>
      <c r="S866" s="229">
        <v>0</v>
      </c>
      <c r="T866" s="230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31" t="s">
        <v>658</v>
      </c>
      <c r="AT866" s="231" t="s">
        <v>153</v>
      </c>
      <c r="AU866" s="231" t="s">
        <v>87</v>
      </c>
      <c r="AY866" s="18" t="s">
        <v>151</v>
      </c>
      <c r="BE866" s="232">
        <f>IF(N866="základní",J866,0)</f>
        <v>0</v>
      </c>
      <c r="BF866" s="232">
        <f>IF(N866="snížená",J866,0)</f>
        <v>0</v>
      </c>
      <c r="BG866" s="232">
        <f>IF(N866="zákl. přenesená",J866,0)</f>
        <v>0</v>
      </c>
      <c r="BH866" s="232">
        <f>IF(N866="sníž. přenesená",J866,0)</f>
        <v>0</v>
      </c>
      <c r="BI866" s="232">
        <f>IF(N866="nulová",J866,0)</f>
        <v>0</v>
      </c>
      <c r="BJ866" s="18" t="s">
        <v>83</v>
      </c>
      <c r="BK866" s="232">
        <f>ROUND(I866*H866,2)</f>
        <v>0</v>
      </c>
      <c r="BL866" s="18" t="s">
        <v>658</v>
      </c>
      <c r="BM866" s="231" t="s">
        <v>1009</v>
      </c>
    </row>
    <row r="867" s="2" customFormat="1">
      <c r="A867" s="39"/>
      <c r="B867" s="40"/>
      <c r="C867" s="41"/>
      <c r="D867" s="233" t="s">
        <v>160</v>
      </c>
      <c r="E867" s="41"/>
      <c r="F867" s="234" t="s">
        <v>1010</v>
      </c>
      <c r="G867" s="41"/>
      <c r="H867" s="41"/>
      <c r="I867" s="235"/>
      <c r="J867" s="41"/>
      <c r="K867" s="41"/>
      <c r="L867" s="45"/>
      <c r="M867" s="236"/>
      <c r="N867" s="237"/>
      <c r="O867" s="92"/>
      <c r="P867" s="92"/>
      <c r="Q867" s="92"/>
      <c r="R867" s="92"/>
      <c r="S867" s="92"/>
      <c r="T867" s="93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T867" s="18" t="s">
        <v>160</v>
      </c>
      <c r="AU867" s="18" t="s">
        <v>87</v>
      </c>
    </row>
    <row r="868" s="2" customFormat="1">
      <c r="A868" s="39"/>
      <c r="B868" s="40"/>
      <c r="C868" s="41"/>
      <c r="D868" s="238" t="s">
        <v>162</v>
      </c>
      <c r="E868" s="41"/>
      <c r="F868" s="239" t="s">
        <v>1011</v>
      </c>
      <c r="G868" s="41"/>
      <c r="H868" s="41"/>
      <c r="I868" s="235"/>
      <c r="J868" s="41"/>
      <c r="K868" s="41"/>
      <c r="L868" s="45"/>
      <c r="M868" s="236"/>
      <c r="N868" s="237"/>
      <c r="O868" s="92"/>
      <c r="P868" s="92"/>
      <c r="Q868" s="92"/>
      <c r="R868" s="92"/>
      <c r="S868" s="92"/>
      <c r="T868" s="93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T868" s="18" t="s">
        <v>162</v>
      </c>
      <c r="AU868" s="18" t="s">
        <v>87</v>
      </c>
    </row>
    <row r="869" s="13" customFormat="1">
      <c r="A869" s="13"/>
      <c r="B869" s="240"/>
      <c r="C869" s="241"/>
      <c r="D869" s="233" t="s">
        <v>164</v>
      </c>
      <c r="E869" s="242" t="s">
        <v>1</v>
      </c>
      <c r="F869" s="243" t="s">
        <v>930</v>
      </c>
      <c r="G869" s="241"/>
      <c r="H869" s="242" t="s">
        <v>1</v>
      </c>
      <c r="I869" s="244"/>
      <c r="J869" s="241"/>
      <c r="K869" s="241"/>
      <c r="L869" s="245"/>
      <c r="M869" s="246"/>
      <c r="N869" s="247"/>
      <c r="O869" s="247"/>
      <c r="P869" s="247"/>
      <c r="Q869" s="247"/>
      <c r="R869" s="247"/>
      <c r="S869" s="247"/>
      <c r="T869" s="248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9" t="s">
        <v>164</v>
      </c>
      <c r="AU869" s="249" t="s">
        <v>87</v>
      </c>
      <c r="AV869" s="13" t="s">
        <v>83</v>
      </c>
      <c r="AW869" s="13" t="s">
        <v>34</v>
      </c>
      <c r="AX869" s="13" t="s">
        <v>78</v>
      </c>
      <c r="AY869" s="249" t="s">
        <v>151</v>
      </c>
    </row>
    <row r="870" s="13" customFormat="1">
      <c r="A870" s="13"/>
      <c r="B870" s="240"/>
      <c r="C870" s="241"/>
      <c r="D870" s="233" t="s">
        <v>164</v>
      </c>
      <c r="E870" s="242" t="s">
        <v>1</v>
      </c>
      <c r="F870" s="243" t="s">
        <v>1012</v>
      </c>
      <c r="G870" s="241"/>
      <c r="H870" s="242" t="s">
        <v>1</v>
      </c>
      <c r="I870" s="244"/>
      <c r="J870" s="241"/>
      <c r="K870" s="241"/>
      <c r="L870" s="245"/>
      <c r="M870" s="246"/>
      <c r="N870" s="247"/>
      <c r="O870" s="247"/>
      <c r="P870" s="247"/>
      <c r="Q870" s="247"/>
      <c r="R870" s="247"/>
      <c r="S870" s="247"/>
      <c r="T870" s="248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9" t="s">
        <v>164</v>
      </c>
      <c r="AU870" s="249" t="s">
        <v>87</v>
      </c>
      <c r="AV870" s="13" t="s">
        <v>83</v>
      </c>
      <c r="AW870" s="13" t="s">
        <v>34</v>
      </c>
      <c r="AX870" s="13" t="s">
        <v>78</v>
      </c>
      <c r="AY870" s="249" t="s">
        <v>151</v>
      </c>
    </row>
    <row r="871" s="14" customFormat="1">
      <c r="A871" s="14"/>
      <c r="B871" s="250"/>
      <c r="C871" s="251"/>
      <c r="D871" s="233" t="s">
        <v>164</v>
      </c>
      <c r="E871" s="252" t="s">
        <v>1</v>
      </c>
      <c r="F871" s="253" t="s">
        <v>1013</v>
      </c>
      <c r="G871" s="251"/>
      <c r="H871" s="254">
        <v>25.300000000000001</v>
      </c>
      <c r="I871" s="255"/>
      <c r="J871" s="251"/>
      <c r="K871" s="251"/>
      <c r="L871" s="256"/>
      <c r="M871" s="257"/>
      <c r="N871" s="258"/>
      <c r="O871" s="258"/>
      <c r="P871" s="258"/>
      <c r="Q871" s="258"/>
      <c r="R871" s="258"/>
      <c r="S871" s="258"/>
      <c r="T871" s="259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60" t="s">
        <v>164</v>
      </c>
      <c r="AU871" s="260" t="s">
        <v>87</v>
      </c>
      <c r="AV871" s="14" t="s">
        <v>87</v>
      </c>
      <c r="AW871" s="14" t="s">
        <v>34</v>
      </c>
      <c r="AX871" s="14" t="s">
        <v>83</v>
      </c>
      <c r="AY871" s="260" t="s">
        <v>151</v>
      </c>
    </row>
    <row r="872" s="2" customFormat="1" ht="24.15" customHeight="1">
      <c r="A872" s="39"/>
      <c r="B872" s="40"/>
      <c r="C872" s="283" t="s">
        <v>1014</v>
      </c>
      <c r="D872" s="283" t="s">
        <v>324</v>
      </c>
      <c r="E872" s="284" t="s">
        <v>1015</v>
      </c>
      <c r="F872" s="285" t="s">
        <v>1016</v>
      </c>
      <c r="G872" s="286" t="s">
        <v>236</v>
      </c>
      <c r="H872" s="287">
        <v>25.300000000000001</v>
      </c>
      <c r="I872" s="288"/>
      <c r="J872" s="289">
        <f>ROUND(I872*H872,2)</f>
        <v>0</v>
      </c>
      <c r="K872" s="285" t="s">
        <v>1</v>
      </c>
      <c r="L872" s="290"/>
      <c r="M872" s="291" t="s">
        <v>1</v>
      </c>
      <c r="N872" s="292" t="s">
        <v>43</v>
      </c>
      <c r="O872" s="92"/>
      <c r="P872" s="229">
        <f>O872*H872</f>
        <v>0</v>
      </c>
      <c r="Q872" s="229">
        <v>0.00068999999999999997</v>
      </c>
      <c r="R872" s="229">
        <f>Q872*H872</f>
        <v>0.017457</v>
      </c>
      <c r="S872" s="229">
        <v>0</v>
      </c>
      <c r="T872" s="230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31" t="s">
        <v>1017</v>
      </c>
      <c r="AT872" s="231" t="s">
        <v>324</v>
      </c>
      <c r="AU872" s="231" t="s">
        <v>87</v>
      </c>
      <c r="AY872" s="18" t="s">
        <v>151</v>
      </c>
      <c r="BE872" s="232">
        <f>IF(N872="základní",J872,0)</f>
        <v>0</v>
      </c>
      <c r="BF872" s="232">
        <f>IF(N872="snížená",J872,0)</f>
        <v>0</v>
      </c>
      <c r="BG872" s="232">
        <f>IF(N872="zákl. přenesená",J872,0)</f>
        <v>0</v>
      </c>
      <c r="BH872" s="232">
        <f>IF(N872="sníž. přenesená",J872,0)</f>
        <v>0</v>
      </c>
      <c r="BI872" s="232">
        <f>IF(N872="nulová",J872,0)</f>
        <v>0</v>
      </c>
      <c r="BJ872" s="18" t="s">
        <v>83</v>
      </c>
      <c r="BK872" s="232">
        <f>ROUND(I872*H872,2)</f>
        <v>0</v>
      </c>
      <c r="BL872" s="18" t="s">
        <v>1017</v>
      </c>
      <c r="BM872" s="231" t="s">
        <v>1018</v>
      </c>
    </row>
    <row r="873" s="2" customFormat="1">
      <c r="A873" s="39"/>
      <c r="B873" s="40"/>
      <c r="C873" s="41"/>
      <c r="D873" s="233" t="s">
        <v>160</v>
      </c>
      <c r="E873" s="41"/>
      <c r="F873" s="234" t="s">
        <v>1016</v>
      </c>
      <c r="G873" s="41"/>
      <c r="H873" s="41"/>
      <c r="I873" s="235"/>
      <c r="J873" s="41"/>
      <c r="K873" s="41"/>
      <c r="L873" s="45"/>
      <c r="M873" s="236"/>
      <c r="N873" s="237"/>
      <c r="O873" s="92"/>
      <c r="P873" s="92"/>
      <c r="Q873" s="92"/>
      <c r="R873" s="92"/>
      <c r="S873" s="92"/>
      <c r="T873" s="93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18" t="s">
        <v>160</v>
      </c>
      <c r="AU873" s="18" t="s">
        <v>87</v>
      </c>
    </row>
    <row r="874" s="13" customFormat="1">
      <c r="A874" s="13"/>
      <c r="B874" s="240"/>
      <c r="C874" s="241"/>
      <c r="D874" s="233" t="s">
        <v>164</v>
      </c>
      <c r="E874" s="242" t="s">
        <v>1</v>
      </c>
      <c r="F874" s="243" t="s">
        <v>1019</v>
      </c>
      <c r="G874" s="241"/>
      <c r="H874" s="242" t="s">
        <v>1</v>
      </c>
      <c r="I874" s="244"/>
      <c r="J874" s="241"/>
      <c r="K874" s="241"/>
      <c r="L874" s="245"/>
      <c r="M874" s="246"/>
      <c r="N874" s="247"/>
      <c r="O874" s="247"/>
      <c r="P874" s="247"/>
      <c r="Q874" s="247"/>
      <c r="R874" s="247"/>
      <c r="S874" s="247"/>
      <c r="T874" s="248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9" t="s">
        <v>164</v>
      </c>
      <c r="AU874" s="249" t="s">
        <v>87</v>
      </c>
      <c r="AV874" s="13" t="s">
        <v>83</v>
      </c>
      <c r="AW874" s="13" t="s">
        <v>34</v>
      </c>
      <c r="AX874" s="13" t="s">
        <v>78</v>
      </c>
      <c r="AY874" s="249" t="s">
        <v>151</v>
      </c>
    </row>
    <row r="875" s="14" customFormat="1">
      <c r="A875" s="14"/>
      <c r="B875" s="250"/>
      <c r="C875" s="251"/>
      <c r="D875" s="233" t="s">
        <v>164</v>
      </c>
      <c r="E875" s="252" t="s">
        <v>1</v>
      </c>
      <c r="F875" s="253" t="s">
        <v>932</v>
      </c>
      <c r="G875" s="251"/>
      <c r="H875" s="254">
        <v>25.300000000000001</v>
      </c>
      <c r="I875" s="255"/>
      <c r="J875" s="251"/>
      <c r="K875" s="251"/>
      <c r="L875" s="256"/>
      <c r="M875" s="257"/>
      <c r="N875" s="258"/>
      <c r="O875" s="258"/>
      <c r="P875" s="258"/>
      <c r="Q875" s="258"/>
      <c r="R875" s="258"/>
      <c r="S875" s="258"/>
      <c r="T875" s="259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60" t="s">
        <v>164</v>
      </c>
      <c r="AU875" s="260" t="s">
        <v>87</v>
      </c>
      <c r="AV875" s="14" t="s">
        <v>87</v>
      </c>
      <c r="AW875" s="14" t="s">
        <v>34</v>
      </c>
      <c r="AX875" s="14" t="s">
        <v>83</v>
      </c>
      <c r="AY875" s="260" t="s">
        <v>151</v>
      </c>
    </row>
    <row r="876" s="2" customFormat="1" ht="24.15" customHeight="1">
      <c r="A876" s="39"/>
      <c r="B876" s="40"/>
      <c r="C876" s="220" t="s">
        <v>1020</v>
      </c>
      <c r="D876" s="220" t="s">
        <v>153</v>
      </c>
      <c r="E876" s="221" t="s">
        <v>1021</v>
      </c>
      <c r="F876" s="222" t="s">
        <v>1022</v>
      </c>
      <c r="G876" s="223" t="s">
        <v>236</v>
      </c>
      <c r="H876" s="224">
        <v>25.300000000000001</v>
      </c>
      <c r="I876" s="225"/>
      <c r="J876" s="226">
        <f>ROUND(I876*H876,2)</f>
        <v>0</v>
      </c>
      <c r="K876" s="222" t="s">
        <v>1</v>
      </c>
      <c r="L876" s="45"/>
      <c r="M876" s="227" t="s">
        <v>1</v>
      </c>
      <c r="N876" s="228" t="s">
        <v>43</v>
      </c>
      <c r="O876" s="92"/>
      <c r="P876" s="229">
        <f>O876*H876</f>
        <v>0</v>
      </c>
      <c r="Q876" s="229">
        <v>0</v>
      </c>
      <c r="R876" s="229">
        <f>Q876*H876</f>
        <v>0</v>
      </c>
      <c r="S876" s="229">
        <v>0</v>
      </c>
      <c r="T876" s="230">
        <f>S876*H876</f>
        <v>0</v>
      </c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R876" s="231" t="s">
        <v>658</v>
      </c>
      <c r="AT876" s="231" t="s">
        <v>153</v>
      </c>
      <c r="AU876" s="231" t="s">
        <v>87</v>
      </c>
      <c r="AY876" s="18" t="s">
        <v>151</v>
      </c>
      <c r="BE876" s="232">
        <f>IF(N876="základní",J876,0)</f>
        <v>0</v>
      </c>
      <c r="BF876" s="232">
        <f>IF(N876="snížená",J876,0)</f>
        <v>0</v>
      </c>
      <c r="BG876" s="232">
        <f>IF(N876="zákl. přenesená",J876,0)</f>
        <v>0</v>
      </c>
      <c r="BH876" s="232">
        <f>IF(N876="sníž. přenesená",J876,0)</f>
        <v>0</v>
      </c>
      <c r="BI876" s="232">
        <f>IF(N876="nulová",J876,0)</f>
        <v>0</v>
      </c>
      <c r="BJ876" s="18" t="s">
        <v>83</v>
      </c>
      <c r="BK876" s="232">
        <f>ROUND(I876*H876,2)</f>
        <v>0</v>
      </c>
      <c r="BL876" s="18" t="s">
        <v>658</v>
      </c>
      <c r="BM876" s="231" t="s">
        <v>1023</v>
      </c>
    </row>
    <row r="877" s="2" customFormat="1">
      <c r="A877" s="39"/>
      <c r="B877" s="40"/>
      <c r="C877" s="41"/>
      <c r="D877" s="233" t="s">
        <v>160</v>
      </c>
      <c r="E877" s="41"/>
      <c r="F877" s="234" t="s">
        <v>1022</v>
      </c>
      <c r="G877" s="41"/>
      <c r="H877" s="41"/>
      <c r="I877" s="235"/>
      <c r="J877" s="41"/>
      <c r="K877" s="41"/>
      <c r="L877" s="45"/>
      <c r="M877" s="236"/>
      <c r="N877" s="237"/>
      <c r="O877" s="92"/>
      <c r="P877" s="92"/>
      <c r="Q877" s="92"/>
      <c r="R877" s="92"/>
      <c r="S877" s="92"/>
      <c r="T877" s="93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T877" s="18" t="s">
        <v>160</v>
      </c>
      <c r="AU877" s="18" t="s">
        <v>87</v>
      </c>
    </row>
    <row r="878" s="13" customFormat="1">
      <c r="A878" s="13"/>
      <c r="B878" s="240"/>
      <c r="C878" s="241"/>
      <c r="D878" s="233" t="s">
        <v>164</v>
      </c>
      <c r="E878" s="242" t="s">
        <v>1</v>
      </c>
      <c r="F878" s="243" t="s">
        <v>930</v>
      </c>
      <c r="G878" s="241"/>
      <c r="H878" s="242" t="s">
        <v>1</v>
      </c>
      <c r="I878" s="244"/>
      <c r="J878" s="241"/>
      <c r="K878" s="241"/>
      <c r="L878" s="245"/>
      <c r="M878" s="246"/>
      <c r="N878" s="247"/>
      <c r="O878" s="247"/>
      <c r="P878" s="247"/>
      <c r="Q878" s="247"/>
      <c r="R878" s="247"/>
      <c r="S878" s="247"/>
      <c r="T878" s="248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9" t="s">
        <v>164</v>
      </c>
      <c r="AU878" s="249" t="s">
        <v>87</v>
      </c>
      <c r="AV878" s="13" t="s">
        <v>83</v>
      </c>
      <c r="AW878" s="13" t="s">
        <v>34</v>
      </c>
      <c r="AX878" s="13" t="s">
        <v>78</v>
      </c>
      <c r="AY878" s="249" t="s">
        <v>151</v>
      </c>
    </row>
    <row r="879" s="13" customFormat="1">
      <c r="A879" s="13"/>
      <c r="B879" s="240"/>
      <c r="C879" s="241"/>
      <c r="D879" s="233" t="s">
        <v>164</v>
      </c>
      <c r="E879" s="242" t="s">
        <v>1</v>
      </c>
      <c r="F879" s="243" t="s">
        <v>1024</v>
      </c>
      <c r="G879" s="241"/>
      <c r="H879" s="242" t="s">
        <v>1</v>
      </c>
      <c r="I879" s="244"/>
      <c r="J879" s="241"/>
      <c r="K879" s="241"/>
      <c r="L879" s="245"/>
      <c r="M879" s="246"/>
      <c r="N879" s="247"/>
      <c r="O879" s="247"/>
      <c r="P879" s="247"/>
      <c r="Q879" s="247"/>
      <c r="R879" s="247"/>
      <c r="S879" s="247"/>
      <c r="T879" s="248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9" t="s">
        <v>164</v>
      </c>
      <c r="AU879" s="249" t="s">
        <v>87</v>
      </c>
      <c r="AV879" s="13" t="s">
        <v>83</v>
      </c>
      <c r="AW879" s="13" t="s">
        <v>34</v>
      </c>
      <c r="AX879" s="13" t="s">
        <v>78</v>
      </c>
      <c r="AY879" s="249" t="s">
        <v>151</v>
      </c>
    </row>
    <row r="880" s="14" customFormat="1">
      <c r="A880" s="14"/>
      <c r="B880" s="250"/>
      <c r="C880" s="251"/>
      <c r="D880" s="233" t="s">
        <v>164</v>
      </c>
      <c r="E880" s="252" t="s">
        <v>1</v>
      </c>
      <c r="F880" s="253" t="s">
        <v>1013</v>
      </c>
      <c r="G880" s="251"/>
      <c r="H880" s="254">
        <v>25.300000000000001</v>
      </c>
      <c r="I880" s="255"/>
      <c r="J880" s="251"/>
      <c r="K880" s="251"/>
      <c r="L880" s="256"/>
      <c r="M880" s="257"/>
      <c r="N880" s="258"/>
      <c r="O880" s="258"/>
      <c r="P880" s="258"/>
      <c r="Q880" s="258"/>
      <c r="R880" s="258"/>
      <c r="S880" s="258"/>
      <c r="T880" s="259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60" t="s">
        <v>164</v>
      </c>
      <c r="AU880" s="260" t="s">
        <v>87</v>
      </c>
      <c r="AV880" s="14" t="s">
        <v>87</v>
      </c>
      <c r="AW880" s="14" t="s">
        <v>34</v>
      </c>
      <c r="AX880" s="14" t="s">
        <v>83</v>
      </c>
      <c r="AY880" s="260" t="s">
        <v>151</v>
      </c>
    </row>
    <row r="881" s="2" customFormat="1" ht="16.5" customHeight="1">
      <c r="A881" s="39"/>
      <c r="B881" s="40"/>
      <c r="C881" s="283" t="s">
        <v>1025</v>
      </c>
      <c r="D881" s="283" t="s">
        <v>324</v>
      </c>
      <c r="E881" s="284" t="s">
        <v>1026</v>
      </c>
      <c r="F881" s="285" t="s">
        <v>1027</v>
      </c>
      <c r="G881" s="286" t="s">
        <v>236</v>
      </c>
      <c r="H881" s="287">
        <v>25.300000000000001</v>
      </c>
      <c r="I881" s="288"/>
      <c r="J881" s="289">
        <f>ROUND(I881*H881,2)</f>
        <v>0</v>
      </c>
      <c r="K881" s="285" t="s">
        <v>1</v>
      </c>
      <c r="L881" s="290"/>
      <c r="M881" s="291" t="s">
        <v>1</v>
      </c>
      <c r="N881" s="292" t="s">
        <v>43</v>
      </c>
      <c r="O881" s="92"/>
      <c r="P881" s="229">
        <f>O881*H881</f>
        <v>0</v>
      </c>
      <c r="Q881" s="229">
        <v>0.00068999999999999997</v>
      </c>
      <c r="R881" s="229">
        <f>Q881*H881</f>
        <v>0.017457</v>
      </c>
      <c r="S881" s="229">
        <v>0</v>
      </c>
      <c r="T881" s="230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231" t="s">
        <v>1017</v>
      </c>
      <c r="AT881" s="231" t="s">
        <v>324</v>
      </c>
      <c r="AU881" s="231" t="s">
        <v>87</v>
      </c>
      <c r="AY881" s="18" t="s">
        <v>151</v>
      </c>
      <c r="BE881" s="232">
        <f>IF(N881="základní",J881,0)</f>
        <v>0</v>
      </c>
      <c r="BF881" s="232">
        <f>IF(N881="snížená",J881,0)</f>
        <v>0</v>
      </c>
      <c r="BG881" s="232">
        <f>IF(N881="zákl. přenesená",J881,0)</f>
        <v>0</v>
      </c>
      <c r="BH881" s="232">
        <f>IF(N881="sníž. přenesená",J881,0)</f>
        <v>0</v>
      </c>
      <c r="BI881" s="232">
        <f>IF(N881="nulová",J881,0)</f>
        <v>0</v>
      </c>
      <c r="BJ881" s="18" t="s">
        <v>83</v>
      </c>
      <c r="BK881" s="232">
        <f>ROUND(I881*H881,2)</f>
        <v>0</v>
      </c>
      <c r="BL881" s="18" t="s">
        <v>1017</v>
      </c>
      <c r="BM881" s="231" t="s">
        <v>1028</v>
      </c>
    </row>
    <row r="882" s="2" customFormat="1">
      <c r="A882" s="39"/>
      <c r="B882" s="40"/>
      <c r="C882" s="41"/>
      <c r="D882" s="233" t="s">
        <v>160</v>
      </c>
      <c r="E882" s="41"/>
      <c r="F882" s="234" t="s">
        <v>1027</v>
      </c>
      <c r="G882" s="41"/>
      <c r="H882" s="41"/>
      <c r="I882" s="235"/>
      <c r="J882" s="41"/>
      <c r="K882" s="41"/>
      <c r="L882" s="45"/>
      <c r="M882" s="236"/>
      <c r="N882" s="237"/>
      <c r="O882" s="92"/>
      <c r="P882" s="92"/>
      <c r="Q882" s="92"/>
      <c r="R882" s="92"/>
      <c r="S882" s="92"/>
      <c r="T882" s="93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160</v>
      </c>
      <c r="AU882" s="18" t="s">
        <v>87</v>
      </c>
    </row>
    <row r="883" s="14" customFormat="1">
      <c r="A883" s="14"/>
      <c r="B883" s="250"/>
      <c r="C883" s="251"/>
      <c r="D883" s="233" t="s">
        <v>164</v>
      </c>
      <c r="E883" s="252" t="s">
        <v>1</v>
      </c>
      <c r="F883" s="253" t="s">
        <v>1029</v>
      </c>
      <c r="G883" s="251"/>
      <c r="H883" s="254">
        <v>25.300000000000001</v>
      </c>
      <c r="I883" s="255"/>
      <c r="J883" s="251"/>
      <c r="K883" s="251"/>
      <c r="L883" s="256"/>
      <c r="M883" s="257"/>
      <c r="N883" s="258"/>
      <c r="O883" s="258"/>
      <c r="P883" s="258"/>
      <c r="Q883" s="258"/>
      <c r="R883" s="258"/>
      <c r="S883" s="258"/>
      <c r="T883" s="259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60" t="s">
        <v>164</v>
      </c>
      <c r="AU883" s="260" t="s">
        <v>87</v>
      </c>
      <c r="AV883" s="14" t="s">
        <v>87</v>
      </c>
      <c r="AW883" s="14" t="s">
        <v>34</v>
      </c>
      <c r="AX883" s="14" t="s">
        <v>83</v>
      </c>
      <c r="AY883" s="260" t="s">
        <v>151</v>
      </c>
    </row>
    <row r="884" s="2" customFormat="1" ht="33" customHeight="1">
      <c r="A884" s="39"/>
      <c r="B884" s="40"/>
      <c r="C884" s="220" t="s">
        <v>1030</v>
      </c>
      <c r="D884" s="220" t="s">
        <v>153</v>
      </c>
      <c r="E884" s="221" t="s">
        <v>1031</v>
      </c>
      <c r="F884" s="222" t="s">
        <v>1032</v>
      </c>
      <c r="G884" s="223" t="s">
        <v>236</v>
      </c>
      <c r="H884" s="224">
        <v>49.149999999999999</v>
      </c>
      <c r="I884" s="225"/>
      <c r="J884" s="226">
        <f>ROUND(I884*H884,2)</f>
        <v>0</v>
      </c>
      <c r="K884" s="222" t="s">
        <v>1</v>
      </c>
      <c r="L884" s="45"/>
      <c r="M884" s="227" t="s">
        <v>1</v>
      </c>
      <c r="N884" s="228" t="s">
        <v>43</v>
      </c>
      <c r="O884" s="92"/>
      <c r="P884" s="229">
        <f>O884*H884</f>
        <v>0</v>
      </c>
      <c r="Q884" s="229">
        <v>0</v>
      </c>
      <c r="R884" s="229">
        <f>Q884*H884</f>
        <v>0</v>
      </c>
      <c r="S884" s="229">
        <v>0</v>
      </c>
      <c r="T884" s="230">
        <f>S884*H884</f>
        <v>0</v>
      </c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R884" s="231" t="s">
        <v>658</v>
      </c>
      <c r="AT884" s="231" t="s">
        <v>153</v>
      </c>
      <c r="AU884" s="231" t="s">
        <v>87</v>
      </c>
      <c r="AY884" s="18" t="s">
        <v>151</v>
      </c>
      <c r="BE884" s="232">
        <f>IF(N884="základní",J884,0)</f>
        <v>0</v>
      </c>
      <c r="BF884" s="232">
        <f>IF(N884="snížená",J884,0)</f>
        <v>0</v>
      </c>
      <c r="BG884" s="232">
        <f>IF(N884="zákl. přenesená",J884,0)</f>
        <v>0</v>
      </c>
      <c r="BH884" s="232">
        <f>IF(N884="sníž. přenesená",J884,0)</f>
        <v>0</v>
      </c>
      <c r="BI884" s="232">
        <f>IF(N884="nulová",J884,0)</f>
        <v>0</v>
      </c>
      <c r="BJ884" s="18" t="s">
        <v>83</v>
      </c>
      <c r="BK884" s="232">
        <f>ROUND(I884*H884,2)</f>
        <v>0</v>
      </c>
      <c r="BL884" s="18" t="s">
        <v>658</v>
      </c>
      <c r="BM884" s="231" t="s">
        <v>1033</v>
      </c>
    </row>
    <row r="885" s="2" customFormat="1">
      <c r="A885" s="39"/>
      <c r="B885" s="40"/>
      <c r="C885" s="41"/>
      <c r="D885" s="233" t="s">
        <v>160</v>
      </c>
      <c r="E885" s="41"/>
      <c r="F885" s="234" t="s">
        <v>1032</v>
      </c>
      <c r="G885" s="41"/>
      <c r="H885" s="41"/>
      <c r="I885" s="235"/>
      <c r="J885" s="41"/>
      <c r="K885" s="41"/>
      <c r="L885" s="45"/>
      <c r="M885" s="236"/>
      <c r="N885" s="237"/>
      <c r="O885" s="92"/>
      <c r="P885" s="92"/>
      <c r="Q885" s="92"/>
      <c r="R885" s="92"/>
      <c r="S885" s="92"/>
      <c r="T885" s="93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T885" s="18" t="s">
        <v>160</v>
      </c>
      <c r="AU885" s="18" t="s">
        <v>87</v>
      </c>
    </row>
    <row r="886" s="13" customFormat="1">
      <c r="A886" s="13"/>
      <c r="B886" s="240"/>
      <c r="C886" s="241"/>
      <c r="D886" s="233" t="s">
        <v>164</v>
      </c>
      <c r="E886" s="242" t="s">
        <v>1</v>
      </c>
      <c r="F886" s="243" t="s">
        <v>249</v>
      </c>
      <c r="G886" s="241"/>
      <c r="H886" s="242" t="s">
        <v>1</v>
      </c>
      <c r="I886" s="244"/>
      <c r="J886" s="241"/>
      <c r="K886" s="241"/>
      <c r="L886" s="245"/>
      <c r="M886" s="246"/>
      <c r="N886" s="247"/>
      <c r="O886" s="247"/>
      <c r="P886" s="247"/>
      <c r="Q886" s="247"/>
      <c r="R886" s="247"/>
      <c r="S886" s="247"/>
      <c r="T886" s="248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9" t="s">
        <v>164</v>
      </c>
      <c r="AU886" s="249" t="s">
        <v>87</v>
      </c>
      <c r="AV886" s="13" t="s">
        <v>83</v>
      </c>
      <c r="AW886" s="13" t="s">
        <v>34</v>
      </c>
      <c r="AX886" s="13" t="s">
        <v>78</v>
      </c>
      <c r="AY886" s="249" t="s">
        <v>151</v>
      </c>
    </row>
    <row r="887" s="14" customFormat="1">
      <c r="A887" s="14"/>
      <c r="B887" s="250"/>
      <c r="C887" s="251"/>
      <c r="D887" s="233" t="s">
        <v>164</v>
      </c>
      <c r="E887" s="252" t="s">
        <v>1</v>
      </c>
      <c r="F887" s="253" t="s">
        <v>1034</v>
      </c>
      <c r="G887" s="251"/>
      <c r="H887" s="254">
        <v>49.149999999999999</v>
      </c>
      <c r="I887" s="255"/>
      <c r="J887" s="251"/>
      <c r="K887" s="251"/>
      <c r="L887" s="256"/>
      <c r="M887" s="293"/>
      <c r="N887" s="294"/>
      <c r="O887" s="294"/>
      <c r="P887" s="294"/>
      <c r="Q887" s="294"/>
      <c r="R887" s="294"/>
      <c r="S887" s="294"/>
      <c r="T887" s="295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60" t="s">
        <v>164</v>
      </c>
      <c r="AU887" s="260" t="s">
        <v>87</v>
      </c>
      <c r="AV887" s="14" t="s">
        <v>87</v>
      </c>
      <c r="AW887" s="14" t="s">
        <v>34</v>
      </c>
      <c r="AX887" s="14" t="s">
        <v>83</v>
      </c>
      <c r="AY887" s="260" t="s">
        <v>151</v>
      </c>
    </row>
    <row r="888" s="2" customFormat="1" ht="6.96" customHeight="1">
      <c r="A888" s="39"/>
      <c r="B888" s="67"/>
      <c r="C888" s="68"/>
      <c r="D888" s="68"/>
      <c r="E888" s="68"/>
      <c r="F888" s="68"/>
      <c r="G888" s="68"/>
      <c r="H888" s="68"/>
      <c r="I888" s="68"/>
      <c r="J888" s="68"/>
      <c r="K888" s="68"/>
      <c r="L888" s="45"/>
      <c r="M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</row>
  </sheetData>
  <sheetProtection sheet="1" autoFilter="0" formatColumns="0" formatRows="0" objects="1" scenarios="1" spinCount="100000" saltValue="5Vxl96m3GQFdnn7aDGtnAfk6QYkhIcLAxDJmYXJjcAmWW4dr1ZGWPsVFlyht1e5IciUhOtMu8UmIcD9AkjYyxg==" hashValue="xnFdIBclkfj75L8q0pCgRbGNDl5R4NWPcyqR4XYo80SptlAomMGHLqlVEfk9tkXZeDC8xqUo7gSt6gC5yAYKOA==" algorithmName="SHA-512" password="CC35"/>
  <autoFilter ref="C126:K88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2" r:id="rId1" display="https://podminky.urs.cz/item/CS_URS_2025_01/113106022"/>
    <hyperlink ref="F140" r:id="rId2" display="https://podminky.urs.cz/item/CS_URS_2025_01/113106125"/>
    <hyperlink ref="F144" r:id="rId3" display="https://podminky.urs.cz/item/CS_URS_2025_01/113106142"/>
    <hyperlink ref="F150" r:id="rId4" display="https://podminky.urs.cz/item/CS_URS_2025_01/113106144"/>
    <hyperlink ref="F161" r:id="rId5" display="https://podminky.urs.cz/item/CS_URS_2025_01/113106161"/>
    <hyperlink ref="F167" r:id="rId6" display="https://podminky.urs.cz/item/CS_URS_2025_01/113106192"/>
    <hyperlink ref="F172" r:id="rId7" display="https://podminky.urs.cz/item/CS_URS_2025_01/113107243"/>
    <hyperlink ref="F178" r:id="rId8" display="https://podminky.urs.cz/item/CS_URS_2025_01/113107337"/>
    <hyperlink ref="F184" r:id="rId9" display="https://podminky.urs.cz/item/CS_URS_2025_01/113154548"/>
    <hyperlink ref="F190" r:id="rId10" display="https://podminky.urs.cz/item/CS_URS_2025_01/113202111"/>
    <hyperlink ref="F196" r:id="rId11" display="https://podminky.urs.cz/item/CS_URS_2025_01/122252205"/>
    <hyperlink ref="F215" r:id="rId12" display="https://podminky.urs.cz/item/CS_URS_2025_01/132251104"/>
    <hyperlink ref="F226" r:id="rId13" display="https://podminky.urs.cz/item/CS_URS_2025_01/133251101"/>
    <hyperlink ref="F235" r:id="rId14" display="https://podminky.urs.cz/item/CS_URS_2025_01/162751117"/>
    <hyperlink ref="F240" r:id="rId15" display="https://podminky.urs.cz/item/CS_URS_2025_01/162751119"/>
    <hyperlink ref="F245" r:id="rId16" display="https://podminky.urs.cz/item/CS_URS_2025_01/171201231"/>
    <hyperlink ref="F252" r:id="rId17" display="https://podminky.urs.cz/item/CS_URS_2025_01/174151101"/>
    <hyperlink ref="F263" r:id="rId18" display="https://podminky.urs.cz/item/CS_URS_2025_01/175151101"/>
    <hyperlink ref="F274" r:id="rId19" display="https://podminky.urs.cz/item/CS_URS_2025_01/181152302"/>
    <hyperlink ref="F291" r:id="rId20" display="https://podminky.urs.cz/item/CS_URS_2025_01/181351113"/>
    <hyperlink ref="F298" r:id="rId21" display="https://podminky.urs.cz/item/CS_URS_2025_01/181451131"/>
    <hyperlink ref="F306" r:id="rId22" display="https://podminky.urs.cz/item/CS_URS_2025_01/185802113"/>
    <hyperlink ref="F316" r:id="rId23" display="https://podminky.urs.cz/item/CS_URS_2025_01/275313611"/>
    <hyperlink ref="F323" r:id="rId24" display="https://podminky.urs.cz/item/CS_URS_2025_01/451541111"/>
    <hyperlink ref="F329" r:id="rId25" display="https://podminky.urs.cz/item/CS_URS_2025_01/451572111"/>
    <hyperlink ref="F335" r:id="rId26" display="https://podminky.urs.cz/item/CS_URS_2025_01/452311131"/>
    <hyperlink ref="F340" r:id="rId27" display="https://podminky.urs.cz/item/CS_URS_2025_01/452311151"/>
    <hyperlink ref="F353" r:id="rId28" display="https://podminky.urs.cz/item/CS_URS_2025_01/564841111"/>
    <hyperlink ref="F361" r:id="rId29" display="https://podminky.urs.cz/item/CS_URS_2025_01/564841113"/>
    <hyperlink ref="F369" r:id="rId30" display="https://podminky.urs.cz/item/CS_URS_2025_01/564851111"/>
    <hyperlink ref="F374" r:id="rId31" display="https://podminky.urs.cz/item/CS_URS_2025_01/564851112"/>
    <hyperlink ref="F386" r:id="rId32" display="https://podminky.urs.cz/item/CS_URS_2025_01/564851113"/>
    <hyperlink ref="F394" r:id="rId33" display="https://podminky.urs.cz/item/CS_URS_2025_01/564851114"/>
    <hyperlink ref="F402" r:id="rId34" display="https://podminky.urs.cz/item/CS_URS_2025_01/564861111"/>
    <hyperlink ref="F410" r:id="rId35" display="https://podminky.urs.cz/item/CS_URS_2025_01/564861113"/>
    <hyperlink ref="F420" r:id="rId36" display="https://podminky.urs.cz/item/CS_URS_2025_01/564871111"/>
    <hyperlink ref="F430" r:id="rId37" display="https://podminky.urs.cz/item/CS_URS_2025_01/565145121"/>
    <hyperlink ref="F441" r:id="rId38" display="https://podminky.urs.cz/item/CS_URS_2025_01/566201111"/>
    <hyperlink ref="F449" r:id="rId39" display="https://podminky.urs.cz/item/CS_URS_2025_01/573111112"/>
    <hyperlink ref="F460" r:id="rId40" display="https://podminky.urs.cz/item/CS_URS_2025_01/573211111"/>
    <hyperlink ref="F472" r:id="rId41" display="https://podminky.urs.cz/item/CS_URS_2025_01/577134121"/>
    <hyperlink ref="F483" r:id="rId42" display="https://podminky.urs.cz/item/CS_URS_2025_01/581131314"/>
    <hyperlink ref="F488" r:id="rId43" display="https://podminky.urs.cz/item/CS_URS_2025_01/591111111"/>
    <hyperlink ref="F494" r:id="rId44" display="https://podminky.urs.cz/item/CS_URS_2025_01/591211111"/>
    <hyperlink ref="F510" r:id="rId45" display="https://podminky.urs.cz/item/CS_URS_2025_01/596211112"/>
    <hyperlink ref="F528" r:id="rId46" display="https://podminky.urs.cz/item/CS_URS_2025_01/596212212"/>
    <hyperlink ref="F549" r:id="rId47" display="https://podminky.urs.cz/item/CS_URS_2025_01/596412111"/>
    <hyperlink ref="F559" r:id="rId48" display="https://podminky.urs.cz/item/CS_URS_2025_01/871313121"/>
    <hyperlink ref="F576" r:id="rId49" display="https://podminky.urs.cz/item/CS_URS_2025_01/877315123"/>
    <hyperlink ref="F585" r:id="rId50" display="https://podminky.urs.cz/item/CS_URS_2025_01/877315124"/>
    <hyperlink ref="F594" r:id="rId51" display="https://podminky.urs.cz/item/CS_URS_2025_01/890411851"/>
    <hyperlink ref="F619" r:id="rId52" display="https://podminky.urs.cz/item/CS_URS_2025_01/911111111"/>
    <hyperlink ref="F630" r:id="rId53" display="https://podminky.urs.cz/item/CS_URS_2025_01/916111122"/>
    <hyperlink ref="F636" r:id="rId54" display="https://podminky.urs.cz/item/CS_URS_2025_01/916111123"/>
    <hyperlink ref="F646" r:id="rId55" display="https://podminky.urs.cz/item/CS_URS_2025_01/916131213"/>
    <hyperlink ref="F669" r:id="rId56" display="https://podminky.urs.cz/item/CS_URS_2025_01/916231213"/>
    <hyperlink ref="F679" r:id="rId57" display="https://podminky.urs.cz/item/CS_URS_2025_01/916991121"/>
    <hyperlink ref="F696" r:id="rId58" display="https://podminky.urs.cz/item/CS_URS_2025_01/919726124"/>
    <hyperlink ref="F702" r:id="rId59" display="https://podminky.urs.cz/item/CS_URS_2025_01/919732211"/>
    <hyperlink ref="F708" r:id="rId60" display="https://podminky.urs.cz/item/CS_URS_2025_01/935113112"/>
    <hyperlink ref="F718" r:id="rId61" display="https://podminky.urs.cz/item/CS_URS_2025_01/935923218"/>
    <hyperlink ref="F732" r:id="rId62" display="https://podminky.urs.cz/item/CS_URS_2025_01/961055111"/>
    <hyperlink ref="F736" r:id="rId63" display="https://podminky.urs.cz/item/CS_URS_2025_01/966008212"/>
    <hyperlink ref="F741" r:id="rId64" display="https://podminky.urs.cz/item/CS_URS_2025_01/977151125"/>
    <hyperlink ref="F749" r:id="rId65" display="https://podminky.urs.cz/item/CS_URS_2025_01/997221551"/>
    <hyperlink ref="F765" r:id="rId66" display="https://podminky.urs.cz/item/CS_URS_2025_01/997221559"/>
    <hyperlink ref="F770" r:id="rId67" display="https://podminky.urs.cz/item/CS_URS_2025_01/997221861"/>
    <hyperlink ref="F778" r:id="rId68" display="https://podminky.urs.cz/item/CS_URS_2025_01/997221862"/>
    <hyperlink ref="F787" r:id="rId69" display="https://podminky.urs.cz/item/CS_URS_2025_01/997221873"/>
    <hyperlink ref="F791" r:id="rId70" display="https://podminky.urs.cz/item/CS_URS_2025_01/997221875"/>
    <hyperlink ref="F798" r:id="rId71" display="https://podminky.urs.cz/item/CS_URS_2025_01/998225111"/>
    <hyperlink ref="F803" r:id="rId72" display="https://podminky.urs.cz/item/CS_URS_2025_01/460161432"/>
    <hyperlink ref="F809" r:id="rId73" display="https://podminky.urs.cz/item/CS_URS_2025_01/460161462"/>
    <hyperlink ref="F815" r:id="rId74" display="https://podminky.urs.cz/item/CS_URS_2025_01/460341113"/>
    <hyperlink ref="F822" r:id="rId75" display="https://podminky.urs.cz/item/CS_URS_2025_01/460341121"/>
    <hyperlink ref="F827" r:id="rId76" display="https://podminky.urs.cz/item/CS_URS_2025_01/460361121"/>
    <hyperlink ref="F831" r:id="rId77" display="https://podminky.urs.cz/item/CS_URS_2025_01/460371111"/>
    <hyperlink ref="F835" r:id="rId78" display="https://podminky.urs.cz/item/CS_URS_2025_01/460431412"/>
    <hyperlink ref="F841" r:id="rId79" display="https://podminky.urs.cz/item/CS_URS_2025_01/460431442"/>
    <hyperlink ref="F847" r:id="rId80" display="https://podminky.urs.cz/item/CS_URS_2025_01/460431452"/>
    <hyperlink ref="F858" r:id="rId81" display="https://podminky.urs.cz/item/CS_URS_2025_01/460661512"/>
    <hyperlink ref="F868" r:id="rId82" display="https://podminky.urs.cz/item/CS_URS_2025_01/4607912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  <c r="AZ2" s="137" t="s">
        <v>97</v>
      </c>
      <c r="BA2" s="137" t="s">
        <v>98</v>
      </c>
      <c r="BB2" s="137" t="s">
        <v>1</v>
      </c>
      <c r="BC2" s="137" t="s">
        <v>1035</v>
      </c>
      <c r="BD2" s="137" t="s">
        <v>87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  <c r="AZ3" s="137" t="s">
        <v>101</v>
      </c>
      <c r="BA3" s="137" t="s">
        <v>102</v>
      </c>
      <c r="BB3" s="137" t="s">
        <v>1</v>
      </c>
      <c r="BC3" s="137" t="s">
        <v>1036</v>
      </c>
      <c r="BD3" s="137" t="s">
        <v>87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  <c r="AZ4" s="137" t="s">
        <v>104</v>
      </c>
      <c r="BA4" s="137" t="s">
        <v>105</v>
      </c>
      <c r="BB4" s="137" t="s">
        <v>1</v>
      </c>
      <c r="BC4" s="137" t="s">
        <v>1037</v>
      </c>
      <c r="BD4" s="137" t="s">
        <v>87</v>
      </c>
    </row>
    <row r="5" s="1" customFormat="1" ht="6.96" customHeight="1">
      <c r="B5" s="21"/>
      <c r="L5" s="21"/>
      <c r="AZ5" s="137" t="s">
        <v>110</v>
      </c>
      <c r="BA5" s="137" t="s">
        <v>111</v>
      </c>
      <c r="BB5" s="137" t="s">
        <v>1</v>
      </c>
      <c r="BC5" s="137" t="s">
        <v>1038</v>
      </c>
      <c r="BD5" s="137" t="s">
        <v>87</v>
      </c>
    </row>
    <row r="6" s="1" customFormat="1" ht="12" customHeight="1">
      <c r="B6" s="21"/>
      <c r="D6" s="142" t="s">
        <v>16</v>
      </c>
      <c r="L6" s="21"/>
      <c r="AZ6" s="137" t="s">
        <v>114</v>
      </c>
      <c r="BA6" s="137" t="s">
        <v>115</v>
      </c>
      <c r="BB6" s="137" t="s">
        <v>1</v>
      </c>
      <c r="BC6" s="137" t="s">
        <v>1039</v>
      </c>
      <c r="BD6" s="137" t="s">
        <v>87</v>
      </c>
    </row>
    <row r="7" s="1" customFormat="1" ht="26.25" customHeight="1">
      <c r="B7" s="21"/>
      <c r="E7" s="143" t="str">
        <f>'Rekapitulace stavby'!K6</f>
        <v>Oprava komunikace a parkovací stání u školy a kostela v obci Otaslavice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1040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20. 12. 2024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36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ROUND((SUM(BE121:BE242)),  2)</f>
        <v>0</v>
      </c>
      <c r="G33" s="39"/>
      <c r="H33" s="39"/>
      <c r="I33" s="157">
        <v>0.20999999999999999</v>
      </c>
      <c r="J33" s="156">
        <f>ROUND(((SUM(BE121:BE242))*I33),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ROUND((SUM(BF121:BF242)),  2)</f>
        <v>0</v>
      </c>
      <c r="G34" s="39"/>
      <c r="H34" s="39"/>
      <c r="I34" s="157">
        <v>0.12</v>
      </c>
      <c r="J34" s="156">
        <f>ROUND(((SUM(BF121:BF242))*I34),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ROUND((SUM(BG121:BG242)),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ROUND((SUM(BH121:BH242)),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ROUND((SUM(BI121:BI242)),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Oprava komunikace a parkovací stání u školy a kostela v obci Otaslavice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2 - SO 301 Odvodnění komunikace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Otaslavice</v>
      </c>
      <c r="G89" s="41"/>
      <c r="H89" s="41"/>
      <c r="I89" s="33" t="s">
        <v>22</v>
      </c>
      <c r="J89" s="80" t="str">
        <f>IF(J12="","",J12)</f>
        <v>20. 12. 2024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Obec Otaslavice, Otaslavice č.p. 343, Otaslavice</v>
      </c>
      <c r="G91" s="41"/>
      <c r="H91" s="41"/>
      <c r="I91" s="33" t="s">
        <v>31</v>
      </c>
      <c r="J91" s="37" t="str">
        <f>E21</f>
        <v>Ing. Robert Šimek, Janouškova 3, Olomouc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Čiklová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121</v>
      </c>
      <c r="D94" s="178"/>
      <c r="E94" s="178"/>
      <c r="F94" s="178"/>
      <c r="G94" s="178"/>
      <c r="H94" s="178"/>
      <c r="I94" s="178"/>
      <c r="J94" s="179" t="s">
        <v>122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123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124</v>
      </c>
    </row>
    <row r="97" s="9" customFormat="1" ht="24.96" customHeight="1">
      <c r="A97" s="9"/>
      <c r="B97" s="181"/>
      <c r="C97" s="182"/>
      <c r="D97" s="183" t="s">
        <v>125</v>
      </c>
      <c r="E97" s="184"/>
      <c r="F97" s="184"/>
      <c r="G97" s="184"/>
      <c r="H97" s="184"/>
      <c r="I97" s="184"/>
      <c r="J97" s="185">
        <f>J122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126</v>
      </c>
      <c r="E98" s="190"/>
      <c r="F98" s="190"/>
      <c r="G98" s="190"/>
      <c r="H98" s="190"/>
      <c r="I98" s="190"/>
      <c r="J98" s="191">
        <f>J123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128</v>
      </c>
      <c r="E99" s="190"/>
      <c r="F99" s="190"/>
      <c r="G99" s="190"/>
      <c r="H99" s="190"/>
      <c r="I99" s="190"/>
      <c r="J99" s="191">
        <f>J188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130</v>
      </c>
      <c r="E100" s="190"/>
      <c r="F100" s="190"/>
      <c r="G100" s="190"/>
      <c r="H100" s="190"/>
      <c r="I100" s="190"/>
      <c r="J100" s="191">
        <f>J198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133</v>
      </c>
      <c r="E101" s="190"/>
      <c r="F101" s="190"/>
      <c r="G101" s="190"/>
      <c r="H101" s="190"/>
      <c r="I101" s="190"/>
      <c r="J101" s="191">
        <f>J239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136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6.25" customHeight="1">
      <c r="A111" s="39"/>
      <c r="B111" s="40"/>
      <c r="C111" s="41"/>
      <c r="D111" s="41"/>
      <c r="E111" s="176" t="str">
        <f>E7</f>
        <v>Oprava komunikace a parkovací stání u školy a kostela v obci Otaslavice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113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2 - SO 301 Odvodnění komunikace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Otaslavice</v>
      </c>
      <c r="G115" s="41"/>
      <c r="H115" s="41"/>
      <c r="I115" s="33" t="s">
        <v>22</v>
      </c>
      <c r="J115" s="80" t="str">
        <f>IF(J12="","",J12)</f>
        <v>20. 12. 2024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40.05" customHeight="1">
      <c r="A117" s="39"/>
      <c r="B117" s="40"/>
      <c r="C117" s="33" t="s">
        <v>24</v>
      </c>
      <c r="D117" s="41"/>
      <c r="E117" s="41"/>
      <c r="F117" s="28" t="str">
        <f>E15</f>
        <v>Obec Otaslavice, Otaslavice č.p. 343, Otaslavice</v>
      </c>
      <c r="G117" s="41"/>
      <c r="H117" s="41"/>
      <c r="I117" s="33" t="s">
        <v>31</v>
      </c>
      <c r="J117" s="37" t="str">
        <f>E21</f>
        <v>Ing. Robert Šimek, Janouškova 3, Olomouc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29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>Čiklová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3"/>
      <c r="B120" s="194"/>
      <c r="C120" s="195" t="s">
        <v>137</v>
      </c>
      <c r="D120" s="196" t="s">
        <v>63</v>
      </c>
      <c r="E120" s="196" t="s">
        <v>59</v>
      </c>
      <c r="F120" s="196" t="s">
        <v>60</v>
      </c>
      <c r="G120" s="196" t="s">
        <v>138</v>
      </c>
      <c r="H120" s="196" t="s">
        <v>139</v>
      </c>
      <c r="I120" s="196" t="s">
        <v>140</v>
      </c>
      <c r="J120" s="196" t="s">
        <v>122</v>
      </c>
      <c r="K120" s="197" t="s">
        <v>141</v>
      </c>
      <c r="L120" s="198"/>
      <c r="M120" s="101" t="s">
        <v>1</v>
      </c>
      <c r="N120" s="102" t="s">
        <v>42</v>
      </c>
      <c r="O120" s="102" t="s">
        <v>142</v>
      </c>
      <c r="P120" s="102" t="s">
        <v>143</v>
      </c>
      <c r="Q120" s="102" t="s">
        <v>144</v>
      </c>
      <c r="R120" s="102" t="s">
        <v>145</v>
      </c>
      <c r="S120" s="102" t="s">
        <v>146</v>
      </c>
      <c r="T120" s="103" t="s">
        <v>147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9"/>
      <c r="B121" s="40"/>
      <c r="C121" s="108" t="s">
        <v>148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</f>
        <v>0</v>
      </c>
      <c r="Q121" s="105"/>
      <c r="R121" s="201">
        <f>R122</f>
        <v>62.002230300000001</v>
      </c>
      <c r="S121" s="105"/>
      <c r="T121" s="202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124</v>
      </c>
      <c r="BK121" s="203">
        <f>BK122</f>
        <v>0</v>
      </c>
    </row>
    <row r="122" s="12" customFormat="1" ht="25.92" customHeight="1">
      <c r="A122" s="12"/>
      <c r="B122" s="204"/>
      <c r="C122" s="205"/>
      <c r="D122" s="206" t="s">
        <v>77</v>
      </c>
      <c r="E122" s="207" t="s">
        <v>149</v>
      </c>
      <c r="F122" s="207" t="s">
        <v>150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P123+P188+P198+P239</f>
        <v>0</v>
      </c>
      <c r="Q122" s="212"/>
      <c r="R122" s="213">
        <f>R123+R188+R198+R239</f>
        <v>62.002230300000001</v>
      </c>
      <c r="S122" s="212"/>
      <c r="T122" s="214">
        <f>T123+T188+T198+T239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83</v>
      </c>
      <c r="AT122" s="216" t="s">
        <v>77</v>
      </c>
      <c r="AU122" s="216" t="s">
        <v>78</v>
      </c>
      <c r="AY122" s="215" t="s">
        <v>151</v>
      </c>
      <c r="BK122" s="217">
        <f>BK123+BK188+BK198+BK239</f>
        <v>0</v>
      </c>
    </row>
    <row r="123" s="12" customFormat="1" ht="22.8" customHeight="1">
      <c r="A123" s="12"/>
      <c r="B123" s="204"/>
      <c r="C123" s="205"/>
      <c r="D123" s="206" t="s">
        <v>77</v>
      </c>
      <c r="E123" s="218" t="s">
        <v>83</v>
      </c>
      <c r="F123" s="218" t="s">
        <v>152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SUM(P124:P187)</f>
        <v>0</v>
      </c>
      <c r="Q123" s="212"/>
      <c r="R123" s="213">
        <f>SUM(R124:R187)</f>
        <v>60.857976800000003</v>
      </c>
      <c r="S123" s="212"/>
      <c r="T123" s="214">
        <f>SUM(T124:T187)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83</v>
      </c>
      <c r="AT123" s="216" t="s">
        <v>77</v>
      </c>
      <c r="AU123" s="216" t="s">
        <v>83</v>
      </c>
      <c r="AY123" s="215" t="s">
        <v>151</v>
      </c>
      <c r="BK123" s="217">
        <f>SUM(BK124:BK187)</f>
        <v>0</v>
      </c>
    </row>
    <row r="124" s="2" customFormat="1" ht="33" customHeight="1">
      <c r="A124" s="39"/>
      <c r="B124" s="40"/>
      <c r="C124" s="220" t="s">
        <v>83</v>
      </c>
      <c r="D124" s="220" t="s">
        <v>153</v>
      </c>
      <c r="E124" s="221" t="s">
        <v>264</v>
      </c>
      <c r="F124" s="222" t="s">
        <v>265</v>
      </c>
      <c r="G124" s="223" t="s">
        <v>245</v>
      </c>
      <c r="H124" s="224">
        <v>27.561</v>
      </c>
      <c r="I124" s="225"/>
      <c r="J124" s="226">
        <f>ROUND(I124*H124,2)</f>
        <v>0</v>
      </c>
      <c r="K124" s="222" t="s">
        <v>157</v>
      </c>
      <c r="L124" s="45"/>
      <c r="M124" s="227" t="s">
        <v>1</v>
      </c>
      <c r="N124" s="228" t="s">
        <v>43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158</v>
      </c>
      <c r="AT124" s="231" t="s">
        <v>153</v>
      </c>
      <c r="AU124" s="231" t="s">
        <v>87</v>
      </c>
      <c r="AY124" s="18" t="s">
        <v>151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158</v>
      </c>
      <c r="BM124" s="231" t="s">
        <v>1041</v>
      </c>
    </row>
    <row r="125" s="2" customFormat="1">
      <c r="A125" s="39"/>
      <c r="B125" s="40"/>
      <c r="C125" s="41"/>
      <c r="D125" s="233" t="s">
        <v>160</v>
      </c>
      <c r="E125" s="41"/>
      <c r="F125" s="234" t="s">
        <v>267</v>
      </c>
      <c r="G125" s="41"/>
      <c r="H125" s="41"/>
      <c r="I125" s="235"/>
      <c r="J125" s="41"/>
      <c r="K125" s="41"/>
      <c r="L125" s="45"/>
      <c r="M125" s="236"/>
      <c r="N125" s="237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160</v>
      </c>
      <c r="AU125" s="18" t="s">
        <v>87</v>
      </c>
    </row>
    <row r="126" s="2" customFormat="1">
      <c r="A126" s="39"/>
      <c r="B126" s="40"/>
      <c r="C126" s="41"/>
      <c r="D126" s="238" t="s">
        <v>162</v>
      </c>
      <c r="E126" s="41"/>
      <c r="F126" s="239" t="s">
        <v>268</v>
      </c>
      <c r="G126" s="41"/>
      <c r="H126" s="41"/>
      <c r="I126" s="235"/>
      <c r="J126" s="41"/>
      <c r="K126" s="41"/>
      <c r="L126" s="45"/>
      <c r="M126" s="236"/>
      <c r="N126" s="237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162</v>
      </c>
      <c r="AU126" s="18" t="s">
        <v>87</v>
      </c>
    </row>
    <row r="127" s="13" customFormat="1">
      <c r="A127" s="13"/>
      <c r="B127" s="240"/>
      <c r="C127" s="241"/>
      <c r="D127" s="233" t="s">
        <v>164</v>
      </c>
      <c r="E127" s="242" t="s">
        <v>1</v>
      </c>
      <c r="F127" s="243" t="s">
        <v>1042</v>
      </c>
      <c r="G127" s="241"/>
      <c r="H127" s="242" t="s">
        <v>1</v>
      </c>
      <c r="I127" s="244"/>
      <c r="J127" s="241"/>
      <c r="K127" s="241"/>
      <c r="L127" s="245"/>
      <c r="M127" s="246"/>
      <c r="N127" s="247"/>
      <c r="O127" s="247"/>
      <c r="P127" s="247"/>
      <c r="Q127" s="247"/>
      <c r="R127" s="247"/>
      <c r="S127" s="247"/>
      <c r="T127" s="24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9" t="s">
        <v>164</v>
      </c>
      <c r="AU127" s="249" t="s">
        <v>87</v>
      </c>
      <c r="AV127" s="13" t="s">
        <v>83</v>
      </c>
      <c r="AW127" s="13" t="s">
        <v>34</v>
      </c>
      <c r="AX127" s="13" t="s">
        <v>78</v>
      </c>
      <c r="AY127" s="249" t="s">
        <v>151</v>
      </c>
    </row>
    <row r="128" s="13" customFormat="1">
      <c r="A128" s="13"/>
      <c r="B128" s="240"/>
      <c r="C128" s="241"/>
      <c r="D128" s="233" t="s">
        <v>164</v>
      </c>
      <c r="E128" s="242" t="s">
        <v>1</v>
      </c>
      <c r="F128" s="243" t="s">
        <v>1043</v>
      </c>
      <c r="G128" s="241"/>
      <c r="H128" s="242" t="s">
        <v>1</v>
      </c>
      <c r="I128" s="244"/>
      <c r="J128" s="241"/>
      <c r="K128" s="241"/>
      <c r="L128" s="245"/>
      <c r="M128" s="246"/>
      <c r="N128" s="247"/>
      <c r="O128" s="247"/>
      <c r="P128" s="247"/>
      <c r="Q128" s="247"/>
      <c r="R128" s="247"/>
      <c r="S128" s="247"/>
      <c r="T128" s="24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9" t="s">
        <v>164</v>
      </c>
      <c r="AU128" s="249" t="s">
        <v>87</v>
      </c>
      <c r="AV128" s="13" t="s">
        <v>83</v>
      </c>
      <c r="AW128" s="13" t="s">
        <v>34</v>
      </c>
      <c r="AX128" s="13" t="s">
        <v>78</v>
      </c>
      <c r="AY128" s="249" t="s">
        <v>151</v>
      </c>
    </row>
    <row r="129" s="14" customFormat="1">
      <c r="A129" s="14"/>
      <c r="B129" s="250"/>
      <c r="C129" s="251"/>
      <c r="D129" s="233" t="s">
        <v>164</v>
      </c>
      <c r="E129" s="252" t="s">
        <v>1</v>
      </c>
      <c r="F129" s="253" t="s">
        <v>1044</v>
      </c>
      <c r="G129" s="251"/>
      <c r="H129" s="254">
        <v>27.561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164</v>
      </c>
      <c r="AU129" s="260" t="s">
        <v>87</v>
      </c>
      <c r="AV129" s="14" t="s">
        <v>87</v>
      </c>
      <c r="AW129" s="14" t="s">
        <v>34</v>
      </c>
      <c r="AX129" s="14" t="s">
        <v>78</v>
      </c>
      <c r="AY129" s="260" t="s">
        <v>151</v>
      </c>
    </row>
    <row r="130" s="15" customFormat="1">
      <c r="A130" s="15"/>
      <c r="B130" s="261"/>
      <c r="C130" s="262"/>
      <c r="D130" s="233" t="s">
        <v>164</v>
      </c>
      <c r="E130" s="263" t="s">
        <v>97</v>
      </c>
      <c r="F130" s="264" t="s">
        <v>169</v>
      </c>
      <c r="G130" s="262"/>
      <c r="H130" s="265">
        <v>27.561</v>
      </c>
      <c r="I130" s="266"/>
      <c r="J130" s="262"/>
      <c r="K130" s="262"/>
      <c r="L130" s="267"/>
      <c r="M130" s="268"/>
      <c r="N130" s="269"/>
      <c r="O130" s="269"/>
      <c r="P130" s="269"/>
      <c r="Q130" s="269"/>
      <c r="R130" s="269"/>
      <c r="S130" s="269"/>
      <c r="T130" s="270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1" t="s">
        <v>164</v>
      </c>
      <c r="AU130" s="271" t="s">
        <v>87</v>
      </c>
      <c r="AV130" s="15" t="s">
        <v>158</v>
      </c>
      <c r="AW130" s="15" t="s">
        <v>34</v>
      </c>
      <c r="AX130" s="15" t="s">
        <v>83</v>
      </c>
      <c r="AY130" s="271" t="s">
        <v>151</v>
      </c>
    </row>
    <row r="131" s="2" customFormat="1" ht="24.15" customHeight="1">
      <c r="A131" s="39"/>
      <c r="B131" s="40"/>
      <c r="C131" s="220" t="s">
        <v>87</v>
      </c>
      <c r="D131" s="220" t="s">
        <v>153</v>
      </c>
      <c r="E131" s="221" t="s">
        <v>276</v>
      </c>
      <c r="F131" s="222" t="s">
        <v>277</v>
      </c>
      <c r="G131" s="223" t="s">
        <v>245</v>
      </c>
      <c r="H131" s="224">
        <v>7.133</v>
      </c>
      <c r="I131" s="225"/>
      <c r="J131" s="226">
        <f>ROUND(I131*H131,2)</f>
        <v>0</v>
      </c>
      <c r="K131" s="222" t="s">
        <v>157</v>
      </c>
      <c r="L131" s="45"/>
      <c r="M131" s="227" t="s">
        <v>1</v>
      </c>
      <c r="N131" s="228" t="s">
        <v>43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158</v>
      </c>
      <c r="AT131" s="231" t="s">
        <v>153</v>
      </c>
      <c r="AU131" s="231" t="s">
        <v>87</v>
      </c>
      <c r="AY131" s="18" t="s">
        <v>151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158</v>
      </c>
      <c r="BM131" s="231" t="s">
        <v>1045</v>
      </c>
    </row>
    <row r="132" s="2" customFormat="1">
      <c r="A132" s="39"/>
      <c r="B132" s="40"/>
      <c r="C132" s="41"/>
      <c r="D132" s="233" t="s">
        <v>160</v>
      </c>
      <c r="E132" s="41"/>
      <c r="F132" s="234" t="s">
        <v>279</v>
      </c>
      <c r="G132" s="41"/>
      <c r="H132" s="41"/>
      <c r="I132" s="235"/>
      <c r="J132" s="41"/>
      <c r="K132" s="41"/>
      <c r="L132" s="45"/>
      <c r="M132" s="236"/>
      <c r="N132" s="23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160</v>
      </c>
      <c r="AU132" s="18" t="s">
        <v>87</v>
      </c>
    </row>
    <row r="133" s="2" customFormat="1">
      <c r="A133" s="39"/>
      <c r="B133" s="40"/>
      <c r="C133" s="41"/>
      <c r="D133" s="238" t="s">
        <v>162</v>
      </c>
      <c r="E133" s="41"/>
      <c r="F133" s="239" t="s">
        <v>280</v>
      </c>
      <c r="G133" s="41"/>
      <c r="H133" s="41"/>
      <c r="I133" s="235"/>
      <c r="J133" s="41"/>
      <c r="K133" s="41"/>
      <c r="L133" s="45"/>
      <c r="M133" s="236"/>
      <c r="N133" s="237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162</v>
      </c>
      <c r="AU133" s="18" t="s">
        <v>87</v>
      </c>
    </row>
    <row r="134" s="13" customFormat="1">
      <c r="A134" s="13"/>
      <c r="B134" s="240"/>
      <c r="C134" s="241"/>
      <c r="D134" s="233" t="s">
        <v>164</v>
      </c>
      <c r="E134" s="242" t="s">
        <v>1</v>
      </c>
      <c r="F134" s="243" t="s">
        <v>1042</v>
      </c>
      <c r="G134" s="241"/>
      <c r="H134" s="242" t="s">
        <v>1</v>
      </c>
      <c r="I134" s="244"/>
      <c r="J134" s="241"/>
      <c r="K134" s="241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164</v>
      </c>
      <c r="AU134" s="249" t="s">
        <v>87</v>
      </c>
      <c r="AV134" s="13" t="s">
        <v>83</v>
      </c>
      <c r="AW134" s="13" t="s">
        <v>34</v>
      </c>
      <c r="AX134" s="13" t="s">
        <v>78</v>
      </c>
      <c r="AY134" s="249" t="s">
        <v>151</v>
      </c>
    </row>
    <row r="135" s="13" customFormat="1">
      <c r="A135" s="13"/>
      <c r="B135" s="240"/>
      <c r="C135" s="241"/>
      <c r="D135" s="233" t="s">
        <v>164</v>
      </c>
      <c r="E135" s="242" t="s">
        <v>1</v>
      </c>
      <c r="F135" s="243" t="s">
        <v>1046</v>
      </c>
      <c r="G135" s="241"/>
      <c r="H135" s="242" t="s">
        <v>1</v>
      </c>
      <c r="I135" s="244"/>
      <c r="J135" s="241"/>
      <c r="K135" s="241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164</v>
      </c>
      <c r="AU135" s="249" t="s">
        <v>87</v>
      </c>
      <c r="AV135" s="13" t="s">
        <v>83</v>
      </c>
      <c r="AW135" s="13" t="s">
        <v>34</v>
      </c>
      <c r="AX135" s="13" t="s">
        <v>78</v>
      </c>
      <c r="AY135" s="249" t="s">
        <v>151</v>
      </c>
    </row>
    <row r="136" s="14" customFormat="1">
      <c r="A136" s="14"/>
      <c r="B136" s="250"/>
      <c r="C136" s="251"/>
      <c r="D136" s="233" t="s">
        <v>164</v>
      </c>
      <c r="E136" s="252" t="s">
        <v>1</v>
      </c>
      <c r="F136" s="253" t="s">
        <v>1047</v>
      </c>
      <c r="G136" s="251"/>
      <c r="H136" s="254">
        <v>4.0949999999999998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164</v>
      </c>
      <c r="AU136" s="260" t="s">
        <v>87</v>
      </c>
      <c r="AV136" s="14" t="s">
        <v>87</v>
      </c>
      <c r="AW136" s="14" t="s">
        <v>34</v>
      </c>
      <c r="AX136" s="14" t="s">
        <v>78</v>
      </c>
      <c r="AY136" s="260" t="s">
        <v>151</v>
      </c>
    </row>
    <row r="137" s="14" customFormat="1">
      <c r="A137" s="14"/>
      <c r="B137" s="250"/>
      <c r="C137" s="251"/>
      <c r="D137" s="233" t="s">
        <v>164</v>
      </c>
      <c r="E137" s="252" t="s">
        <v>1</v>
      </c>
      <c r="F137" s="253" t="s">
        <v>1048</v>
      </c>
      <c r="G137" s="251"/>
      <c r="H137" s="254">
        <v>3.0379999999999998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164</v>
      </c>
      <c r="AU137" s="260" t="s">
        <v>87</v>
      </c>
      <c r="AV137" s="14" t="s">
        <v>87</v>
      </c>
      <c r="AW137" s="14" t="s">
        <v>34</v>
      </c>
      <c r="AX137" s="14" t="s">
        <v>78</v>
      </c>
      <c r="AY137" s="260" t="s">
        <v>151</v>
      </c>
    </row>
    <row r="138" s="15" customFormat="1">
      <c r="A138" s="15"/>
      <c r="B138" s="261"/>
      <c r="C138" s="262"/>
      <c r="D138" s="233" t="s">
        <v>164</v>
      </c>
      <c r="E138" s="263" t="s">
        <v>101</v>
      </c>
      <c r="F138" s="264" t="s">
        <v>169</v>
      </c>
      <c r="G138" s="262"/>
      <c r="H138" s="265">
        <v>7.133</v>
      </c>
      <c r="I138" s="266"/>
      <c r="J138" s="262"/>
      <c r="K138" s="262"/>
      <c r="L138" s="267"/>
      <c r="M138" s="268"/>
      <c r="N138" s="269"/>
      <c r="O138" s="269"/>
      <c r="P138" s="269"/>
      <c r="Q138" s="269"/>
      <c r="R138" s="269"/>
      <c r="S138" s="269"/>
      <c r="T138" s="27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1" t="s">
        <v>164</v>
      </c>
      <c r="AU138" s="271" t="s">
        <v>87</v>
      </c>
      <c r="AV138" s="15" t="s">
        <v>158</v>
      </c>
      <c r="AW138" s="15" t="s">
        <v>34</v>
      </c>
      <c r="AX138" s="15" t="s">
        <v>83</v>
      </c>
      <c r="AY138" s="271" t="s">
        <v>151</v>
      </c>
    </row>
    <row r="139" s="2" customFormat="1" ht="21.75" customHeight="1">
      <c r="A139" s="39"/>
      <c r="B139" s="40"/>
      <c r="C139" s="220" t="s">
        <v>90</v>
      </c>
      <c r="D139" s="220" t="s">
        <v>153</v>
      </c>
      <c r="E139" s="221" t="s">
        <v>1049</v>
      </c>
      <c r="F139" s="222" t="s">
        <v>1050</v>
      </c>
      <c r="G139" s="223" t="s">
        <v>156</v>
      </c>
      <c r="H139" s="224">
        <v>19.02</v>
      </c>
      <c r="I139" s="225"/>
      <c r="J139" s="226">
        <f>ROUND(I139*H139,2)</f>
        <v>0</v>
      </c>
      <c r="K139" s="222" t="s">
        <v>157</v>
      </c>
      <c r="L139" s="45"/>
      <c r="M139" s="227" t="s">
        <v>1</v>
      </c>
      <c r="N139" s="228" t="s">
        <v>43</v>
      </c>
      <c r="O139" s="92"/>
      <c r="P139" s="229">
        <f>O139*H139</f>
        <v>0</v>
      </c>
      <c r="Q139" s="229">
        <v>0.00084000000000000003</v>
      </c>
      <c r="R139" s="229">
        <f>Q139*H139</f>
        <v>0.015976799999999999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158</v>
      </c>
      <c r="AT139" s="231" t="s">
        <v>153</v>
      </c>
      <c r="AU139" s="231" t="s">
        <v>87</v>
      </c>
      <c r="AY139" s="18" t="s">
        <v>151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158</v>
      </c>
      <c r="BM139" s="231" t="s">
        <v>1051</v>
      </c>
    </row>
    <row r="140" s="2" customFormat="1">
      <c r="A140" s="39"/>
      <c r="B140" s="40"/>
      <c r="C140" s="41"/>
      <c r="D140" s="233" t="s">
        <v>160</v>
      </c>
      <c r="E140" s="41"/>
      <c r="F140" s="234" t="s">
        <v>1052</v>
      </c>
      <c r="G140" s="41"/>
      <c r="H140" s="41"/>
      <c r="I140" s="235"/>
      <c r="J140" s="41"/>
      <c r="K140" s="41"/>
      <c r="L140" s="45"/>
      <c r="M140" s="236"/>
      <c r="N140" s="237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160</v>
      </c>
      <c r="AU140" s="18" t="s">
        <v>87</v>
      </c>
    </row>
    <row r="141" s="2" customFormat="1">
      <c r="A141" s="39"/>
      <c r="B141" s="40"/>
      <c r="C141" s="41"/>
      <c r="D141" s="238" t="s">
        <v>162</v>
      </c>
      <c r="E141" s="41"/>
      <c r="F141" s="239" t="s">
        <v>1053</v>
      </c>
      <c r="G141" s="41"/>
      <c r="H141" s="41"/>
      <c r="I141" s="235"/>
      <c r="J141" s="41"/>
      <c r="K141" s="41"/>
      <c r="L141" s="45"/>
      <c r="M141" s="236"/>
      <c r="N141" s="237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162</v>
      </c>
      <c r="AU141" s="18" t="s">
        <v>87</v>
      </c>
    </row>
    <row r="142" s="13" customFormat="1">
      <c r="A142" s="13"/>
      <c r="B142" s="240"/>
      <c r="C142" s="241"/>
      <c r="D142" s="233" t="s">
        <v>164</v>
      </c>
      <c r="E142" s="242" t="s">
        <v>1</v>
      </c>
      <c r="F142" s="243" t="s">
        <v>1042</v>
      </c>
      <c r="G142" s="241"/>
      <c r="H142" s="242" t="s">
        <v>1</v>
      </c>
      <c r="I142" s="244"/>
      <c r="J142" s="241"/>
      <c r="K142" s="241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164</v>
      </c>
      <c r="AU142" s="249" t="s">
        <v>87</v>
      </c>
      <c r="AV142" s="13" t="s">
        <v>83</v>
      </c>
      <c r="AW142" s="13" t="s">
        <v>34</v>
      </c>
      <c r="AX142" s="13" t="s">
        <v>78</v>
      </c>
      <c r="AY142" s="249" t="s">
        <v>151</v>
      </c>
    </row>
    <row r="143" s="13" customFormat="1">
      <c r="A143" s="13"/>
      <c r="B143" s="240"/>
      <c r="C143" s="241"/>
      <c r="D143" s="233" t="s">
        <v>164</v>
      </c>
      <c r="E143" s="242" t="s">
        <v>1</v>
      </c>
      <c r="F143" s="243" t="s">
        <v>1046</v>
      </c>
      <c r="G143" s="241"/>
      <c r="H143" s="242" t="s">
        <v>1</v>
      </c>
      <c r="I143" s="244"/>
      <c r="J143" s="241"/>
      <c r="K143" s="241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164</v>
      </c>
      <c r="AU143" s="249" t="s">
        <v>87</v>
      </c>
      <c r="AV143" s="13" t="s">
        <v>83</v>
      </c>
      <c r="AW143" s="13" t="s">
        <v>34</v>
      </c>
      <c r="AX143" s="13" t="s">
        <v>78</v>
      </c>
      <c r="AY143" s="249" t="s">
        <v>151</v>
      </c>
    </row>
    <row r="144" s="14" customFormat="1">
      <c r="A144" s="14"/>
      <c r="B144" s="250"/>
      <c r="C144" s="251"/>
      <c r="D144" s="233" t="s">
        <v>164</v>
      </c>
      <c r="E144" s="252" t="s">
        <v>1</v>
      </c>
      <c r="F144" s="253" t="s">
        <v>1054</v>
      </c>
      <c r="G144" s="251"/>
      <c r="H144" s="254">
        <v>10.92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164</v>
      </c>
      <c r="AU144" s="260" t="s">
        <v>87</v>
      </c>
      <c r="AV144" s="14" t="s">
        <v>87</v>
      </c>
      <c r="AW144" s="14" t="s">
        <v>34</v>
      </c>
      <c r="AX144" s="14" t="s">
        <v>78</v>
      </c>
      <c r="AY144" s="260" t="s">
        <v>151</v>
      </c>
    </row>
    <row r="145" s="14" customFormat="1">
      <c r="A145" s="14"/>
      <c r="B145" s="250"/>
      <c r="C145" s="251"/>
      <c r="D145" s="233" t="s">
        <v>164</v>
      </c>
      <c r="E145" s="252" t="s">
        <v>1</v>
      </c>
      <c r="F145" s="253" t="s">
        <v>1055</v>
      </c>
      <c r="G145" s="251"/>
      <c r="H145" s="254">
        <v>8.0999999999999996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164</v>
      </c>
      <c r="AU145" s="260" t="s">
        <v>87</v>
      </c>
      <c r="AV145" s="14" t="s">
        <v>87</v>
      </c>
      <c r="AW145" s="14" t="s">
        <v>34</v>
      </c>
      <c r="AX145" s="14" t="s">
        <v>78</v>
      </c>
      <c r="AY145" s="260" t="s">
        <v>151</v>
      </c>
    </row>
    <row r="146" s="15" customFormat="1">
      <c r="A146" s="15"/>
      <c r="B146" s="261"/>
      <c r="C146" s="262"/>
      <c r="D146" s="233" t="s">
        <v>164</v>
      </c>
      <c r="E146" s="263" t="s">
        <v>1</v>
      </c>
      <c r="F146" s="264" t="s">
        <v>169</v>
      </c>
      <c r="G146" s="262"/>
      <c r="H146" s="265">
        <v>19.02</v>
      </c>
      <c r="I146" s="266"/>
      <c r="J146" s="262"/>
      <c r="K146" s="262"/>
      <c r="L146" s="267"/>
      <c r="M146" s="268"/>
      <c r="N146" s="269"/>
      <c r="O146" s="269"/>
      <c r="P146" s="269"/>
      <c r="Q146" s="269"/>
      <c r="R146" s="269"/>
      <c r="S146" s="269"/>
      <c r="T146" s="27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1" t="s">
        <v>164</v>
      </c>
      <c r="AU146" s="271" t="s">
        <v>87</v>
      </c>
      <c r="AV146" s="15" t="s">
        <v>158</v>
      </c>
      <c r="AW146" s="15" t="s">
        <v>34</v>
      </c>
      <c r="AX146" s="15" t="s">
        <v>83</v>
      </c>
      <c r="AY146" s="271" t="s">
        <v>151</v>
      </c>
    </row>
    <row r="147" s="2" customFormat="1" ht="24.15" customHeight="1">
      <c r="A147" s="39"/>
      <c r="B147" s="40"/>
      <c r="C147" s="220" t="s">
        <v>158</v>
      </c>
      <c r="D147" s="220" t="s">
        <v>153</v>
      </c>
      <c r="E147" s="221" t="s">
        <v>1056</v>
      </c>
      <c r="F147" s="222" t="s">
        <v>1057</v>
      </c>
      <c r="G147" s="223" t="s">
        <v>156</v>
      </c>
      <c r="H147" s="224">
        <v>19.02</v>
      </c>
      <c r="I147" s="225"/>
      <c r="J147" s="226">
        <f>ROUND(I147*H147,2)</f>
        <v>0</v>
      </c>
      <c r="K147" s="222" t="s">
        <v>157</v>
      </c>
      <c r="L147" s="45"/>
      <c r="M147" s="227" t="s">
        <v>1</v>
      </c>
      <c r="N147" s="228" t="s">
        <v>43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158</v>
      </c>
      <c r="AT147" s="231" t="s">
        <v>153</v>
      </c>
      <c r="AU147" s="231" t="s">
        <v>87</v>
      </c>
      <c r="AY147" s="18" t="s">
        <v>151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158</v>
      </c>
      <c r="BM147" s="231" t="s">
        <v>1058</v>
      </c>
    </row>
    <row r="148" s="2" customFormat="1">
      <c r="A148" s="39"/>
      <c r="B148" s="40"/>
      <c r="C148" s="41"/>
      <c r="D148" s="233" t="s">
        <v>160</v>
      </c>
      <c r="E148" s="41"/>
      <c r="F148" s="234" t="s">
        <v>1059</v>
      </c>
      <c r="G148" s="41"/>
      <c r="H148" s="41"/>
      <c r="I148" s="235"/>
      <c r="J148" s="41"/>
      <c r="K148" s="41"/>
      <c r="L148" s="45"/>
      <c r="M148" s="236"/>
      <c r="N148" s="237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160</v>
      </c>
      <c r="AU148" s="18" t="s">
        <v>87</v>
      </c>
    </row>
    <row r="149" s="2" customFormat="1">
      <c r="A149" s="39"/>
      <c r="B149" s="40"/>
      <c r="C149" s="41"/>
      <c r="D149" s="238" t="s">
        <v>162</v>
      </c>
      <c r="E149" s="41"/>
      <c r="F149" s="239" t="s">
        <v>1060</v>
      </c>
      <c r="G149" s="41"/>
      <c r="H149" s="41"/>
      <c r="I149" s="235"/>
      <c r="J149" s="41"/>
      <c r="K149" s="41"/>
      <c r="L149" s="45"/>
      <c r="M149" s="236"/>
      <c r="N149" s="237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162</v>
      </c>
      <c r="AU149" s="18" t="s">
        <v>87</v>
      </c>
    </row>
    <row r="150" s="14" customFormat="1">
      <c r="A150" s="14"/>
      <c r="B150" s="250"/>
      <c r="C150" s="251"/>
      <c r="D150" s="233" t="s">
        <v>164</v>
      </c>
      <c r="E150" s="252" t="s">
        <v>1</v>
      </c>
      <c r="F150" s="253" t="s">
        <v>1061</v>
      </c>
      <c r="G150" s="251"/>
      <c r="H150" s="254">
        <v>19.02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164</v>
      </c>
      <c r="AU150" s="260" t="s">
        <v>87</v>
      </c>
      <c r="AV150" s="14" t="s">
        <v>87</v>
      </c>
      <c r="AW150" s="14" t="s">
        <v>34</v>
      </c>
      <c r="AX150" s="14" t="s">
        <v>83</v>
      </c>
      <c r="AY150" s="260" t="s">
        <v>151</v>
      </c>
    </row>
    <row r="151" s="2" customFormat="1" ht="37.8" customHeight="1">
      <c r="A151" s="39"/>
      <c r="B151" s="40"/>
      <c r="C151" s="220" t="s">
        <v>194</v>
      </c>
      <c r="D151" s="220" t="s">
        <v>153</v>
      </c>
      <c r="E151" s="221" t="s">
        <v>286</v>
      </c>
      <c r="F151" s="222" t="s">
        <v>287</v>
      </c>
      <c r="G151" s="223" t="s">
        <v>245</v>
      </c>
      <c r="H151" s="224">
        <v>34.694000000000003</v>
      </c>
      <c r="I151" s="225"/>
      <c r="J151" s="226">
        <f>ROUND(I151*H151,2)</f>
        <v>0</v>
      </c>
      <c r="K151" s="222" t="s">
        <v>157</v>
      </c>
      <c r="L151" s="45"/>
      <c r="M151" s="227" t="s">
        <v>1</v>
      </c>
      <c r="N151" s="228" t="s">
        <v>43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158</v>
      </c>
      <c r="AT151" s="231" t="s">
        <v>153</v>
      </c>
      <c r="AU151" s="231" t="s">
        <v>87</v>
      </c>
      <c r="AY151" s="18" t="s">
        <v>151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158</v>
      </c>
      <c r="BM151" s="231" t="s">
        <v>1062</v>
      </c>
    </row>
    <row r="152" s="2" customFormat="1">
      <c r="A152" s="39"/>
      <c r="B152" s="40"/>
      <c r="C152" s="41"/>
      <c r="D152" s="233" t="s">
        <v>160</v>
      </c>
      <c r="E152" s="41"/>
      <c r="F152" s="234" t="s">
        <v>289</v>
      </c>
      <c r="G152" s="41"/>
      <c r="H152" s="41"/>
      <c r="I152" s="235"/>
      <c r="J152" s="41"/>
      <c r="K152" s="41"/>
      <c r="L152" s="45"/>
      <c r="M152" s="236"/>
      <c r="N152" s="237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160</v>
      </c>
      <c r="AU152" s="18" t="s">
        <v>87</v>
      </c>
    </row>
    <row r="153" s="2" customFormat="1">
      <c r="A153" s="39"/>
      <c r="B153" s="40"/>
      <c r="C153" s="41"/>
      <c r="D153" s="238" t="s">
        <v>162</v>
      </c>
      <c r="E153" s="41"/>
      <c r="F153" s="239" t="s">
        <v>290</v>
      </c>
      <c r="G153" s="41"/>
      <c r="H153" s="41"/>
      <c r="I153" s="235"/>
      <c r="J153" s="41"/>
      <c r="K153" s="41"/>
      <c r="L153" s="45"/>
      <c r="M153" s="236"/>
      <c r="N153" s="237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162</v>
      </c>
      <c r="AU153" s="18" t="s">
        <v>87</v>
      </c>
    </row>
    <row r="154" s="14" customFormat="1">
      <c r="A154" s="14"/>
      <c r="B154" s="250"/>
      <c r="C154" s="251"/>
      <c r="D154" s="233" t="s">
        <v>164</v>
      </c>
      <c r="E154" s="252" t="s">
        <v>1</v>
      </c>
      <c r="F154" s="253" t="s">
        <v>1063</v>
      </c>
      <c r="G154" s="251"/>
      <c r="H154" s="254">
        <v>34.694000000000003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164</v>
      </c>
      <c r="AU154" s="260" t="s">
        <v>87</v>
      </c>
      <c r="AV154" s="14" t="s">
        <v>87</v>
      </c>
      <c r="AW154" s="14" t="s">
        <v>34</v>
      </c>
      <c r="AX154" s="14" t="s">
        <v>78</v>
      </c>
      <c r="AY154" s="260" t="s">
        <v>151</v>
      </c>
    </row>
    <row r="155" s="15" customFormat="1">
      <c r="A155" s="15"/>
      <c r="B155" s="261"/>
      <c r="C155" s="262"/>
      <c r="D155" s="233" t="s">
        <v>164</v>
      </c>
      <c r="E155" s="263" t="s">
        <v>104</v>
      </c>
      <c r="F155" s="264" t="s">
        <v>169</v>
      </c>
      <c r="G155" s="262"/>
      <c r="H155" s="265">
        <v>34.694000000000003</v>
      </c>
      <c r="I155" s="266"/>
      <c r="J155" s="262"/>
      <c r="K155" s="262"/>
      <c r="L155" s="267"/>
      <c r="M155" s="268"/>
      <c r="N155" s="269"/>
      <c r="O155" s="269"/>
      <c r="P155" s="269"/>
      <c r="Q155" s="269"/>
      <c r="R155" s="269"/>
      <c r="S155" s="269"/>
      <c r="T155" s="27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1" t="s">
        <v>164</v>
      </c>
      <c r="AU155" s="271" t="s">
        <v>87</v>
      </c>
      <c r="AV155" s="15" t="s">
        <v>158</v>
      </c>
      <c r="AW155" s="15" t="s">
        <v>34</v>
      </c>
      <c r="AX155" s="15" t="s">
        <v>83</v>
      </c>
      <c r="AY155" s="271" t="s">
        <v>151</v>
      </c>
    </row>
    <row r="156" s="2" customFormat="1" ht="37.8" customHeight="1">
      <c r="A156" s="39"/>
      <c r="B156" s="40"/>
      <c r="C156" s="220" t="s">
        <v>202</v>
      </c>
      <c r="D156" s="220" t="s">
        <v>153</v>
      </c>
      <c r="E156" s="221" t="s">
        <v>293</v>
      </c>
      <c r="F156" s="222" t="s">
        <v>294</v>
      </c>
      <c r="G156" s="223" t="s">
        <v>245</v>
      </c>
      <c r="H156" s="224">
        <v>173.47</v>
      </c>
      <c r="I156" s="225"/>
      <c r="J156" s="226">
        <f>ROUND(I156*H156,2)</f>
        <v>0</v>
      </c>
      <c r="K156" s="222" t="s">
        <v>157</v>
      </c>
      <c r="L156" s="45"/>
      <c r="M156" s="227" t="s">
        <v>1</v>
      </c>
      <c r="N156" s="228" t="s">
        <v>43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158</v>
      </c>
      <c r="AT156" s="231" t="s">
        <v>153</v>
      </c>
      <c r="AU156" s="231" t="s">
        <v>87</v>
      </c>
      <c r="AY156" s="18" t="s">
        <v>151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83</v>
      </c>
      <c r="BK156" s="232">
        <f>ROUND(I156*H156,2)</f>
        <v>0</v>
      </c>
      <c r="BL156" s="18" t="s">
        <v>158</v>
      </c>
      <c r="BM156" s="231" t="s">
        <v>1064</v>
      </c>
    </row>
    <row r="157" s="2" customFormat="1">
      <c r="A157" s="39"/>
      <c r="B157" s="40"/>
      <c r="C157" s="41"/>
      <c r="D157" s="233" t="s">
        <v>160</v>
      </c>
      <c r="E157" s="41"/>
      <c r="F157" s="234" t="s">
        <v>296</v>
      </c>
      <c r="G157" s="41"/>
      <c r="H157" s="41"/>
      <c r="I157" s="235"/>
      <c r="J157" s="41"/>
      <c r="K157" s="41"/>
      <c r="L157" s="45"/>
      <c r="M157" s="236"/>
      <c r="N157" s="237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160</v>
      </c>
      <c r="AU157" s="18" t="s">
        <v>87</v>
      </c>
    </row>
    <row r="158" s="2" customFormat="1">
      <c r="A158" s="39"/>
      <c r="B158" s="40"/>
      <c r="C158" s="41"/>
      <c r="D158" s="238" t="s">
        <v>162</v>
      </c>
      <c r="E158" s="41"/>
      <c r="F158" s="239" t="s">
        <v>297</v>
      </c>
      <c r="G158" s="41"/>
      <c r="H158" s="41"/>
      <c r="I158" s="235"/>
      <c r="J158" s="41"/>
      <c r="K158" s="41"/>
      <c r="L158" s="45"/>
      <c r="M158" s="236"/>
      <c r="N158" s="237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162</v>
      </c>
      <c r="AU158" s="18" t="s">
        <v>87</v>
      </c>
    </row>
    <row r="159" s="13" customFormat="1">
      <c r="A159" s="13"/>
      <c r="B159" s="240"/>
      <c r="C159" s="241"/>
      <c r="D159" s="233" t="s">
        <v>164</v>
      </c>
      <c r="E159" s="242" t="s">
        <v>1</v>
      </c>
      <c r="F159" s="243" t="s">
        <v>298</v>
      </c>
      <c r="G159" s="241"/>
      <c r="H159" s="242" t="s">
        <v>1</v>
      </c>
      <c r="I159" s="244"/>
      <c r="J159" s="241"/>
      <c r="K159" s="241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164</v>
      </c>
      <c r="AU159" s="249" t="s">
        <v>87</v>
      </c>
      <c r="AV159" s="13" t="s">
        <v>83</v>
      </c>
      <c r="AW159" s="13" t="s">
        <v>34</v>
      </c>
      <c r="AX159" s="13" t="s">
        <v>78</v>
      </c>
      <c r="AY159" s="249" t="s">
        <v>151</v>
      </c>
    </row>
    <row r="160" s="14" customFormat="1">
      <c r="A160" s="14"/>
      <c r="B160" s="250"/>
      <c r="C160" s="251"/>
      <c r="D160" s="233" t="s">
        <v>164</v>
      </c>
      <c r="E160" s="252" t="s">
        <v>1</v>
      </c>
      <c r="F160" s="253" t="s">
        <v>299</v>
      </c>
      <c r="G160" s="251"/>
      <c r="H160" s="254">
        <v>173.47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164</v>
      </c>
      <c r="AU160" s="260" t="s">
        <v>87</v>
      </c>
      <c r="AV160" s="14" t="s">
        <v>87</v>
      </c>
      <c r="AW160" s="14" t="s">
        <v>34</v>
      </c>
      <c r="AX160" s="14" t="s">
        <v>83</v>
      </c>
      <c r="AY160" s="260" t="s">
        <v>151</v>
      </c>
    </row>
    <row r="161" s="2" customFormat="1" ht="33" customHeight="1">
      <c r="A161" s="39"/>
      <c r="B161" s="40"/>
      <c r="C161" s="220" t="s">
        <v>209</v>
      </c>
      <c r="D161" s="220" t="s">
        <v>153</v>
      </c>
      <c r="E161" s="221" t="s">
        <v>301</v>
      </c>
      <c r="F161" s="222" t="s">
        <v>302</v>
      </c>
      <c r="G161" s="223" t="s">
        <v>303</v>
      </c>
      <c r="H161" s="224">
        <v>65.918999999999997</v>
      </c>
      <c r="I161" s="225"/>
      <c r="J161" s="226">
        <f>ROUND(I161*H161,2)</f>
        <v>0</v>
      </c>
      <c r="K161" s="222" t="s">
        <v>157</v>
      </c>
      <c r="L161" s="45"/>
      <c r="M161" s="227" t="s">
        <v>1</v>
      </c>
      <c r="N161" s="228" t="s">
        <v>43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158</v>
      </c>
      <c r="AT161" s="231" t="s">
        <v>153</v>
      </c>
      <c r="AU161" s="231" t="s">
        <v>87</v>
      </c>
      <c r="AY161" s="18" t="s">
        <v>151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83</v>
      </c>
      <c r="BK161" s="232">
        <f>ROUND(I161*H161,2)</f>
        <v>0</v>
      </c>
      <c r="BL161" s="18" t="s">
        <v>158</v>
      </c>
      <c r="BM161" s="231" t="s">
        <v>1065</v>
      </c>
    </row>
    <row r="162" s="2" customFormat="1">
      <c r="A162" s="39"/>
      <c r="B162" s="40"/>
      <c r="C162" s="41"/>
      <c r="D162" s="233" t="s">
        <v>160</v>
      </c>
      <c r="E162" s="41"/>
      <c r="F162" s="234" t="s">
        <v>305</v>
      </c>
      <c r="G162" s="41"/>
      <c r="H162" s="41"/>
      <c r="I162" s="235"/>
      <c r="J162" s="41"/>
      <c r="K162" s="41"/>
      <c r="L162" s="45"/>
      <c r="M162" s="236"/>
      <c r="N162" s="237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160</v>
      </c>
      <c r="AU162" s="18" t="s">
        <v>87</v>
      </c>
    </row>
    <row r="163" s="2" customFormat="1">
      <c r="A163" s="39"/>
      <c r="B163" s="40"/>
      <c r="C163" s="41"/>
      <c r="D163" s="238" t="s">
        <v>162</v>
      </c>
      <c r="E163" s="41"/>
      <c r="F163" s="239" t="s">
        <v>306</v>
      </c>
      <c r="G163" s="41"/>
      <c r="H163" s="41"/>
      <c r="I163" s="235"/>
      <c r="J163" s="41"/>
      <c r="K163" s="41"/>
      <c r="L163" s="45"/>
      <c r="M163" s="236"/>
      <c r="N163" s="237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162</v>
      </c>
      <c r="AU163" s="18" t="s">
        <v>87</v>
      </c>
    </row>
    <row r="164" s="14" customFormat="1">
      <c r="A164" s="14"/>
      <c r="B164" s="250"/>
      <c r="C164" s="251"/>
      <c r="D164" s="233" t="s">
        <v>164</v>
      </c>
      <c r="E164" s="252" t="s">
        <v>1</v>
      </c>
      <c r="F164" s="253" t="s">
        <v>307</v>
      </c>
      <c r="G164" s="251"/>
      <c r="H164" s="254">
        <v>65.918999999999997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164</v>
      </c>
      <c r="AU164" s="260" t="s">
        <v>87</v>
      </c>
      <c r="AV164" s="14" t="s">
        <v>87</v>
      </c>
      <c r="AW164" s="14" t="s">
        <v>34</v>
      </c>
      <c r="AX164" s="14" t="s">
        <v>83</v>
      </c>
      <c r="AY164" s="260" t="s">
        <v>151</v>
      </c>
    </row>
    <row r="165" s="2" customFormat="1" ht="24.15" customHeight="1">
      <c r="A165" s="39"/>
      <c r="B165" s="40"/>
      <c r="C165" s="220" t="s">
        <v>217</v>
      </c>
      <c r="D165" s="220" t="s">
        <v>153</v>
      </c>
      <c r="E165" s="221" t="s">
        <v>314</v>
      </c>
      <c r="F165" s="222" t="s">
        <v>315</v>
      </c>
      <c r="G165" s="223" t="s">
        <v>245</v>
      </c>
      <c r="H165" s="224">
        <v>6.1200000000000001</v>
      </c>
      <c r="I165" s="225"/>
      <c r="J165" s="226">
        <f>ROUND(I165*H165,2)</f>
        <v>0</v>
      </c>
      <c r="K165" s="222" t="s">
        <v>157</v>
      </c>
      <c r="L165" s="45"/>
      <c r="M165" s="227" t="s">
        <v>1</v>
      </c>
      <c r="N165" s="228" t="s">
        <v>43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158</v>
      </c>
      <c r="AT165" s="231" t="s">
        <v>153</v>
      </c>
      <c r="AU165" s="231" t="s">
        <v>87</v>
      </c>
      <c r="AY165" s="18" t="s">
        <v>151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158</v>
      </c>
      <c r="BM165" s="231" t="s">
        <v>1066</v>
      </c>
    </row>
    <row r="166" s="2" customFormat="1">
      <c r="A166" s="39"/>
      <c r="B166" s="40"/>
      <c r="C166" s="41"/>
      <c r="D166" s="233" t="s">
        <v>160</v>
      </c>
      <c r="E166" s="41"/>
      <c r="F166" s="234" t="s">
        <v>317</v>
      </c>
      <c r="G166" s="41"/>
      <c r="H166" s="41"/>
      <c r="I166" s="235"/>
      <c r="J166" s="41"/>
      <c r="K166" s="41"/>
      <c r="L166" s="45"/>
      <c r="M166" s="236"/>
      <c r="N166" s="237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160</v>
      </c>
      <c r="AU166" s="18" t="s">
        <v>87</v>
      </c>
    </row>
    <row r="167" s="2" customFormat="1">
      <c r="A167" s="39"/>
      <c r="B167" s="40"/>
      <c r="C167" s="41"/>
      <c r="D167" s="238" t="s">
        <v>162</v>
      </c>
      <c r="E167" s="41"/>
      <c r="F167" s="239" t="s">
        <v>318</v>
      </c>
      <c r="G167" s="41"/>
      <c r="H167" s="41"/>
      <c r="I167" s="235"/>
      <c r="J167" s="41"/>
      <c r="K167" s="41"/>
      <c r="L167" s="45"/>
      <c r="M167" s="236"/>
      <c r="N167" s="237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162</v>
      </c>
      <c r="AU167" s="18" t="s">
        <v>87</v>
      </c>
    </row>
    <row r="168" s="13" customFormat="1">
      <c r="A168" s="13"/>
      <c r="B168" s="240"/>
      <c r="C168" s="241"/>
      <c r="D168" s="233" t="s">
        <v>164</v>
      </c>
      <c r="E168" s="242" t="s">
        <v>1</v>
      </c>
      <c r="F168" s="243" t="s">
        <v>1042</v>
      </c>
      <c r="G168" s="241"/>
      <c r="H168" s="242" t="s">
        <v>1</v>
      </c>
      <c r="I168" s="244"/>
      <c r="J168" s="241"/>
      <c r="K168" s="241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164</v>
      </c>
      <c r="AU168" s="249" t="s">
        <v>87</v>
      </c>
      <c r="AV168" s="13" t="s">
        <v>83</v>
      </c>
      <c r="AW168" s="13" t="s">
        <v>34</v>
      </c>
      <c r="AX168" s="13" t="s">
        <v>78</v>
      </c>
      <c r="AY168" s="249" t="s">
        <v>151</v>
      </c>
    </row>
    <row r="169" s="13" customFormat="1">
      <c r="A169" s="13"/>
      <c r="B169" s="240"/>
      <c r="C169" s="241"/>
      <c r="D169" s="233" t="s">
        <v>164</v>
      </c>
      <c r="E169" s="242" t="s">
        <v>1</v>
      </c>
      <c r="F169" s="243" t="s">
        <v>1067</v>
      </c>
      <c r="G169" s="241"/>
      <c r="H169" s="242" t="s">
        <v>1</v>
      </c>
      <c r="I169" s="244"/>
      <c r="J169" s="241"/>
      <c r="K169" s="241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164</v>
      </c>
      <c r="AU169" s="249" t="s">
        <v>87</v>
      </c>
      <c r="AV169" s="13" t="s">
        <v>83</v>
      </c>
      <c r="AW169" s="13" t="s">
        <v>34</v>
      </c>
      <c r="AX169" s="13" t="s">
        <v>78</v>
      </c>
      <c r="AY169" s="249" t="s">
        <v>151</v>
      </c>
    </row>
    <row r="170" s="14" customFormat="1">
      <c r="A170" s="14"/>
      <c r="B170" s="250"/>
      <c r="C170" s="251"/>
      <c r="D170" s="233" t="s">
        <v>164</v>
      </c>
      <c r="E170" s="252" t="s">
        <v>1</v>
      </c>
      <c r="F170" s="253" t="s">
        <v>1068</v>
      </c>
      <c r="G170" s="251"/>
      <c r="H170" s="254">
        <v>3.4199999999999999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164</v>
      </c>
      <c r="AU170" s="260" t="s">
        <v>87</v>
      </c>
      <c r="AV170" s="14" t="s">
        <v>87</v>
      </c>
      <c r="AW170" s="14" t="s">
        <v>34</v>
      </c>
      <c r="AX170" s="14" t="s">
        <v>78</v>
      </c>
      <c r="AY170" s="260" t="s">
        <v>151</v>
      </c>
    </row>
    <row r="171" s="14" customFormat="1">
      <c r="A171" s="14"/>
      <c r="B171" s="250"/>
      <c r="C171" s="251"/>
      <c r="D171" s="233" t="s">
        <v>164</v>
      </c>
      <c r="E171" s="252" t="s">
        <v>1</v>
      </c>
      <c r="F171" s="253" t="s">
        <v>1069</v>
      </c>
      <c r="G171" s="251"/>
      <c r="H171" s="254">
        <v>2.7000000000000002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164</v>
      </c>
      <c r="AU171" s="260" t="s">
        <v>87</v>
      </c>
      <c r="AV171" s="14" t="s">
        <v>87</v>
      </c>
      <c r="AW171" s="14" t="s">
        <v>34</v>
      </c>
      <c r="AX171" s="14" t="s">
        <v>78</v>
      </c>
      <c r="AY171" s="260" t="s">
        <v>151</v>
      </c>
    </row>
    <row r="172" s="16" customFormat="1">
      <c r="A172" s="16"/>
      <c r="B172" s="272"/>
      <c r="C172" s="273"/>
      <c r="D172" s="233" t="s">
        <v>164</v>
      </c>
      <c r="E172" s="274" t="s">
        <v>110</v>
      </c>
      <c r="F172" s="275" t="s">
        <v>322</v>
      </c>
      <c r="G172" s="273"/>
      <c r="H172" s="276">
        <v>6.1200000000000001</v>
      </c>
      <c r="I172" s="277"/>
      <c r="J172" s="273"/>
      <c r="K172" s="273"/>
      <c r="L172" s="278"/>
      <c r="M172" s="279"/>
      <c r="N172" s="280"/>
      <c r="O172" s="280"/>
      <c r="P172" s="280"/>
      <c r="Q172" s="280"/>
      <c r="R172" s="280"/>
      <c r="S172" s="280"/>
      <c r="T172" s="281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82" t="s">
        <v>164</v>
      </c>
      <c r="AU172" s="282" t="s">
        <v>87</v>
      </c>
      <c r="AV172" s="16" t="s">
        <v>90</v>
      </c>
      <c r="AW172" s="16" t="s">
        <v>34</v>
      </c>
      <c r="AX172" s="16" t="s">
        <v>78</v>
      </c>
      <c r="AY172" s="282" t="s">
        <v>151</v>
      </c>
    </row>
    <row r="173" s="15" customFormat="1">
      <c r="A173" s="15"/>
      <c r="B173" s="261"/>
      <c r="C173" s="262"/>
      <c r="D173" s="233" t="s">
        <v>164</v>
      </c>
      <c r="E173" s="263" t="s">
        <v>1</v>
      </c>
      <c r="F173" s="264" t="s">
        <v>169</v>
      </c>
      <c r="G173" s="262"/>
      <c r="H173" s="265">
        <v>6.1200000000000001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1" t="s">
        <v>164</v>
      </c>
      <c r="AU173" s="271" t="s">
        <v>87</v>
      </c>
      <c r="AV173" s="15" t="s">
        <v>158</v>
      </c>
      <c r="AW173" s="15" t="s">
        <v>34</v>
      </c>
      <c r="AX173" s="15" t="s">
        <v>83</v>
      </c>
      <c r="AY173" s="271" t="s">
        <v>151</v>
      </c>
    </row>
    <row r="174" s="2" customFormat="1" ht="16.5" customHeight="1">
      <c r="A174" s="39"/>
      <c r="B174" s="40"/>
      <c r="C174" s="283" t="s">
        <v>225</v>
      </c>
      <c r="D174" s="283" t="s">
        <v>324</v>
      </c>
      <c r="E174" s="284" t="s">
        <v>325</v>
      </c>
      <c r="F174" s="285" t="s">
        <v>326</v>
      </c>
      <c r="G174" s="286" t="s">
        <v>303</v>
      </c>
      <c r="H174" s="287">
        <v>12.545999999999999</v>
      </c>
      <c r="I174" s="288"/>
      <c r="J174" s="289">
        <f>ROUND(I174*H174,2)</f>
        <v>0</v>
      </c>
      <c r="K174" s="285" t="s">
        <v>157</v>
      </c>
      <c r="L174" s="290"/>
      <c r="M174" s="291" t="s">
        <v>1</v>
      </c>
      <c r="N174" s="292" t="s">
        <v>43</v>
      </c>
      <c r="O174" s="92"/>
      <c r="P174" s="229">
        <f>O174*H174</f>
        <v>0</v>
      </c>
      <c r="Q174" s="229">
        <v>1</v>
      </c>
      <c r="R174" s="229">
        <f>Q174*H174</f>
        <v>12.545999999999999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217</v>
      </c>
      <c r="AT174" s="231" t="s">
        <v>324</v>
      </c>
      <c r="AU174" s="231" t="s">
        <v>87</v>
      </c>
      <c r="AY174" s="18" t="s">
        <v>151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83</v>
      </c>
      <c r="BK174" s="232">
        <f>ROUND(I174*H174,2)</f>
        <v>0</v>
      </c>
      <c r="BL174" s="18" t="s">
        <v>158</v>
      </c>
      <c r="BM174" s="231" t="s">
        <v>1070</v>
      </c>
    </row>
    <row r="175" s="2" customFormat="1">
      <c r="A175" s="39"/>
      <c r="B175" s="40"/>
      <c r="C175" s="41"/>
      <c r="D175" s="233" t="s">
        <v>160</v>
      </c>
      <c r="E175" s="41"/>
      <c r="F175" s="234" t="s">
        <v>326</v>
      </c>
      <c r="G175" s="41"/>
      <c r="H175" s="41"/>
      <c r="I175" s="235"/>
      <c r="J175" s="41"/>
      <c r="K175" s="41"/>
      <c r="L175" s="45"/>
      <c r="M175" s="236"/>
      <c r="N175" s="237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160</v>
      </c>
      <c r="AU175" s="18" t="s">
        <v>87</v>
      </c>
    </row>
    <row r="176" s="14" customFormat="1">
      <c r="A176" s="14"/>
      <c r="B176" s="250"/>
      <c r="C176" s="251"/>
      <c r="D176" s="233" t="s">
        <v>164</v>
      </c>
      <c r="E176" s="252" t="s">
        <v>1</v>
      </c>
      <c r="F176" s="253" t="s">
        <v>328</v>
      </c>
      <c r="G176" s="251"/>
      <c r="H176" s="254">
        <v>12.545999999999999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164</v>
      </c>
      <c r="AU176" s="260" t="s">
        <v>87</v>
      </c>
      <c r="AV176" s="14" t="s">
        <v>87</v>
      </c>
      <c r="AW176" s="14" t="s">
        <v>34</v>
      </c>
      <c r="AX176" s="14" t="s">
        <v>83</v>
      </c>
      <c r="AY176" s="260" t="s">
        <v>151</v>
      </c>
    </row>
    <row r="177" s="2" customFormat="1" ht="24.15" customHeight="1">
      <c r="A177" s="39"/>
      <c r="B177" s="40"/>
      <c r="C177" s="220" t="s">
        <v>233</v>
      </c>
      <c r="D177" s="220" t="s">
        <v>153</v>
      </c>
      <c r="E177" s="221" t="s">
        <v>330</v>
      </c>
      <c r="F177" s="222" t="s">
        <v>331</v>
      </c>
      <c r="G177" s="223" t="s">
        <v>245</v>
      </c>
      <c r="H177" s="224">
        <v>23.559000000000001</v>
      </c>
      <c r="I177" s="225"/>
      <c r="J177" s="226">
        <f>ROUND(I177*H177,2)</f>
        <v>0</v>
      </c>
      <c r="K177" s="222" t="s">
        <v>157</v>
      </c>
      <c r="L177" s="45"/>
      <c r="M177" s="227" t="s">
        <v>1</v>
      </c>
      <c r="N177" s="228" t="s">
        <v>43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158</v>
      </c>
      <c r="AT177" s="231" t="s">
        <v>153</v>
      </c>
      <c r="AU177" s="231" t="s">
        <v>87</v>
      </c>
      <c r="AY177" s="18" t="s">
        <v>151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83</v>
      </c>
      <c r="BK177" s="232">
        <f>ROUND(I177*H177,2)</f>
        <v>0</v>
      </c>
      <c r="BL177" s="18" t="s">
        <v>158</v>
      </c>
      <c r="BM177" s="231" t="s">
        <v>1071</v>
      </c>
    </row>
    <row r="178" s="2" customFormat="1">
      <c r="A178" s="39"/>
      <c r="B178" s="40"/>
      <c r="C178" s="41"/>
      <c r="D178" s="233" t="s">
        <v>160</v>
      </c>
      <c r="E178" s="41"/>
      <c r="F178" s="234" t="s">
        <v>333</v>
      </c>
      <c r="G178" s="41"/>
      <c r="H178" s="41"/>
      <c r="I178" s="235"/>
      <c r="J178" s="41"/>
      <c r="K178" s="41"/>
      <c r="L178" s="45"/>
      <c r="M178" s="236"/>
      <c r="N178" s="237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160</v>
      </c>
      <c r="AU178" s="18" t="s">
        <v>87</v>
      </c>
    </row>
    <row r="179" s="2" customFormat="1">
      <c r="A179" s="39"/>
      <c r="B179" s="40"/>
      <c r="C179" s="41"/>
      <c r="D179" s="238" t="s">
        <v>162</v>
      </c>
      <c r="E179" s="41"/>
      <c r="F179" s="239" t="s">
        <v>334</v>
      </c>
      <c r="G179" s="41"/>
      <c r="H179" s="41"/>
      <c r="I179" s="235"/>
      <c r="J179" s="41"/>
      <c r="K179" s="41"/>
      <c r="L179" s="45"/>
      <c r="M179" s="236"/>
      <c r="N179" s="237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162</v>
      </c>
      <c r="AU179" s="18" t="s">
        <v>87</v>
      </c>
    </row>
    <row r="180" s="13" customFormat="1">
      <c r="A180" s="13"/>
      <c r="B180" s="240"/>
      <c r="C180" s="241"/>
      <c r="D180" s="233" t="s">
        <v>164</v>
      </c>
      <c r="E180" s="242" t="s">
        <v>1</v>
      </c>
      <c r="F180" s="243" t="s">
        <v>1042</v>
      </c>
      <c r="G180" s="241"/>
      <c r="H180" s="242" t="s">
        <v>1</v>
      </c>
      <c r="I180" s="244"/>
      <c r="J180" s="241"/>
      <c r="K180" s="241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164</v>
      </c>
      <c r="AU180" s="249" t="s">
        <v>87</v>
      </c>
      <c r="AV180" s="13" t="s">
        <v>83</v>
      </c>
      <c r="AW180" s="13" t="s">
        <v>34</v>
      </c>
      <c r="AX180" s="13" t="s">
        <v>78</v>
      </c>
      <c r="AY180" s="249" t="s">
        <v>151</v>
      </c>
    </row>
    <row r="181" s="13" customFormat="1">
      <c r="A181" s="13"/>
      <c r="B181" s="240"/>
      <c r="C181" s="241"/>
      <c r="D181" s="233" t="s">
        <v>164</v>
      </c>
      <c r="E181" s="242" t="s">
        <v>1</v>
      </c>
      <c r="F181" s="243" t="s">
        <v>1072</v>
      </c>
      <c r="G181" s="241"/>
      <c r="H181" s="242" t="s">
        <v>1</v>
      </c>
      <c r="I181" s="244"/>
      <c r="J181" s="241"/>
      <c r="K181" s="241"/>
      <c r="L181" s="245"/>
      <c r="M181" s="246"/>
      <c r="N181" s="247"/>
      <c r="O181" s="247"/>
      <c r="P181" s="247"/>
      <c r="Q181" s="247"/>
      <c r="R181" s="247"/>
      <c r="S181" s="247"/>
      <c r="T181" s="24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9" t="s">
        <v>164</v>
      </c>
      <c r="AU181" s="249" t="s">
        <v>87</v>
      </c>
      <c r="AV181" s="13" t="s">
        <v>83</v>
      </c>
      <c r="AW181" s="13" t="s">
        <v>34</v>
      </c>
      <c r="AX181" s="13" t="s">
        <v>78</v>
      </c>
      <c r="AY181" s="249" t="s">
        <v>151</v>
      </c>
    </row>
    <row r="182" s="14" customFormat="1">
      <c r="A182" s="14"/>
      <c r="B182" s="250"/>
      <c r="C182" s="251"/>
      <c r="D182" s="233" t="s">
        <v>164</v>
      </c>
      <c r="E182" s="252" t="s">
        <v>1</v>
      </c>
      <c r="F182" s="253" t="s">
        <v>1073</v>
      </c>
      <c r="G182" s="251"/>
      <c r="H182" s="254">
        <v>11.66</v>
      </c>
      <c r="I182" s="255"/>
      <c r="J182" s="251"/>
      <c r="K182" s="251"/>
      <c r="L182" s="256"/>
      <c r="M182" s="257"/>
      <c r="N182" s="258"/>
      <c r="O182" s="258"/>
      <c r="P182" s="258"/>
      <c r="Q182" s="258"/>
      <c r="R182" s="258"/>
      <c r="S182" s="258"/>
      <c r="T182" s="25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0" t="s">
        <v>164</v>
      </c>
      <c r="AU182" s="260" t="s">
        <v>87</v>
      </c>
      <c r="AV182" s="14" t="s">
        <v>87</v>
      </c>
      <c r="AW182" s="14" t="s">
        <v>34</v>
      </c>
      <c r="AX182" s="14" t="s">
        <v>78</v>
      </c>
      <c r="AY182" s="260" t="s">
        <v>151</v>
      </c>
    </row>
    <row r="183" s="14" customFormat="1">
      <c r="A183" s="14"/>
      <c r="B183" s="250"/>
      <c r="C183" s="251"/>
      <c r="D183" s="233" t="s">
        <v>164</v>
      </c>
      <c r="E183" s="252" t="s">
        <v>1</v>
      </c>
      <c r="F183" s="253" t="s">
        <v>1074</v>
      </c>
      <c r="G183" s="251"/>
      <c r="H183" s="254">
        <v>11.898999999999999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0" t="s">
        <v>164</v>
      </c>
      <c r="AU183" s="260" t="s">
        <v>87</v>
      </c>
      <c r="AV183" s="14" t="s">
        <v>87</v>
      </c>
      <c r="AW183" s="14" t="s">
        <v>34</v>
      </c>
      <c r="AX183" s="14" t="s">
        <v>78</v>
      </c>
      <c r="AY183" s="260" t="s">
        <v>151</v>
      </c>
    </row>
    <row r="184" s="15" customFormat="1">
      <c r="A184" s="15"/>
      <c r="B184" s="261"/>
      <c r="C184" s="262"/>
      <c r="D184" s="233" t="s">
        <v>164</v>
      </c>
      <c r="E184" s="263" t="s">
        <v>114</v>
      </c>
      <c r="F184" s="264" t="s">
        <v>169</v>
      </c>
      <c r="G184" s="262"/>
      <c r="H184" s="265">
        <v>23.559000000000001</v>
      </c>
      <c r="I184" s="266"/>
      <c r="J184" s="262"/>
      <c r="K184" s="262"/>
      <c r="L184" s="267"/>
      <c r="M184" s="268"/>
      <c r="N184" s="269"/>
      <c r="O184" s="269"/>
      <c r="P184" s="269"/>
      <c r="Q184" s="269"/>
      <c r="R184" s="269"/>
      <c r="S184" s="269"/>
      <c r="T184" s="27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1" t="s">
        <v>164</v>
      </c>
      <c r="AU184" s="271" t="s">
        <v>87</v>
      </c>
      <c r="AV184" s="15" t="s">
        <v>158</v>
      </c>
      <c r="AW184" s="15" t="s">
        <v>34</v>
      </c>
      <c r="AX184" s="15" t="s">
        <v>83</v>
      </c>
      <c r="AY184" s="271" t="s">
        <v>151</v>
      </c>
    </row>
    <row r="185" s="2" customFormat="1" ht="16.5" customHeight="1">
      <c r="A185" s="39"/>
      <c r="B185" s="40"/>
      <c r="C185" s="283" t="s">
        <v>242</v>
      </c>
      <c r="D185" s="283" t="s">
        <v>324</v>
      </c>
      <c r="E185" s="284" t="s">
        <v>325</v>
      </c>
      <c r="F185" s="285" t="s">
        <v>326</v>
      </c>
      <c r="G185" s="286" t="s">
        <v>303</v>
      </c>
      <c r="H185" s="287">
        <v>48.295999999999999</v>
      </c>
      <c r="I185" s="288"/>
      <c r="J185" s="289">
        <f>ROUND(I185*H185,2)</f>
        <v>0</v>
      </c>
      <c r="K185" s="285" t="s">
        <v>157</v>
      </c>
      <c r="L185" s="290"/>
      <c r="M185" s="291" t="s">
        <v>1</v>
      </c>
      <c r="N185" s="292" t="s">
        <v>43</v>
      </c>
      <c r="O185" s="92"/>
      <c r="P185" s="229">
        <f>O185*H185</f>
        <v>0</v>
      </c>
      <c r="Q185" s="229">
        <v>1</v>
      </c>
      <c r="R185" s="229">
        <f>Q185*H185</f>
        <v>48.295999999999999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217</v>
      </c>
      <c r="AT185" s="231" t="s">
        <v>324</v>
      </c>
      <c r="AU185" s="231" t="s">
        <v>87</v>
      </c>
      <c r="AY185" s="18" t="s">
        <v>151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83</v>
      </c>
      <c r="BK185" s="232">
        <f>ROUND(I185*H185,2)</f>
        <v>0</v>
      </c>
      <c r="BL185" s="18" t="s">
        <v>158</v>
      </c>
      <c r="BM185" s="231" t="s">
        <v>1075</v>
      </c>
    </row>
    <row r="186" s="2" customFormat="1">
      <c r="A186" s="39"/>
      <c r="B186" s="40"/>
      <c r="C186" s="41"/>
      <c r="D186" s="233" t="s">
        <v>160</v>
      </c>
      <c r="E186" s="41"/>
      <c r="F186" s="234" t="s">
        <v>326</v>
      </c>
      <c r="G186" s="41"/>
      <c r="H186" s="41"/>
      <c r="I186" s="235"/>
      <c r="J186" s="41"/>
      <c r="K186" s="41"/>
      <c r="L186" s="45"/>
      <c r="M186" s="236"/>
      <c r="N186" s="237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160</v>
      </c>
      <c r="AU186" s="18" t="s">
        <v>87</v>
      </c>
    </row>
    <row r="187" s="14" customFormat="1">
      <c r="A187" s="14"/>
      <c r="B187" s="250"/>
      <c r="C187" s="251"/>
      <c r="D187" s="233" t="s">
        <v>164</v>
      </c>
      <c r="E187" s="252" t="s">
        <v>1</v>
      </c>
      <c r="F187" s="253" t="s">
        <v>339</v>
      </c>
      <c r="G187" s="251"/>
      <c r="H187" s="254">
        <v>48.295999999999999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164</v>
      </c>
      <c r="AU187" s="260" t="s">
        <v>87</v>
      </c>
      <c r="AV187" s="14" t="s">
        <v>87</v>
      </c>
      <c r="AW187" s="14" t="s">
        <v>34</v>
      </c>
      <c r="AX187" s="14" t="s">
        <v>83</v>
      </c>
      <c r="AY187" s="260" t="s">
        <v>151</v>
      </c>
    </row>
    <row r="188" s="12" customFormat="1" ht="22.8" customHeight="1">
      <c r="A188" s="12"/>
      <c r="B188" s="204"/>
      <c r="C188" s="205"/>
      <c r="D188" s="206" t="s">
        <v>77</v>
      </c>
      <c r="E188" s="218" t="s">
        <v>158</v>
      </c>
      <c r="F188" s="218" t="s">
        <v>402</v>
      </c>
      <c r="G188" s="205"/>
      <c r="H188" s="205"/>
      <c r="I188" s="208"/>
      <c r="J188" s="219">
        <f>BK188</f>
        <v>0</v>
      </c>
      <c r="K188" s="205"/>
      <c r="L188" s="210"/>
      <c r="M188" s="211"/>
      <c r="N188" s="212"/>
      <c r="O188" s="212"/>
      <c r="P188" s="213">
        <f>SUM(P189:P197)</f>
        <v>0</v>
      </c>
      <c r="Q188" s="212"/>
      <c r="R188" s="213">
        <f>SUM(R189:R197)</f>
        <v>0</v>
      </c>
      <c r="S188" s="212"/>
      <c r="T188" s="214">
        <f>SUM(T189:T197)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5" t="s">
        <v>83</v>
      </c>
      <c r="AT188" s="216" t="s">
        <v>77</v>
      </c>
      <c r="AU188" s="216" t="s">
        <v>83</v>
      </c>
      <c r="AY188" s="215" t="s">
        <v>151</v>
      </c>
      <c r="BK188" s="217">
        <f>SUM(BK189:BK197)</f>
        <v>0</v>
      </c>
    </row>
    <row r="189" s="2" customFormat="1" ht="24.15" customHeight="1">
      <c r="A189" s="39"/>
      <c r="B189" s="40"/>
      <c r="C189" s="220" t="s">
        <v>8</v>
      </c>
      <c r="D189" s="220" t="s">
        <v>153</v>
      </c>
      <c r="E189" s="221" t="s">
        <v>412</v>
      </c>
      <c r="F189" s="222" t="s">
        <v>413</v>
      </c>
      <c r="G189" s="223" t="s">
        <v>245</v>
      </c>
      <c r="H189" s="224">
        <v>5.0149999999999997</v>
      </c>
      <c r="I189" s="225"/>
      <c r="J189" s="226">
        <f>ROUND(I189*H189,2)</f>
        <v>0</v>
      </c>
      <c r="K189" s="222" t="s">
        <v>157</v>
      </c>
      <c r="L189" s="45"/>
      <c r="M189" s="227" t="s">
        <v>1</v>
      </c>
      <c r="N189" s="228" t="s">
        <v>43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158</v>
      </c>
      <c r="AT189" s="231" t="s">
        <v>153</v>
      </c>
      <c r="AU189" s="231" t="s">
        <v>87</v>
      </c>
      <c r="AY189" s="18" t="s">
        <v>151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83</v>
      </c>
      <c r="BK189" s="232">
        <f>ROUND(I189*H189,2)</f>
        <v>0</v>
      </c>
      <c r="BL189" s="18" t="s">
        <v>158</v>
      </c>
      <c r="BM189" s="231" t="s">
        <v>1076</v>
      </c>
    </row>
    <row r="190" s="2" customFormat="1">
      <c r="A190" s="39"/>
      <c r="B190" s="40"/>
      <c r="C190" s="41"/>
      <c r="D190" s="233" t="s">
        <v>160</v>
      </c>
      <c r="E190" s="41"/>
      <c r="F190" s="234" t="s">
        <v>415</v>
      </c>
      <c r="G190" s="41"/>
      <c r="H190" s="41"/>
      <c r="I190" s="235"/>
      <c r="J190" s="41"/>
      <c r="K190" s="41"/>
      <c r="L190" s="45"/>
      <c r="M190" s="236"/>
      <c r="N190" s="237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160</v>
      </c>
      <c r="AU190" s="18" t="s">
        <v>87</v>
      </c>
    </row>
    <row r="191" s="2" customFormat="1">
      <c r="A191" s="39"/>
      <c r="B191" s="40"/>
      <c r="C191" s="41"/>
      <c r="D191" s="238" t="s">
        <v>162</v>
      </c>
      <c r="E191" s="41"/>
      <c r="F191" s="239" t="s">
        <v>416</v>
      </c>
      <c r="G191" s="41"/>
      <c r="H191" s="41"/>
      <c r="I191" s="235"/>
      <c r="J191" s="41"/>
      <c r="K191" s="41"/>
      <c r="L191" s="45"/>
      <c r="M191" s="236"/>
      <c r="N191" s="237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162</v>
      </c>
      <c r="AU191" s="18" t="s">
        <v>87</v>
      </c>
    </row>
    <row r="192" s="13" customFormat="1">
      <c r="A192" s="13"/>
      <c r="B192" s="240"/>
      <c r="C192" s="241"/>
      <c r="D192" s="233" t="s">
        <v>164</v>
      </c>
      <c r="E192" s="242" t="s">
        <v>1</v>
      </c>
      <c r="F192" s="243" t="s">
        <v>1042</v>
      </c>
      <c r="G192" s="241"/>
      <c r="H192" s="242" t="s">
        <v>1</v>
      </c>
      <c r="I192" s="244"/>
      <c r="J192" s="241"/>
      <c r="K192" s="241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164</v>
      </c>
      <c r="AU192" s="249" t="s">
        <v>87</v>
      </c>
      <c r="AV192" s="13" t="s">
        <v>83</v>
      </c>
      <c r="AW192" s="13" t="s">
        <v>34</v>
      </c>
      <c r="AX192" s="13" t="s">
        <v>78</v>
      </c>
      <c r="AY192" s="249" t="s">
        <v>151</v>
      </c>
    </row>
    <row r="193" s="13" customFormat="1">
      <c r="A193" s="13"/>
      <c r="B193" s="240"/>
      <c r="C193" s="241"/>
      <c r="D193" s="233" t="s">
        <v>164</v>
      </c>
      <c r="E193" s="242" t="s">
        <v>1</v>
      </c>
      <c r="F193" s="243" t="s">
        <v>1077</v>
      </c>
      <c r="G193" s="241"/>
      <c r="H193" s="242" t="s">
        <v>1</v>
      </c>
      <c r="I193" s="244"/>
      <c r="J193" s="241"/>
      <c r="K193" s="241"/>
      <c r="L193" s="245"/>
      <c r="M193" s="246"/>
      <c r="N193" s="247"/>
      <c r="O193" s="247"/>
      <c r="P193" s="247"/>
      <c r="Q193" s="247"/>
      <c r="R193" s="247"/>
      <c r="S193" s="247"/>
      <c r="T193" s="24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9" t="s">
        <v>164</v>
      </c>
      <c r="AU193" s="249" t="s">
        <v>87</v>
      </c>
      <c r="AV193" s="13" t="s">
        <v>83</v>
      </c>
      <c r="AW193" s="13" t="s">
        <v>34</v>
      </c>
      <c r="AX193" s="13" t="s">
        <v>78</v>
      </c>
      <c r="AY193" s="249" t="s">
        <v>151</v>
      </c>
    </row>
    <row r="194" s="14" customFormat="1">
      <c r="A194" s="14"/>
      <c r="B194" s="250"/>
      <c r="C194" s="251"/>
      <c r="D194" s="233" t="s">
        <v>164</v>
      </c>
      <c r="E194" s="252" t="s">
        <v>1</v>
      </c>
      <c r="F194" s="253" t="s">
        <v>1078</v>
      </c>
      <c r="G194" s="251"/>
      <c r="H194" s="254">
        <v>4.0019999999999998</v>
      </c>
      <c r="I194" s="255"/>
      <c r="J194" s="251"/>
      <c r="K194" s="251"/>
      <c r="L194" s="256"/>
      <c r="M194" s="257"/>
      <c r="N194" s="258"/>
      <c r="O194" s="258"/>
      <c r="P194" s="258"/>
      <c r="Q194" s="258"/>
      <c r="R194" s="258"/>
      <c r="S194" s="258"/>
      <c r="T194" s="25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0" t="s">
        <v>164</v>
      </c>
      <c r="AU194" s="260" t="s">
        <v>87</v>
      </c>
      <c r="AV194" s="14" t="s">
        <v>87</v>
      </c>
      <c r="AW194" s="14" t="s">
        <v>34</v>
      </c>
      <c r="AX194" s="14" t="s">
        <v>78</v>
      </c>
      <c r="AY194" s="260" t="s">
        <v>151</v>
      </c>
    </row>
    <row r="195" s="13" customFormat="1">
      <c r="A195" s="13"/>
      <c r="B195" s="240"/>
      <c r="C195" s="241"/>
      <c r="D195" s="233" t="s">
        <v>164</v>
      </c>
      <c r="E195" s="242" t="s">
        <v>1</v>
      </c>
      <c r="F195" s="243" t="s">
        <v>1079</v>
      </c>
      <c r="G195" s="241"/>
      <c r="H195" s="242" t="s">
        <v>1</v>
      </c>
      <c r="I195" s="244"/>
      <c r="J195" s="241"/>
      <c r="K195" s="241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164</v>
      </c>
      <c r="AU195" s="249" t="s">
        <v>87</v>
      </c>
      <c r="AV195" s="13" t="s">
        <v>83</v>
      </c>
      <c r="AW195" s="13" t="s">
        <v>34</v>
      </c>
      <c r="AX195" s="13" t="s">
        <v>78</v>
      </c>
      <c r="AY195" s="249" t="s">
        <v>151</v>
      </c>
    </row>
    <row r="196" s="14" customFormat="1">
      <c r="A196" s="14"/>
      <c r="B196" s="250"/>
      <c r="C196" s="251"/>
      <c r="D196" s="233" t="s">
        <v>164</v>
      </c>
      <c r="E196" s="252" t="s">
        <v>1</v>
      </c>
      <c r="F196" s="253" t="s">
        <v>1080</v>
      </c>
      <c r="G196" s="251"/>
      <c r="H196" s="254">
        <v>1.0129999999999999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164</v>
      </c>
      <c r="AU196" s="260" t="s">
        <v>87</v>
      </c>
      <c r="AV196" s="14" t="s">
        <v>87</v>
      </c>
      <c r="AW196" s="14" t="s">
        <v>34</v>
      </c>
      <c r="AX196" s="14" t="s">
        <v>78</v>
      </c>
      <c r="AY196" s="260" t="s">
        <v>151</v>
      </c>
    </row>
    <row r="197" s="15" customFormat="1">
      <c r="A197" s="15"/>
      <c r="B197" s="261"/>
      <c r="C197" s="262"/>
      <c r="D197" s="233" t="s">
        <v>164</v>
      </c>
      <c r="E197" s="263" t="s">
        <v>1</v>
      </c>
      <c r="F197" s="264" t="s">
        <v>169</v>
      </c>
      <c r="G197" s="262"/>
      <c r="H197" s="265">
        <v>5.0149999999999997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164</v>
      </c>
      <c r="AU197" s="271" t="s">
        <v>87</v>
      </c>
      <c r="AV197" s="15" t="s">
        <v>158</v>
      </c>
      <c r="AW197" s="15" t="s">
        <v>34</v>
      </c>
      <c r="AX197" s="15" t="s">
        <v>83</v>
      </c>
      <c r="AY197" s="271" t="s">
        <v>151</v>
      </c>
    </row>
    <row r="198" s="12" customFormat="1" ht="22.8" customHeight="1">
      <c r="A198" s="12"/>
      <c r="B198" s="204"/>
      <c r="C198" s="205"/>
      <c r="D198" s="206" t="s">
        <v>77</v>
      </c>
      <c r="E198" s="218" t="s">
        <v>217</v>
      </c>
      <c r="F198" s="218" t="s">
        <v>628</v>
      </c>
      <c r="G198" s="205"/>
      <c r="H198" s="205"/>
      <c r="I198" s="208"/>
      <c r="J198" s="219">
        <f>BK198</f>
        <v>0</v>
      </c>
      <c r="K198" s="205"/>
      <c r="L198" s="210"/>
      <c r="M198" s="211"/>
      <c r="N198" s="212"/>
      <c r="O198" s="212"/>
      <c r="P198" s="213">
        <f>SUM(P199:P238)</f>
        <v>0</v>
      </c>
      <c r="Q198" s="212"/>
      <c r="R198" s="213">
        <f>SUM(R199:R238)</f>
        <v>1.1442535</v>
      </c>
      <c r="S198" s="212"/>
      <c r="T198" s="214">
        <f>SUM(T199:T238)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5" t="s">
        <v>83</v>
      </c>
      <c r="AT198" s="216" t="s">
        <v>77</v>
      </c>
      <c r="AU198" s="216" t="s">
        <v>83</v>
      </c>
      <c r="AY198" s="215" t="s">
        <v>151</v>
      </c>
      <c r="BK198" s="217">
        <f>SUM(BK199:BK238)</f>
        <v>0</v>
      </c>
    </row>
    <row r="199" s="2" customFormat="1" ht="24.15" customHeight="1">
      <c r="A199" s="39"/>
      <c r="B199" s="40"/>
      <c r="C199" s="220" t="s">
        <v>275</v>
      </c>
      <c r="D199" s="220" t="s">
        <v>153</v>
      </c>
      <c r="E199" s="221" t="s">
        <v>1081</v>
      </c>
      <c r="F199" s="222" t="s">
        <v>1082</v>
      </c>
      <c r="G199" s="223" t="s">
        <v>236</v>
      </c>
      <c r="H199" s="224">
        <v>33.350000000000001</v>
      </c>
      <c r="I199" s="225"/>
      <c r="J199" s="226">
        <f>ROUND(I199*H199,2)</f>
        <v>0</v>
      </c>
      <c r="K199" s="222" t="s">
        <v>157</v>
      </c>
      <c r="L199" s="45"/>
      <c r="M199" s="227" t="s">
        <v>1</v>
      </c>
      <c r="N199" s="228" t="s">
        <v>43</v>
      </c>
      <c r="O199" s="92"/>
      <c r="P199" s="229">
        <f>O199*H199</f>
        <v>0</v>
      </c>
      <c r="Q199" s="229">
        <v>1.0000000000000001E-05</v>
      </c>
      <c r="R199" s="229">
        <f>Q199*H199</f>
        <v>0.00033350000000000003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158</v>
      </c>
      <c r="AT199" s="231" t="s">
        <v>153</v>
      </c>
      <c r="AU199" s="231" t="s">
        <v>87</v>
      </c>
      <c r="AY199" s="18" t="s">
        <v>151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83</v>
      </c>
      <c r="BK199" s="232">
        <f>ROUND(I199*H199,2)</f>
        <v>0</v>
      </c>
      <c r="BL199" s="18" t="s">
        <v>158</v>
      </c>
      <c r="BM199" s="231" t="s">
        <v>1083</v>
      </c>
    </row>
    <row r="200" s="2" customFormat="1">
      <c r="A200" s="39"/>
      <c r="B200" s="40"/>
      <c r="C200" s="41"/>
      <c r="D200" s="233" t="s">
        <v>160</v>
      </c>
      <c r="E200" s="41"/>
      <c r="F200" s="234" t="s">
        <v>1084</v>
      </c>
      <c r="G200" s="41"/>
      <c r="H200" s="41"/>
      <c r="I200" s="235"/>
      <c r="J200" s="41"/>
      <c r="K200" s="41"/>
      <c r="L200" s="45"/>
      <c r="M200" s="236"/>
      <c r="N200" s="237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160</v>
      </c>
      <c r="AU200" s="18" t="s">
        <v>87</v>
      </c>
    </row>
    <row r="201" s="2" customFormat="1">
      <c r="A201" s="39"/>
      <c r="B201" s="40"/>
      <c r="C201" s="41"/>
      <c r="D201" s="238" t="s">
        <v>162</v>
      </c>
      <c r="E201" s="41"/>
      <c r="F201" s="239" t="s">
        <v>1085</v>
      </c>
      <c r="G201" s="41"/>
      <c r="H201" s="41"/>
      <c r="I201" s="235"/>
      <c r="J201" s="41"/>
      <c r="K201" s="41"/>
      <c r="L201" s="45"/>
      <c r="M201" s="236"/>
      <c r="N201" s="237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162</v>
      </c>
      <c r="AU201" s="18" t="s">
        <v>87</v>
      </c>
    </row>
    <row r="202" s="13" customFormat="1">
      <c r="A202" s="13"/>
      <c r="B202" s="240"/>
      <c r="C202" s="241"/>
      <c r="D202" s="233" t="s">
        <v>164</v>
      </c>
      <c r="E202" s="242" t="s">
        <v>1</v>
      </c>
      <c r="F202" s="243" t="s">
        <v>1042</v>
      </c>
      <c r="G202" s="241"/>
      <c r="H202" s="242" t="s">
        <v>1</v>
      </c>
      <c r="I202" s="244"/>
      <c r="J202" s="241"/>
      <c r="K202" s="241"/>
      <c r="L202" s="245"/>
      <c r="M202" s="246"/>
      <c r="N202" s="247"/>
      <c r="O202" s="247"/>
      <c r="P202" s="247"/>
      <c r="Q202" s="247"/>
      <c r="R202" s="247"/>
      <c r="S202" s="247"/>
      <c r="T202" s="24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9" t="s">
        <v>164</v>
      </c>
      <c r="AU202" s="249" t="s">
        <v>87</v>
      </c>
      <c r="AV202" s="13" t="s">
        <v>83</v>
      </c>
      <c r="AW202" s="13" t="s">
        <v>34</v>
      </c>
      <c r="AX202" s="13" t="s">
        <v>78</v>
      </c>
      <c r="AY202" s="249" t="s">
        <v>151</v>
      </c>
    </row>
    <row r="203" s="13" customFormat="1">
      <c r="A203" s="13"/>
      <c r="B203" s="240"/>
      <c r="C203" s="241"/>
      <c r="D203" s="233" t="s">
        <v>164</v>
      </c>
      <c r="E203" s="242" t="s">
        <v>1</v>
      </c>
      <c r="F203" s="243" t="s">
        <v>1086</v>
      </c>
      <c r="G203" s="241"/>
      <c r="H203" s="242" t="s">
        <v>1</v>
      </c>
      <c r="I203" s="244"/>
      <c r="J203" s="241"/>
      <c r="K203" s="241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164</v>
      </c>
      <c r="AU203" s="249" t="s">
        <v>87</v>
      </c>
      <c r="AV203" s="13" t="s">
        <v>83</v>
      </c>
      <c r="AW203" s="13" t="s">
        <v>34</v>
      </c>
      <c r="AX203" s="13" t="s">
        <v>78</v>
      </c>
      <c r="AY203" s="249" t="s">
        <v>151</v>
      </c>
    </row>
    <row r="204" s="14" customFormat="1">
      <c r="A204" s="14"/>
      <c r="B204" s="250"/>
      <c r="C204" s="251"/>
      <c r="D204" s="233" t="s">
        <v>164</v>
      </c>
      <c r="E204" s="252" t="s">
        <v>1</v>
      </c>
      <c r="F204" s="253" t="s">
        <v>1087</v>
      </c>
      <c r="G204" s="251"/>
      <c r="H204" s="254">
        <v>33.350000000000001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164</v>
      </c>
      <c r="AU204" s="260" t="s">
        <v>87</v>
      </c>
      <c r="AV204" s="14" t="s">
        <v>87</v>
      </c>
      <c r="AW204" s="14" t="s">
        <v>34</v>
      </c>
      <c r="AX204" s="14" t="s">
        <v>83</v>
      </c>
      <c r="AY204" s="260" t="s">
        <v>151</v>
      </c>
    </row>
    <row r="205" s="2" customFormat="1" ht="24.15" customHeight="1">
      <c r="A205" s="39"/>
      <c r="B205" s="40"/>
      <c r="C205" s="283" t="s">
        <v>285</v>
      </c>
      <c r="D205" s="283" t="s">
        <v>324</v>
      </c>
      <c r="E205" s="284" t="s">
        <v>1088</v>
      </c>
      <c r="F205" s="285" t="s">
        <v>1089</v>
      </c>
      <c r="G205" s="286" t="s">
        <v>236</v>
      </c>
      <c r="H205" s="287">
        <v>33.850000000000001</v>
      </c>
      <c r="I205" s="288"/>
      <c r="J205" s="289">
        <f>ROUND(I205*H205,2)</f>
        <v>0</v>
      </c>
      <c r="K205" s="285" t="s">
        <v>157</v>
      </c>
      <c r="L205" s="290"/>
      <c r="M205" s="291" t="s">
        <v>1</v>
      </c>
      <c r="N205" s="292" t="s">
        <v>43</v>
      </c>
      <c r="O205" s="92"/>
      <c r="P205" s="229">
        <f>O205*H205</f>
        <v>0</v>
      </c>
      <c r="Q205" s="229">
        <v>0.0046100000000000004</v>
      </c>
      <c r="R205" s="229">
        <f>Q205*H205</f>
        <v>0.15604850000000001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217</v>
      </c>
      <c r="AT205" s="231" t="s">
        <v>324</v>
      </c>
      <c r="AU205" s="231" t="s">
        <v>87</v>
      </c>
      <c r="AY205" s="18" t="s">
        <v>151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83</v>
      </c>
      <c r="BK205" s="232">
        <f>ROUND(I205*H205,2)</f>
        <v>0</v>
      </c>
      <c r="BL205" s="18" t="s">
        <v>158</v>
      </c>
      <c r="BM205" s="231" t="s">
        <v>1090</v>
      </c>
    </row>
    <row r="206" s="2" customFormat="1">
      <c r="A206" s="39"/>
      <c r="B206" s="40"/>
      <c r="C206" s="41"/>
      <c r="D206" s="233" t="s">
        <v>160</v>
      </c>
      <c r="E206" s="41"/>
      <c r="F206" s="234" t="s">
        <v>1089</v>
      </c>
      <c r="G206" s="41"/>
      <c r="H206" s="41"/>
      <c r="I206" s="235"/>
      <c r="J206" s="41"/>
      <c r="K206" s="41"/>
      <c r="L206" s="45"/>
      <c r="M206" s="236"/>
      <c r="N206" s="237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160</v>
      </c>
      <c r="AU206" s="18" t="s">
        <v>87</v>
      </c>
    </row>
    <row r="207" s="13" customFormat="1">
      <c r="A207" s="13"/>
      <c r="B207" s="240"/>
      <c r="C207" s="241"/>
      <c r="D207" s="233" t="s">
        <v>164</v>
      </c>
      <c r="E207" s="242" t="s">
        <v>1</v>
      </c>
      <c r="F207" s="243" t="s">
        <v>1091</v>
      </c>
      <c r="G207" s="241"/>
      <c r="H207" s="242" t="s">
        <v>1</v>
      </c>
      <c r="I207" s="244"/>
      <c r="J207" s="241"/>
      <c r="K207" s="241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164</v>
      </c>
      <c r="AU207" s="249" t="s">
        <v>87</v>
      </c>
      <c r="AV207" s="13" t="s">
        <v>83</v>
      </c>
      <c r="AW207" s="13" t="s">
        <v>34</v>
      </c>
      <c r="AX207" s="13" t="s">
        <v>78</v>
      </c>
      <c r="AY207" s="249" t="s">
        <v>151</v>
      </c>
    </row>
    <row r="208" s="14" customFormat="1">
      <c r="A208" s="14"/>
      <c r="B208" s="250"/>
      <c r="C208" s="251"/>
      <c r="D208" s="233" t="s">
        <v>164</v>
      </c>
      <c r="E208" s="252" t="s">
        <v>1</v>
      </c>
      <c r="F208" s="253" t="s">
        <v>1092</v>
      </c>
      <c r="G208" s="251"/>
      <c r="H208" s="254">
        <v>33.850000000000001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164</v>
      </c>
      <c r="AU208" s="260" t="s">
        <v>87</v>
      </c>
      <c r="AV208" s="14" t="s">
        <v>87</v>
      </c>
      <c r="AW208" s="14" t="s">
        <v>34</v>
      </c>
      <c r="AX208" s="14" t="s">
        <v>83</v>
      </c>
      <c r="AY208" s="260" t="s">
        <v>151</v>
      </c>
    </row>
    <row r="209" s="2" customFormat="1" ht="37.8" customHeight="1">
      <c r="A209" s="39"/>
      <c r="B209" s="40"/>
      <c r="C209" s="220" t="s">
        <v>292</v>
      </c>
      <c r="D209" s="220" t="s">
        <v>153</v>
      </c>
      <c r="E209" s="221" t="s">
        <v>1093</v>
      </c>
      <c r="F209" s="222" t="s">
        <v>1094</v>
      </c>
      <c r="G209" s="223" t="s">
        <v>1095</v>
      </c>
      <c r="H209" s="224">
        <v>1</v>
      </c>
      <c r="I209" s="225"/>
      <c r="J209" s="226">
        <f>ROUND(I209*H209,2)</f>
        <v>0</v>
      </c>
      <c r="K209" s="222" t="s">
        <v>1</v>
      </c>
      <c r="L209" s="45"/>
      <c r="M209" s="227" t="s">
        <v>1</v>
      </c>
      <c r="N209" s="228" t="s">
        <v>43</v>
      </c>
      <c r="O209" s="92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158</v>
      </c>
      <c r="AT209" s="231" t="s">
        <v>153</v>
      </c>
      <c r="AU209" s="231" t="s">
        <v>87</v>
      </c>
      <c r="AY209" s="18" t="s">
        <v>151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83</v>
      </c>
      <c r="BK209" s="232">
        <f>ROUND(I209*H209,2)</f>
        <v>0</v>
      </c>
      <c r="BL209" s="18" t="s">
        <v>158</v>
      </c>
      <c r="BM209" s="231" t="s">
        <v>1096</v>
      </c>
    </row>
    <row r="210" s="2" customFormat="1">
      <c r="A210" s="39"/>
      <c r="B210" s="40"/>
      <c r="C210" s="41"/>
      <c r="D210" s="233" t="s">
        <v>160</v>
      </c>
      <c r="E210" s="41"/>
      <c r="F210" s="234" t="s">
        <v>1094</v>
      </c>
      <c r="G210" s="41"/>
      <c r="H210" s="41"/>
      <c r="I210" s="235"/>
      <c r="J210" s="41"/>
      <c r="K210" s="41"/>
      <c r="L210" s="45"/>
      <c r="M210" s="236"/>
      <c r="N210" s="237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160</v>
      </c>
      <c r="AU210" s="18" t="s">
        <v>87</v>
      </c>
    </row>
    <row r="211" s="13" customFormat="1">
      <c r="A211" s="13"/>
      <c r="B211" s="240"/>
      <c r="C211" s="241"/>
      <c r="D211" s="233" t="s">
        <v>164</v>
      </c>
      <c r="E211" s="242" t="s">
        <v>1</v>
      </c>
      <c r="F211" s="243" t="s">
        <v>1042</v>
      </c>
      <c r="G211" s="241"/>
      <c r="H211" s="242" t="s">
        <v>1</v>
      </c>
      <c r="I211" s="244"/>
      <c r="J211" s="241"/>
      <c r="K211" s="241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164</v>
      </c>
      <c r="AU211" s="249" t="s">
        <v>87</v>
      </c>
      <c r="AV211" s="13" t="s">
        <v>83</v>
      </c>
      <c r="AW211" s="13" t="s">
        <v>34</v>
      </c>
      <c r="AX211" s="13" t="s">
        <v>78</v>
      </c>
      <c r="AY211" s="249" t="s">
        <v>151</v>
      </c>
    </row>
    <row r="212" s="14" customFormat="1">
      <c r="A212" s="14"/>
      <c r="B212" s="250"/>
      <c r="C212" s="251"/>
      <c r="D212" s="233" t="s">
        <v>164</v>
      </c>
      <c r="E212" s="252" t="s">
        <v>1</v>
      </c>
      <c r="F212" s="253" t="s">
        <v>649</v>
      </c>
      <c r="G212" s="251"/>
      <c r="H212" s="254">
        <v>1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164</v>
      </c>
      <c r="AU212" s="260" t="s">
        <v>87</v>
      </c>
      <c r="AV212" s="14" t="s">
        <v>87</v>
      </c>
      <c r="AW212" s="14" t="s">
        <v>34</v>
      </c>
      <c r="AX212" s="14" t="s">
        <v>83</v>
      </c>
      <c r="AY212" s="260" t="s">
        <v>151</v>
      </c>
    </row>
    <row r="213" s="2" customFormat="1" ht="24.15" customHeight="1">
      <c r="A213" s="39"/>
      <c r="B213" s="40"/>
      <c r="C213" s="220" t="s">
        <v>300</v>
      </c>
      <c r="D213" s="220" t="s">
        <v>153</v>
      </c>
      <c r="E213" s="221" t="s">
        <v>1097</v>
      </c>
      <c r="F213" s="222" t="s">
        <v>1098</v>
      </c>
      <c r="G213" s="223" t="s">
        <v>437</v>
      </c>
      <c r="H213" s="224">
        <v>3</v>
      </c>
      <c r="I213" s="225"/>
      <c r="J213" s="226">
        <f>ROUND(I213*H213,2)</f>
        <v>0</v>
      </c>
      <c r="K213" s="222" t="s">
        <v>157</v>
      </c>
      <c r="L213" s="45"/>
      <c r="M213" s="227" t="s">
        <v>1</v>
      </c>
      <c r="N213" s="228" t="s">
        <v>43</v>
      </c>
      <c r="O213" s="92"/>
      <c r="P213" s="229">
        <f>O213*H213</f>
        <v>0</v>
      </c>
      <c r="Q213" s="229">
        <v>0.10609</v>
      </c>
      <c r="R213" s="229">
        <f>Q213*H213</f>
        <v>0.31827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158</v>
      </c>
      <c r="AT213" s="231" t="s">
        <v>153</v>
      </c>
      <c r="AU213" s="231" t="s">
        <v>87</v>
      </c>
      <c r="AY213" s="18" t="s">
        <v>151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83</v>
      </c>
      <c r="BK213" s="232">
        <f>ROUND(I213*H213,2)</f>
        <v>0</v>
      </c>
      <c r="BL213" s="18" t="s">
        <v>158</v>
      </c>
      <c r="BM213" s="231" t="s">
        <v>1099</v>
      </c>
    </row>
    <row r="214" s="2" customFormat="1">
      <c r="A214" s="39"/>
      <c r="B214" s="40"/>
      <c r="C214" s="41"/>
      <c r="D214" s="233" t="s">
        <v>160</v>
      </c>
      <c r="E214" s="41"/>
      <c r="F214" s="234" t="s">
        <v>1100</v>
      </c>
      <c r="G214" s="41"/>
      <c r="H214" s="41"/>
      <c r="I214" s="235"/>
      <c r="J214" s="41"/>
      <c r="K214" s="41"/>
      <c r="L214" s="45"/>
      <c r="M214" s="236"/>
      <c r="N214" s="237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160</v>
      </c>
      <c r="AU214" s="18" t="s">
        <v>87</v>
      </c>
    </row>
    <row r="215" s="2" customFormat="1">
      <c r="A215" s="39"/>
      <c r="B215" s="40"/>
      <c r="C215" s="41"/>
      <c r="D215" s="238" t="s">
        <v>162</v>
      </c>
      <c r="E215" s="41"/>
      <c r="F215" s="239" t="s">
        <v>1101</v>
      </c>
      <c r="G215" s="41"/>
      <c r="H215" s="41"/>
      <c r="I215" s="235"/>
      <c r="J215" s="41"/>
      <c r="K215" s="41"/>
      <c r="L215" s="45"/>
      <c r="M215" s="236"/>
      <c r="N215" s="237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162</v>
      </c>
      <c r="AU215" s="18" t="s">
        <v>87</v>
      </c>
    </row>
    <row r="216" s="13" customFormat="1">
      <c r="A216" s="13"/>
      <c r="B216" s="240"/>
      <c r="C216" s="241"/>
      <c r="D216" s="233" t="s">
        <v>164</v>
      </c>
      <c r="E216" s="242" t="s">
        <v>1</v>
      </c>
      <c r="F216" s="243" t="s">
        <v>1042</v>
      </c>
      <c r="G216" s="241"/>
      <c r="H216" s="242" t="s">
        <v>1</v>
      </c>
      <c r="I216" s="244"/>
      <c r="J216" s="241"/>
      <c r="K216" s="241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164</v>
      </c>
      <c r="AU216" s="249" t="s">
        <v>87</v>
      </c>
      <c r="AV216" s="13" t="s">
        <v>83</v>
      </c>
      <c r="AW216" s="13" t="s">
        <v>34</v>
      </c>
      <c r="AX216" s="13" t="s">
        <v>78</v>
      </c>
      <c r="AY216" s="249" t="s">
        <v>151</v>
      </c>
    </row>
    <row r="217" s="13" customFormat="1">
      <c r="A217" s="13"/>
      <c r="B217" s="240"/>
      <c r="C217" s="241"/>
      <c r="D217" s="233" t="s">
        <v>164</v>
      </c>
      <c r="E217" s="242" t="s">
        <v>1</v>
      </c>
      <c r="F217" s="243" t="s">
        <v>1102</v>
      </c>
      <c r="G217" s="241"/>
      <c r="H217" s="242" t="s">
        <v>1</v>
      </c>
      <c r="I217" s="244"/>
      <c r="J217" s="241"/>
      <c r="K217" s="241"/>
      <c r="L217" s="245"/>
      <c r="M217" s="246"/>
      <c r="N217" s="247"/>
      <c r="O217" s="247"/>
      <c r="P217" s="247"/>
      <c r="Q217" s="247"/>
      <c r="R217" s="247"/>
      <c r="S217" s="247"/>
      <c r="T217" s="24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9" t="s">
        <v>164</v>
      </c>
      <c r="AU217" s="249" t="s">
        <v>87</v>
      </c>
      <c r="AV217" s="13" t="s">
        <v>83</v>
      </c>
      <c r="AW217" s="13" t="s">
        <v>34</v>
      </c>
      <c r="AX217" s="13" t="s">
        <v>78</v>
      </c>
      <c r="AY217" s="249" t="s">
        <v>151</v>
      </c>
    </row>
    <row r="218" s="14" customFormat="1">
      <c r="A218" s="14"/>
      <c r="B218" s="250"/>
      <c r="C218" s="251"/>
      <c r="D218" s="233" t="s">
        <v>164</v>
      </c>
      <c r="E218" s="252" t="s">
        <v>1</v>
      </c>
      <c r="F218" s="253" t="s">
        <v>1103</v>
      </c>
      <c r="G218" s="251"/>
      <c r="H218" s="254">
        <v>3</v>
      </c>
      <c r="I218" s="255"/>
      <c r="J218" s="251"/>
      <c r="K218" s="251"/>
      <c r="L218" s="256"/>
      <c r="M218" s="257"/>
      <c r="N218" s="258"/>
      <c r="O218" s="258"/>
      <c r="P218" s="258"/>
      <c r="Q218" s="258"/>
      <c r="R218" s="258"/>
      <c r="S218" s="258"/>
      <c r="T218" s="25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0" t="s">
        <v>164</v>
      </c>
      <c r="AU218" s="260" t="s">
        <v>87</v>
      </c>
      <c r="AV218" s="14" t="s">
        <v>87</v>
      </c>
      <c r="AW218" s="14" t="s">
        <v>34</v>
      </c>
      <c r="AX218" s="14" t="s">
        <v>83</v>
      </c>
      <c r="AY218" s="260" t="s">
        <v>151</v>
      </c>
    </row>
    <row r="219" s="2" customFormat="1" ht="24.15" customHeight="1">
      <c r="A219" s="39"/>
      <c r="B219" s="40"/>
      <c r="C219" s="220" t="s">
        <v>308</v>
      </c>
      <c r="D219" s="220" t="s">
        <v>153</v>
      </c>
      <c r="E219" s="221" t="s">
        <v>1104</v>
      </c>
      <c r="F219" s="222" t="s">
        <v>1105</v>
      </c>
      <c r="G219" s="223" t="s">
        <v>437</v>
      </c>
      <c r="H219" s="224">
        <v>3</v>
      </c>
      <c r="I219" s="225"/>
      <c r="J219" s="226">
        <f>ROUND(I219*H219,2)</f>
        <v>0</v>
      </c>
      <c r="K219" s="222" t="s">
        <v>157</v>
      </c>
      <c r="L219" s="45"/>
      <c r="M219" s="227" t="s">
        <v>1</v>
      </c>
      <c r="N219" s="228" t="s">
        <v>43</v>
      </c>
      <c r="O219" s="92"/>
      <c r="P219" s="229">
        <f>O219*H219</f>
        <v>0</v>
      </c>
      <c r="Q219" s="229">
        <v>0.012120000000000001</v>
      </c>
      <c r="R219" s="229">
        <f>Q219*H219</f>
        <v>0.036360000000000003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158</v>
      </c>
      <c r="AT219" s="231" t="s">
        <v>153</v>
      </c>
      <c r="AU219" s="231" t="s">
        <v>87</v>
      </c>
      <c r="AY219" s="18" t="s">
        <v>151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83</v>
      </c>
      <c r="BK219" s="232">
        <f>ROUND(I219*H219,2)</f>
        <v>0</v>
      </c>
      <c r="BL219" s="18" t="s">
        <v>158</v>
      </c>
      <c r="BM219" s="231" t="s">
        <v>1106</v>
      </c>
    </row>
    <row r="220" s="2" customFormat="1">
      <c r="A220" s="39"/>
      <c r="B220" s="40"/>
      <c r="C220" s="41"/>
      <c r="D220" s="233" t="s">
        <v>160</v>
      </c>
      <c r="E220" s="41"/>
      <c r="F220" s="234" t="s">
        <v>1107</v>
      </c>
      <c r="G220" s="41"/>
      <c r="H220" s="41"/>
      <c r="I220" s="235"/>
      <c r="J220" s="41"/>
      <c r="K220" s="41"/>
      <c r="L220" s="45"/>
      <c r="M220" s="236"/>
      <c r="N220" s="237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160</v>
      </c>
      <c r="AU220" s="18" t="s">
        <v>87</v>
      </c>
    </row>
    <row r="221" s="2" customFormat="1">
      <c r="A221" s="39"/>
      <c r="B221" s="40"/>
      <c r="C221" s="41"/>
      <c r="D221" s="238" t="s">
        <v>162</v>
      </c>
      <c r="E221" s="41"/>
      <c r="F221" s="239" t="s">
        <v>1108</v>
      </c>
      <c r="G221" s="41"/>
      <c r="H221" s="41"/>
      <c r="I221" s="235"/>
      <c r="J221" s="41"/>
      <c r="K221" s="41"/>
      <c r="L221" s="45"/>
      <c r="M221" s="236"/>
      <c r="N221" s="237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162</v>
      </c>
      <c r="AU221" s="18" t="s">
        <v>87</v>
      </c>
    </row>
    <row r="222" s="13" customFormat="1">
      <c r="A222" s="13"/>
      <c r="B222" s="240"/>
      <c r="C222" s="241"/>
      <c r="D222" s="233" t="s">
        <v>164</v>
      </c>
      <c r="E222" s="242" t="s">
        <v>1</v>
      </c>
      <c r="F222" s="243" t="s">
        <v>1042</v>
      </c>
      <c r="G222" s="241"/>
      <c r="H222" s="242" t="s">
        <v>1</v>
      </c>
      <c r="I222" s="244"/>
      <c r="J222" s="241"/>
      <c r="K222" s="241"/>
      <c r="L222" s="245"/>
      <c r="M222" s="246"/>
      <c r="N222" s="247"/>
      <c r="O222" s="247"/>
      <c r="P222" s="247"/>
      <c r="Q222" s="247"/>
      <c r="R222" s="247"/>
      <c r="S222" s="247"/>
      <c r="T222" s="24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9" t="s">
        <v>164</v>
      </c>
      <c r="AU222" s="249" t="s">
        <v>87</v>
      </c>
      <c r="AV222" s="13" t="s">
        <v>83</v>
      </c>
      <c r="AW222" s="13" t="s">
        <v>34</v>
      </c>
      <c r="AX222" s="13" t="s">
        <v>78</v>
      </c>
      <c r="AY222" s="249" t="s">
        <v>151</v>
      </c>
    </row>
    <row r="223" s="13" customFormat="1">
      <c r="A223" s="13"/>
      <c r="B223" s="240"/>
      <c r="C223" s="241"/>
      <c r="D223" s="233" t="s">
        <v>164</v>
      </c>
      <c r="E223" s="242" t="s">
        <v>1</v>
      </c>
      <c r="F223" s="243" t="s">
        <v>1102</v>
      </c>
      <c r="G223" s="241"/>
      <c r="H223" s="242" t="s">
        <v>1</v>
      </c>
      <c r="I223" s="244"/>
      <c r="J223" s="241"/>
      <c r="K223" s="241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164</v>
      </c>
      <c r="AU223" s="249" t="s">
        <v>87</v>
      </c>
      <c r="AV223" s="13" t="s">
        <v>83</v>
      </c>
      <c r="AW223" s="13" t="s">
        <v>34</v>
      </c>
      <c r="AX223" s="13" t="s">
        <v>78</v>
      </c>
      <c r="AY223" s="249" t="s">
        <v>151</v>
      </c>
    </row>
    <row r="224" s="14" customFormat="1">
      <c r="A224" s="14"/>
      <c r="B224" s="250"/>
      <c r="C224" s="251"/>
      <c r="D224" s="233" t="s">
        <v>164</v>
      </c>
      <c r="E224" s="252" t="s">
        <v>1</v>
      </c>
      <c r="F224" s="253" t="s">
        <v>1103</v>
      </c>
      <c r="G224" s="251"/>
      <c r="H224" s="254">
        <v>3</v>
      </c>
      <c r="I224" s="255"/>
      <c r="J224" s="251"/>
      <c r="K224" s="251"/>
      <c r="L224" s="256"/>
      <c r="M224" s="257"/>
      <c r="N224" s="258"/>
      <c r="O224" s="258"/>
      <c r="P224" s="258"/>
      <c r="Q224" s="258"/>
      <c r="R224" s="258"/>
      <c r="S224" s="258"/>
      <c r="T224" s="25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0" t="s">
        <v>164</v>
      </c>
      <c r="AU224" s="260" t="s">
        <v>87</v>
      </c>
      <c r="AV224" s="14" t="s">
        <v>87</v>
      </c>
      <c r="AW224" s="14" t="s">
        <v>34</v>
      </c>
      <c r="AX224" s="14" t="s">
        <v>83</v>
      </c>
      <c r="AY224" s="260" t="s">
        <v>151</v>
      </c>
    </row>
    <row r="225" s="2" customFormat="1" ht="24.15" customHeight="1">
      <c r="A225" s="39"/>
      <c r="B225" s="40"/>
      <c r="C225" s="220" t="s">
        <v>313</v>
      </c>
      <c r="D225" s="220" t="s">
        <v>153</v>
      </c>
      <c r="E225" s="221" t="s">
        <v>1109</v>
      </c>
      <c r="F225" s="222" t="s">
        <v>1110</v>
      </c>
      <c r="G225" s="223" t="s">
        <v>437</v>
      </c>
      <c r="H225" s="224">
        <v>3</v>
      </c>
      <c r="I225" s="225"/>
      <c r="J225" s="226">
        <f>ROUND(I225*H225,2)</f>
        <v>0</v>
      </c>
      <c r="K225" s="222" t="s">
        <v>157</v>
      </c>
      <c r="L225" s="45"/>
      <c r="M225" s="227" t="s">
        <v>1</v>
      </c>
      <c r="N225" s="228" t="s">
        <v>43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158</v>
      </c>
      <c r="AT225" s="231" t="s">
        <v>153</v>
      </c>
      <c r="AU225" s="231" t="s">
        <v>87</v>
      </c>
      <c r="AY225" s="18" t="s">
        <v>151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83</v>
      </c>
      <c r="BK225" s="232">
        <f>ROUND(I225*H225,2)</f>
        <v>0</v>
      </c>
      <c r="BL225" s="18" t="s">
        <v>158</v>
      </c>
      <c r="BM225" s="231" t="s">
        <v>1111</v>
      </c>
    </row>
    <row r="226" s="2" customFormat="1">
      <c r="A226" s="39"/>
      <c r="B226" s="40"/>
      <c r="C226" s="41"/>
      <c r="D226" s="233" t="s">
        <v>160</v>
      </c>
      <c r="E226" s="41"/>
      <c r="F226" s="234" t="s">
        <v>1112</v>
      </c>
      <c r="G226" s="41"/>
      <c r="H226" s="41"/>
      <c r="I226" s="235"/>
      <c r="J226" s="41"/>
      <c r="K226" s="41"/>
      <c r="L226" s="45"/>
      <c r="M226" s="236"/>
      <c r="N226" s="237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160</v>
      </c>
      <c r="AU226" s="18" t="s">
        <v>87</v>
      </c>
    </row>
    <row r="227" s="2" customFormat="1">
      <c r="A227" s="39"/>
      <c r="B227" s="40"/>
      <c r="C227" s="41"/>
      <c r="D227" s="238" t="s">
        <v>162</v>
      </c>
      <c r="E227" s="41"/>
      <c r="F227" s="239" t="s">
        <v>1113</v>
      </c>
      <c r="G227" s="41"/>
      <c r="H227" s="41"/>
      <c r="I227" s="235"/>
      <c r="J227" s="41"/>
      <c r="K227" s="41"/>
      <c r="L227" s="45"/>
      <c r="M227" s="236"/>
      <c r="N227" s="237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162</v>
      </c>
      <c r="AU227" s="18" t="s">
        <v>87</v>
      </c>
    </row>
    <row r="228" s="2" customFormat="1" ht="33" customHeight="1">
      <c r="A228" s="39"/>
      <c r="B228" s="40"/>
      <c r="C228" s="220" t="s">
        <v>323</v>
      </c>
      <c r="D228" s="220" t="s">
        <v>153</v>
      </c>
      <c r="E228" s="221" t="s">
        <v>1114</v>
      </c>
      <c r="F228" s="222" t="s">
        <v>1115</v>
      </c>
      <c r="G228" s="223" t="s">
        <v>437</v>
      </c>
      <c r="H228" s="224">
        <v>3</v>
      </c>
      <c r="I228" s="225"/>
      <c r="J228" s="226">
        <f>ROUND(I228*H228,2)</f>
        <v>0</v>
      </c>
      <c r="K228" s="222" t="s">
        <v>157</v>
      </c>
      <c r="L228" s="45"/>
      <c r="M228" s="227" t="s">
        <v>1</v>
      </c>
      <c r="N228" s="228" t="s">
        <v>43</v>
      </c>
      <c r="O228" s="92"/>
      <c r="P228" s="229">
        <f>O228*H228</f>
        <v>0</v>
      </c>
      <c r="Q228" s="229">
        <v>0.21007999999999999</v>
      </c>
      <c r="R228" s="229">
        <f>Q228*H228</f>
        <v>0.63023999999999991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158</v>
      </c>
      <c r="AT228" s="231" t="s">
        <v>153</v>
      </c>
      <c r="AU228" s="231" t="s">
        <v>87</v>
      </c>
      <c r="AY228" s="18" t="s">
        <v>151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83</v>
      </c>
      <c r="BK228" s="232">
        <f>ROUND(I228*H228,2)</f>
        <v>0</v>
      </c>
      <c r="BL228" s="18" t="s">
        <v>158</v>
      </c>
      <c r="BM228" s="231" t="s">
        <v>1116</v>
      </c>
    </row>
    <row r="229" s="2" customFormat="1">
      <c r="A229" s="39"/>
      <c r="B229" s="40"/>
      <c r="C229" s="41"/>
      <c r="D229" s="233" t="s">
        <v>160</v>
      </c>
      <c r="E229" s="41"/>
      <c r="F229" s="234" t="s">
        <v>1117</v>
      </c>
      <c r="G229" s="41"/>
      <c r="H229" s="41"/>
      <c r="I229" s="235"/>
      <c r="J229" s="41"/>
      <c r="K229" s="41"/>
      <c r="L229" s="45"/>
      <c r="M229" s="236"/>
      <c r="N229" s="237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160</v>
      </c>
      <c r="AU229" s="18" t="s">
        <v>87</v>
      </c>
    </row>
    <row r="230" s="2" customFormat="1">
      <c r="A230" s="39"/>
      <c r="B230" s="40"/>
      <c r="C230" s="41"/>
      <c r="D230" s="238" t="s">
        <v>162</v>
      </c>
      <c r="E230" s="41"/>
      <c r="F230" s="239" t="s">
        <v>1118</v>
      </c>
      <c r="G230" s="41"/>
      <c r="H230" s="41"/>
      <c r="I230" s="235"/>
      <c r="J230" s="41"/>
      <c r="K230" s="41"/>
      <c r="L230" s="45"/>
      <c r="M230" s="236"/>
      <c r="N230" s="237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162</v>
      </c>
      <c r="AU230" s="18" t="s">
        <v>87</v>
      </c>
    </row>
    <row r="231" s="13" customFormat="1">
      <c r="A231" s="13"/>
      <c r="B231" s="240"/>
      <c r="C231" s="241"/>
      <c r="D231" s="233" t="s">
        <v>164</v>
      </c>
      <c r="E231" s="242" t="s">
        <v>1</v>
      </c>
      <c r="F231" s="243" t="s">
        <v>1042</v>
      </c>
      <c r="G231" s="241"/>
      <c r="H231" s="242" t="s">
        <v>1</v>
      </c>
      <c r="I231" s="244"/>
      <c r="J231" s="241"/>
      <c r="K231" s="241"/>
      <c r="L231" s="245"/>
      <c r="M231" s="246"/>
      <c r="N231" s="247"/>
      <c r="O231" s="247"/>
      <c r="P231" s="247"/>
      <c r="Q231" s="247"/>
      <c r="R231" s="247"/>
      <c r="S231" s="247"/>
      <c r="T231" s="24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9" t="s">
        <v>164</v>
      </c>
      <c r="AU231" s="249" t="s">
        <v>87</v>
      </c>
      <c r="AV231" s="13" t="s">
        <v>83</v>
      </c>
      <c r="AW231" s="13" t="s">
        <v>34</v>
      </c>
      <c r="AX231" s="13" t="s">
        <v>78</v>
      </c>
      <c r="AY231" s="249" t="s">
        <v>151</v>
      </c>
    </row>
    <row r="232" s="13" customFormat="1">
      <c r="A232" s="13"/>
      <c r="B232" s="240"/>
      <c r="C232" s="241"/>
      <c r="D232" s="233" t="s">
        <v>164</v>
      </c>
      <c r="E232" s="242" t="s">
        <v>1</v>
      </c>
      <c r="F232" s="243" t="s">
        <v>1102</v>
      </c>
      <c r="G232" s="241"/>
      <c r="H232" s="242" t="s">
        <v>1</v>
      </c>
      <c r="I232" s="244"/>
      <c r="J232" s="241"/>
      <c r="K232" s="241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164</v>
      </c>
      <c r="AU232" s="249" t="s">
        <v>87</v>
      </c>
      <c r="AV232" s="13" t="s">
        <v>83</v>
      </c>
      <c r="AW232" s="13" t="s">
        <v>34</v>
      </c>
      <c r="AX232" s="13" t="s">
        <v>78</v>
      </c>
      <c r="AY232" s="249" t="s">
        <v>151</v>
      </c>
    </row>
    <row r="233" s="14" customFormat="1">
      <c r="A233" s="14"/>
      <c r="B233" s="250"/>
      <c r="C233" s="251"/>
      <c r="D233" s="233" t="s">
        <v>164</v>
      </c>
      <c r="E233" s="252" t="s">
        <v>1</v>
      </c>
      <c r="F233" s="253" t="s">
        <v>1103</v>
      </c>
      <c r="G233" s="251"/>
      <c r="H233" s="254">
        <v>3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164</v>
      </c>
      <c r="AU233" s="260" t="s">
        <v>87</v>
      </c>
      <c r="AV233" s="14" t="s">
        <v>87</v>
      </c>
      <c r="AW233" s="14" t="s">
        <v>34</v>
      </c>
      <c r="AX233" s="14" t="s">
        <v>83</v>
      </c>
      <c r="AY233" s="260" t="s">
        <v>151</v>
      </c>
    </row>
    <row r="234" s="2" customFormat="1" ht="24.15" customHeight="1">
      <c r="A234" s="39"/>
      <c r="B234" s="40"/>
      <c r="C234" s="220" t="s">
        <v>329</v>
      </c>
      <c r="D234" s="220" t="s">
        <v>153</v>
      </c>
      <c r="E234" s="221" t="s">
        <v>1119</v>
      </c>
      <c r="F234" s="222" t="s">
        <v>1120</v>
      </c>
      <c r="G234" s="223" t="s">
        <v>236</v>
      </c>
      <c r="H234" s="224">
        <v>33.350000000000001</v>
      </c>
      <c r="I234" s="225"/>
      <c r="J234" s="226">
        <f>ROUND(I234*H234,2)</f>
        <v>0</v>
      </c>
      <c r="K234" s="222" t="s">
        <v>157</v>
      </c>
      <c r="L234" s="45"/>
      <c r="M234" s="227" t="s">
        <v>1</v>
      </c>
      <c r="N234" s="228" t="s">
        <v>43</v>
      </c>
      <c r="O234" s="92"/>
      <c r="P234" s="229">
        <f>O234*H234</f>
        <v>0</v>
      </c>
      <c r="Q234" s="229">
        <v>9.0000000000000006E-05</v>
      </c>
      <c r="R234" s="229">
        <f>Q234*H234</f>
        <v>0.0030015000000000003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158</v>
      </c>
      <c r="AT234" s="231" t="s">
        <v>153</v>
      </c>
      <c r="AU234" s="231" t="s">
        <v>87</v>
      </c>
      <c r="AY234" s="18" t="s">
        <v>151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83</v>
      </c>
      <c r="BK234" s="232">
        <f>ROUND(I234*H234,2)</f>
        <v>0</v>
      </c>
      <c r="BL234" s="18" t="s">
        <v>158</v>
      </c>
      <c r="BM234" s="231" t="s">
        <v>1121</v>
      </c>
    </row>
    <row r="235" s="2" customFormat="1">
      <c r="A235" s="39"/>
      <c r="B235" s="40"/>
      <c r="C235" s="41"/>
      <c r="D235" s="233" t="s">
        <v>160</v>
      </c>
      <c r="E235" s="41"/>
      <c r="F235" s="234" t="s">
        <v>1122</v>
      </c>
      <c r="G235" s="41"/>
      <c r="H235" s="41"/>
      <c r="I235" s="235"/>
      <c r="J235" s="41"/>
      <c r="K235" s="41"/>
      <c r="L235" s="45"/>
      <c r="M235" s="236"/>
      <c r="N235" s="237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160</v>
      </c>
      <c r="AU235" s="18" t="s">
        <v>87</v>
      </c>
    </row>
    <row r="236" s="2" customFormat="1">
      <c r="A236" s="39"/>
      <c r="B236" s="40"/>
      <c r="C236" s="41"/>
      <c r="D236" s="238" t="s">
        <v>162</v>
      </c>
      <c r="E236" s="41"/>
      <c r="F236" s="239" t="s">
        <v>1123</v>
      </c>
      <c r="G236" s="41"/>
      <c r="H236" s="41"/>
      <c r="I236" s="235"/>
      <c r="J236" s="41"/>
      <c r="K236" s="41"/>
      <c r="L236" s="45"/>
      <c r="M236" s="236"/>
      <c r="N236" s="237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162</v>
      </c>
      <c r="AU236" s="18" t="s">
        <v>87</v>
      </c>
    </row>
    <row r="237" s="13" customFormat="1">
      <c r="A237" s="13"/>
      <c r="B237" s="240"/>
      <c r="C237" s="241"/>
      <c r="D237" s="233" t="s">
        <v>164</v>
      </c>
      <c r="E237" s="242" t="s">
        <v>1</v>
      </c>
      <c r="F237" s="243" t="s">
        <v>1042</v>
      </c>
      <c r="G237" s="241"/>
      <c r="H237" s="242" t="s">
        <v>1</v>
      </c>
      <c r="I237" s="244"/>
      <c r="J237" s="241"/>
      <c r="K237" s="241"/>
      <c r="L237" s="245"/>
      <c r="M237" s="246"/>
      <c r="N237" s="247"/>
      <c r="O237" s="247"/>
      <c r="P237" s="247"/>
      <c r="Q237" s="247"/>
      <c r="R237" s="247"/>
      <c r="S237" s="247"/>
      <c r="T237" s="24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9" t="s">
        <v>164</v>
      </c>
      <c r="AU237" s="249" t="s">
        <v>87</v>
      </c>
      <c r="AV237" s="13" t="s">
        <v>83</v>
      </c>
      <c r="AW237" s="13" t="s">
        <v>34</v>
      </c>
      <c r="AX237" s="13" t="s">
        <v>78</v>
      </c>
      <c r="AY237" s="249" t="s">
        <v>151</v>
      </c>
    </row>
    <row r="238" s="14" customFormat="1">
      <c r="A238" s="14"/>
      <c r="B238" s="250"/>
      <c r="C238" s="251"/>
      <c r="D238" s="233" t="s">
        <v>164</v>
      </c>
      <c r="E238" s="252" t="s">
        <v>1</v>
      </c>
      <c r="F238" s="253" t="s">
        <v>1087</v>
      </c>
      <c r="G238" s="251"/>
      <c r="H238" s="254">
        <v>33.350000000000001</v>
      </c>
      <c r="I238" s="255"/>
      <c r="J238" s="251"/>
      <c r="K238" s="251"/>
      <c r="L238" s="256"/>
      <c r="M238" s="257"/>
      <c r="N238" s="258"/>
      <c r="O238" s="258"/>
      <c r="P238" s="258"/>
      <c r="Q238" s="258"/>
      <c r="R238" s="258"/>
      <c r="S238" s="258"/>
      <c r="T238" s="25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0" t="s">
        <v>164</v>
      </c>
      <c r="AU238" s="260" t="s">
        <v>87</v>
      </c>
      <c r="AV238" s="14" t="s">
        <v>87</v>
      </c>
      <c r="AW238" s="14" t="s">
        <v>34</v>
      </c>
      <c r="AX238" s="14" t="s">
        <v>83</v>
      </c>
      <c r="AY238" s="260" t="s">
        <v>151</v>
      </c>
    </row>
    <row r="239" s="12" customFormat="1" ht="22.8" customHeight="1">
      <c r="A239" s="12"/>
      <c r="B239" s="204"/>
      <c r="C239" s="205"/>
      <c r="D239" s="206" t="s">
        <v>77</v>
      </c>
      <c r="E239" s="218" t="s">
        <v>913</v>
      </c>
      <c r="F239" s="218" t="s">
        <v>914</v>
      </c>
      <c r="G239" s="205"/>
      <c r="H239" s="205"/>
      <c r="I239" s="208"/>
      <c r="J239" s="219">
        <f>BK239</f>
        <v>0</v>
      </c>
      <c r="K239" s="205"/>
      <c r="L239" s="210"/>
      <c r="M239" s="211"/>
      <c r="N239" s="212"/>
      <c r="O239" s="212"/>
      <c r="P239" s="213">
        <f>SUM(P240:P242)</f>
        <v>0</v>
      </c>
      <c r="Q239" s="212"/>
      <c r="R239" s="213">
        <f>SUM(R240:R242)</f>
        <v>0</v>
      </c>
      <c r="S239" s="212"/>
      <c r="T239" s="214">
        <f>SUM(T240:T242)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5" t="s">
        <v>83</v>
      </c>
      <c r="AT239" s="216" t="s">
        <v>77</v>
      </c>
      <c r="AU239" s="216" t="s">
        <v>83</v>
      </c>
      <c r="AY239" s="215" t="s">
        <v>151</v>
      </c>
      <c r="BK239" s="217">
        <f>SUM(BK240:BK242)</f>
        <v>0</v>
      </c>
    </row>
    <row r="240" s="2" customFormat="1" ht="33" customHeight="1">
      <c r="A240" s="39"/>
      <c r="B240" s="40"/>
      <c r="C240" s="220" t="s">
        <v>7</v>
      </c>
      <c r="D240" s="220" t="s">
        <v>153</v>
      </c>
      <c r="E240" s="221" t="s">
        <v>916</v>
      </c>
      <c r="F240" s="222" t="s">
        <v>917</v>
      </c>
      <c r="G240" s="223" t="s">
        <v>303</v>
      </c>
      <c r="H240" s="224">
        <v>62.002000000000002</v>
      </c>
      <c r="I240" s="225"/>
      <c r="J240" s="226">
        <f>ROUND(I240*H240,2)</f>
        <v>0</v>
      </c>
      <c r="K240" s="222" t="s">
        <v>157</v>
      </c>
      <c r="L240" s="45"/>
      <c r="M240" s="227" t="s">
        <v>1</v>
      </c>
      <c r="N240" s="228" t="s">
        <v>43</v>
      </c>
      <c r="O240" s="92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158</v>
      </c>
      <c r="AT240" s="231" t="s">
        <v>153</v>
      </c>
      <c r="AU240" s="231" t="s">
        <v>87</v>
      </c>
      <c r="AY240" s="18" t="s">
        <v>151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83</v>
      </c>
      <c r="BK240" s="232">
        <f>ROUND(I240*H240,2)</f>
        <v>0</v>
      </c>
      <c r="BL240" s="18" t="s">
        <v>158</v>
      </c>
      <c r="BM240" s="231" t="s">
        <v>1124</v>
      </c>
    </row>
    <row r="241" s="2" customFormat="1">
      <c r="A241" s="39"/>
      <c r="B241" s="40"/>
      <c r="C241" s="41"/>
      <c r="D241" s="233" t="s">
        <v>160</v>
      </c>
      <c r="E241" s="41"/>
      <c r="F241" s="234" t="s">
        <v>919</v>
      </c>
      <c r="G241" s="41"/>
      <c r="H241" s="41"/>
      <c r="I241" s="235"/>
      <c r="J241" s="41"/>
      <c r="K241" s="41"/>
      <c r="L241" s="45"/>
      <c r="M241" s="236"/>
      <c r="N241" s="237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160</v>
      </c>
      <c r="AU241" s="18" t="s">
        <v>87</v>
      </c>
    </row>
    <row r="242" s="2" customFormat="1">
      <c r="A242" s="39"/>
      <c r="B242" s="40"/>
      <c r="C242" s="41"/>
      <c r="D242" s="238" t="s">
        <v>162</v>
      </c>
      <c r="E242" s="41"/>
      <c r="F242" s="239" t="s">
        <v>920</v>
      </c>
      <c r="G242" s="41"/>
      <c r="H242" s="41"/>
      <c r="I242" s="235"/>
      <c r="J242" s="41"/>
      <c r="K242" s="41"/>
      <c r="L242" s="45"/>
      <c r="M242" s="296"/>
      <c r="N242" s="297"/>
      <c r="O242" s="298"/>
      <c r="P242" s="298"/>
      <c r="Q242" s="298"/>
      <c r="R242" s="298"/>
      <c r="S242" s="298"/>
      <c r="T242" s="29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162</v>
      </c>
      <c r="AU242" s="18" t="s">
        <v>87</v>
      </c>
    </row>
    <row r="243" s="2" customFormat="1" ht="6.96" customHeight="1">
      <c r="A243" s="39"/>
      <c r="B243" s="67"/>
      <c r="C243" s="68"/>
      <c r="D243" s="68"/>
      <c r="E243" s="68"/>
      <c r="F243" s="68"/>
      <c r="G243" s="68"/>
      <c r="H243" s="68"/>
      <c r="I243" s="68"/>
      <c r="J243" s="68"/>
      <c r="K243" s="68"/>
      <c r="L243" s="45"/>
      <c r="M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</row>
  </sheetData>
  <sheetProtection sheet="1" autoFilter="0" formatColumns="0" formatRows="0" objects="1" scenarios="1" spinCount="100000" saltValue="u1vNOTgRJXtbLeIudIrPTggrLaduS26iXI8lrKZ8rAf6vm8p6446S522VqhFeIrVUeL9m8TZV1Zw1kvWqX7TRQ==" hashValue="cfIXuIfIP3GIdGvU7PpfInHcRs0Su95ZB8n9W0jli8QZdX23ndIqmO6y2M0requUnxeDjtzNJ8RW1hmj150twQ==" algorithmName="SHA-512" password="CC35"/>
  <autoFilter ref="C120:K24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6" r:id="rId1" display="https://podminky.urs.cz/item/CS_URS_2025_01/132251104"/>
    <hyperlink ref="F133" r:id="rId2" display="https://podminky.urs.cz/item/CS_URS_2025_01/133251101"/>
    <hyperlink ref="F141" r:id="rId3" display="https://podminky.urs.cz/item/CS_URS_2025_01/151101101"/>
    <hyperlink ref="F149" r:id="rId4" display="https://podminky.urs.cz/item/CS_URS_2025_01/151101111"/>
    <hyperlink ref="F153" r:id="rId5" display="https://podminky.urs.cz/item/CS_URS_2025_01/162751117"/>
    <hyperlink ref="F158" r:id="rId6" display="https://podminky.urs.cz/item/CS_URS_2025_01/162751119"/>
    <hyperlink ref="F163" r:id="rId7" display="https://podminky.urs.cz/item/CS_URS_2025_01/171201231"/>
    <hyperlink ref="F167" r:id="rId8" display="https://podminky.urs.cz/item/CS_URS_2025_01/174151101"/>
    <hyperlink ref="F179" r:id="rId9" display="https://podminky.urs.cz/item/CS_URS_2025_01/175151101"/>
    <hyperlink ref="F191" r:id="rId10" display="https://podminky.urs.cz/item/CS_URS_2025_01/451572111"/>
    <hyperlink ref="F201" r:id="rId11" display="https://podminky.urs.cz/item/CS_URS_2025_01/871350310"/>
    <hyperlink ref="F215" r:id="rId12" display="https://podminky.urs.cz/item/CS_URS_2025_01/894812315"/>
    <hyperlink ref="F221" r:id="rId13" display="https://podminky.urs.cz/item/CS_URS_2025_01/894812331"/>
    <hyperlink ref="F227" r:id="rId14" display="https://podminky.urs.cz/item/CS_URS_2025_01/894812339"/>
    <hyperlink ref="F230" r:id="rId15" display="https://podminky.urs.cz/item/CS_URS_2025_01/894812377"/>
    <hyperlink ref="F236" r:id="rId16" display="https://podminky.urs.cz/item/CS_URS_2025_01/899722113"/>
    <hyperlink ref="F242" r:id="rId17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87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26.25" customHeight="1">
      <c r="B7" s="21"/>
      <c r="E7" s="143" t="str">
        <f>'Rekapitulace stavby'!K6</f>
        <v>Oprava komunikace a parkovací stání u školy a kostela v obci Otaslavice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1125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20. 12. 2024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36</v>
      </c>
      <c r="F24" s="39"/>
      <c r="G24" s="39"/>
      <c r="H24" s="39"/>
      <c r="I24" s="142" t="s">
        <v>28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ROUND((SUM(BE122:BE153)),  2)</f>
        <v>0</v>
      </c>
      <c r="G33" s="39"/>
      <c r="H33" s="39"/>
      <c r="I33" s="157">
        <v>0.20999999999999999</v>
      </c>
      <c r="J33" s="156">
        <f>ROUND(((SUM(BE122:BE153))*I33),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ROUND((SUM(BF122:BF153)),  2)</f>
        <v>0</v>
      </c>
      <c r="G34" s="39"/>
      <c r="H34" s="39"/>
      <c r="I34" s="157">
        <v>0.12</v>
      </c>
      <c r="J34" s="156">
        <f>ROUND(((SUM(BF122:BF153))*I34),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ROUND((SUM(BG122:BG153)),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ROUND((SUM(BH122:BH153)),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ROUND((SUM(BI122:BI153)),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Oprava komunikace a parkovací stání u školy a kostela v obci Otaslavice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3 -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Otaslavice</v>
      </c>
      <c r="G89" s="41"/>
      <c r="H89" s="41"/>
      <c r="I89" s="33" t="s">
        <v>22</v>
      </c>
      <c r="J89" s="80" t="str">
        <f>IF(J12="","",J12)</f>
        <v>20. 12. 2024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24</v>
      </c>
      <c r="D91" s="41"/>
      <c r="E91" s="41"/>
      <c r="F91" s="28" t="str">
        <f>E15</f>
        <v>Obec Otaslavice, Otaslavice č.p. 343, Otaslavice</v>
      </c>
      <c r="G91" s="41"/>
      <c r="H91" s="41"/>
      <c r="I91" s="33" t="s">
        <v>31</v>
      </c>
      <c r="J91" s="37" t="str">
        <f>E21</f>
        <v>Ing. Robert Šimek, Janouškova 3, Olomouc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Čiklová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121</v>
      </c>
      <c r="D94" s="178"/>
      <c r="E94" s="178"/>
      <c r="F94" s="178"/>
      <c r="G94" s="178"/>
      <c r="H94" s="178"/>
      <c r="I94" s="178"/>
      <c r="J94" s="179" t="s">
        <v>122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123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124</v>
      </c>
    </row>
    <row r="97" s="9" customFormat="1" ht="24.96" customHeight="1">
      <c r="A97" s="9"/>
      <c r="B97" s="181"/>
      <c r="C97" s="182"/>
      <c r="D97" s="183" t="s">
        <v>125</v>
      </c>
      <c r="E97" s="184"/>
      <c r="F97" s="184"/>
      <c r="G97" s="184"/>
      <c r="H97" s="184"/>
      <c r="I97" s="184"/>
      <c r="J97" s="185">
        <f>J123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1126</v>
      </c>
      <c r="E98" s="190"/>
      <c r="F98" s="190"/>
      <c r="G98" s="190"/>
      <c r="H98" s="190"/>
      <c r="I98" s="190"/>
      <c r="J98" s="191">
        <f>J124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1"/>
      <c r="C99" s="182"/>
      <c r="D99" s="183" t="s">
        <v>1127</v>
      </c>
      <c r="E99" s="184"/>
      <c r="F99" s="184"/>
      <c r="G99" s="184"/>
      <c r="H99" s="184"/>
      <c r="I99" s="184"/>
      <c r="J99" s="185">
        <f>J127</f>
        <v>0</v>
      </c>
      <c r="K99" s="182"/>
      <c r="L99" s="18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7"/>
      <c r="C100" s="188"/>
      <c r="D100" s="189" t="s">
        <v>1128</v>
      </c>
      <c r="E100" s="190"/>
      <c r="F100" s="190"/>
      <c r="G100" s="190"/>
      <c r="H100" s="190"/>
      <c r="I100" s="190"/>
      <c r="J100" s="191">
        <f>J128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1129</v>
      </c>
      <c r="E101" s="190"/>
      <c r="F101" s="190"/>
      <c r="G101" s="190"/>
      <c r="H101" s="190"/>
      <c r="I101" s="190"/>
      <c r="J101" s="191">
        <f>J143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1130</v>
      </c>
      <c r="E102" s="190"/>
      <c r="F102" s="190"/>
      <c r="G102" s="190"/>
      <c r="H102" s="190"/>
      <c r="I102" s="190"/>
      <c r="J102" s="191">
        <f>J147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6.25" customHeight="1">
      <c r="A112" s="39"/>
      <c r="B112" s="40"/>
      <c r="C112" s="41"/>
      <c r="D112" s="41"/>
      <c r="E112" s="176" t="str">
        <f>E7</f>
        <v>Oprava komunikace a parkovací stání u školy a kostela v obci Otaslavice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113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3 - Vedlejší a ostatní náklady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Otaslavice</v>
      </c>
      <c r="G116" s="41"/>
      <c r="H116" s="41"/>
      <c r="I116" s="33" t="s">
        <v>22</v>
      </c>
      <c r="J116" s="80" t="str">
        <f>IF(J12="","",J12)</f>
        <v>20. 12. 2024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40.05" customHeight="1">
      <c r="A118" s="39"/>
      <c r="B118" s="40"/>
      <c r="C118" s="33" t="s">
        <v>24</v>
      </c>
      <c r="D118" s="41"/>
      <c r="E118" s="41"/>
      <c r="F118" s="28" t="str">
        <f>E15</f>
        <v>Obec Otaslavice, Otaslavice č.p. 343, Otaslavice</v>
      </c>
      <c r="G118" s="41"/>
      <c r="H118" s="41"/>
      <c r="I118" s="33" t="s">
        <v>31</v>
      </c>
      <c r="J118" s="37" t="str">
        <f>E21</f>
        <v>Ing. Robert Šimek, Janouškova 3, Olomouc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29</v>
      </c>
      <c r="D119" s="41"/>
      <c r="E119" s="41"/>
      <c r="F119" s="28" t="str">
        <f>IF(E18="","",E18)</f>
        <v>Vyplň údaj</v>
      </c>
      <c r="G119" s="41"/>
      <c r="H119" s="41"/>
      <c r="I119" s="33" t="s">
        <v>35</v>
      </c>
      <c r="J119" s="37" t="str">
        <f>E24</f>
        <v>Čiklová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3"/>
      <c r="B121" s="194"/>
      <c r="C121" s="195" t="s">
        <v>137</v>
      </c>
      <c r="D121" s="196" t="s">
        <v>63</v>
      </c>
      <c r="E121" s="196" t="s">
        <v>59</v>
      </c>
      <c r="F121" s="196" t="s">
        <v>60</v>
      </c>
      <c r="G121" s="196" t="s">
        <v>138</v>
      </c>
      <c r="H121" s="196" t="s">
        <v>139</v>
      </c>
      <c r="I121" s="196" t="s">
        <v>140</v>
      </c>
      <c r="J121" s="196" t="s">
        <v>122</v>
      </c>
      <c r="K121" s="197" t="s">
        <v>141</v>
      </c>
      <c r="L121" s="198"/>
      <c r="M121" s="101" t="s">
        <v>1</v>
      </c>
      <c r="N121" s="102" t="s">
        <v>42</v>
      </c>
      <c r="O121" s="102" t="s">
        <v>142</v>
      </c>
      <c r="P121" s="102" t="s">
        <v>143</v>
      </c>
      <c r="Q121" s="102" t="s">
        <v>144</v>
      </c>
      <c r="R121" s="102" t="s">
        <v>145</v>
      </c>
      <c r="S121" s="102" t="s">
        <v>146</v>
      </c>
      <c r="T121" s="103" t="s">
        <v>147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9"/>
      <c r="B122" s="40"/>
      <c r="C122" s="108" t="s">
        <v>148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P123+P127</f>
        <v>0</v>
      </c>
      <c r="Q122" s="105"/>
      <c r="R122" s="201">
        <f>R123+R127</f>
        <v>0</v>
      </c>
      <c r="S122" s="105"/>
      <c r="T122" s="202">
        <f>T123+T127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77</v>
      </c>
      <c r="AU122" s="18" t="s">
        <v>124</v>
      </c>
      <c r="BK122" s="203">
        <f>BK123+BK127</f>
        <v>0</v>
      </c>
    </row>
    <row r="123" s="12" customFormat="1" ht="25.92" customHeight="1">
      <c r="A123" s="12"/>
      <c r="B123" s="204"/>
      <c r="C123" s="205"/>
      <c r="D123" s="206" t="s">
        <v>77</v>
      </c>
      <c r="E123" s="207" t="s">
        <v>149</v>
      </c>
      <c r="F123" s="207" t="s">
        <v>150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</f>
        <v>0</v>
      </c>
      <c r="Q123" s="212"/>
      <c r="R123" s="213">
        <f>R124</f>
        <v>0</v>
      </c>
      <c r="S123" s="212"/>
      <c r="T123" s="214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194</v>
      </c>
      <c r="AT123" s="216" t="s">
        <v>77</v>
      </c>
      <c r="AU123" s="216" t="s">
        <v>78</v>
      </c>
      <c r="AY123" s="215" t="s">
        <v>151</v>
      </c>
      <c r="BK123" s="217">
        <f>BK124</f>
        <v>0</v>
      </c>
    </row>
    <row r="124" s="12" customFormat="1" ht="22.8" customHeight="1">
      <c r="A124" s="12"/>
      <c r="B124" s="204"/>
      <c r="C124" s="205"/>
      <c r="D124" s="206" t="s">
        <v>77</v>
      </c>
      <c r="E124" s="218" t="s">
        <v>1131</v>
      </c>
      <c r="F124" s="218" t="s">
        <v>1132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SUM(P125:P126)</f>
        <v>0</v>
      </c>
      <c r="Q124" s="212"/>
      <c r="R124" s="213">
        <f>SUM(R125:R126)</f>
        <v>0</v>
      </c>
      <c r="S124" s="212"/>
      <c r="T124" s="214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194</v>
      </c>
      <c r="AT124" s="216" t="s">
        <v>77</v>
      </c>
      <c r="AU124" s="216" t="s">
        <v>83</v>
      </c>
      <c r="AY124" s="215" t="s">
        <v>151</v>
      </c>
      <c r="BK124" s="217">
        <f>SUM(BK125:BK126)</f>
        <v>0</v>
      </c>
    </row>
    <row r="125" s="2" customFormat="1" ht="16.5" customHeight="1">
      <c r="A125" s="39"/>
      <c r="B125" s="40"/>
      <c r="C125" s="220" t="s">
        <v>83</v>
      </c>
      <c r="D125" s="220" t="s">
        <v>153</v>
      </c>
      <c r="E125" s="221" t="s">
        <v>1133</v>
      </c>
      <c r="F125" s="222" t="s">
        <v>1134</v>
      </c>
      <c r="G125" s="223" t="s">
        <v>1135</v>
      </c>
      <c r="H125" s="224">
        <v>1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43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1136</v>
      </c>
      <c r="AT125" s="231" t="s">
        <v>153</v>
      </c>
      <c r="AU125" s="231" t="s">
        <v>87</v>
      </c>
      <c r="AY125" s="18" t="s">
        <v>151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1136</v>
      </c>
      <c r="BM125" s="231" t="s">
        <v>1137</v>
      </c>
    </row>
    <row r="126" s="2" customFormat="1">
      <c r="A126" s="39"/>
      <c r="B126" s="40"/>
      <c r="C126" s="41"/>
      <c r="D126" s="233" t="s">
        <v>160</v>
      </c>
      <c r="E126" s="41"/>
      <c r="F126" s="234" t="s">
        <v>1134</v>
      </c>
      <c r="G126" s="41"/>
      <c r="H126" s="41"/>
      <c r="I126" s="235"/>
      <c r="J126" s="41"/>
      <c r="K126" s="41"/>
      <c r="L126" s="45"/>
      <c r="M126" s="236"/>
      <c r="N126" s="237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160</v>
      </c>
      <c r="AU126" s="18" t="s">
        <v>87</v>
      </c>
    </row>
    <row r="127" s="12" customFormat="1" ht="25.92" customHeight="1">
      <c r="A127" s="12"/>
      <c r="B127" s="204"/>
      <c r="C127" s="205"/>
      <c r="D127" s="206" t="s">
        <v>77</v>
      </c>
      <c r="E127" s="207" t="s">
        <v>1138</v>
      </c>
      <c r="F127" s="207" t="s">
        <v>1139</v>
      </c>
      <c r="G127" s="205"/>
      <c r="H127" s="205"/>
      <c r="I127" s="208"/>
      <c r="J127" s="209">
        <f>BK127</f>
        <v>0</v>
      </c>
      <c r="K127" s="205"/>
      <c r="L127" s="210"/>
      <c r="M127" s="211"/>
      <c r="N127" s="212"/>
      <c r="O127" s="212"/>
      <c r="P127" s="213">
        <f>P128+P143+P147</f>
        <v>0</v>
      </c>
      <c r="Q127" s="212"/>
      <c r="R127" s="213">
        <f>R128+R143+R147</f>
        <v>0</v>
      </c>
      <c r="S127" s="212"/>
      <c r="T127" s="214">
        <f>T128+T143+T147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194</v>
      </c>
      <c r="AT127" s="216" t="s">
        <v>77</v>
      </c>
      <c r="AU127" s="216" t="s">
        <v>78</v>
      </c>
      <c r="AY127" s="215" t="s">
        <v>151</v>
      </c>
      <c r="BK127" s="217">
        <f>BK128+BK143+BK147</f>
        <v>0</v>
      </c>
    </row>
    <row r="128" s="12" customFormat="1" ht="22.8" customHeight="1">
      <c r="A128" s="12"/>
      <c r="B128" s="204"/>
      <c r="C128" s="205"/>
      <c r="D128" s="206" t="s">
        <v>77</v>
      </c>
      <c r="E128" s="218" t="s">
        <v>1140</v>
      </c>
      <c r="F128" s="218" t="s">
        <v>1141</v>
      </c>
      <c r="G128" s="205"/>
      <c r="H128" s="205"/>
      <c r="I128" s="208"/>
      <c r="J128" s="219">
        <f>BK128</f>
        <v>0</v>
      </c>
      <c r="K128" s="205"/>
      <c r="L128" s="210"/>
      <c r="M128" s="211"/>
      <c r="N128" s="212"/>
      <c r="O128" s="212"/>
      <c r="P128" s="213">
        <f>SUM(P129:P142)</f>
        <v>0</v>
      </c>
      <c r="Q128" s="212"/>
      <c r="R128" s="213">
        <f>SUM(R129:R142)</f>
        <v>0</v>
      </c>
      <c r="S128" s="212"/>
      <c r="T128" s="214">
        <f>SUM(T129:T142)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194</v>
      </c>
      <c r="AT128" s="216" t="s">
        <v>77</v>
      </c>
      <c r="AU128" s="216" t="s">
        <v>83</v>
      </c>
      <c r="AY128" s="215" t="s">
        <v>151</v>
      </c>
      <c r="BK128" s="217">
        <f>SUM(BK129:BK142)</f>
        <v>0</v>
      </c>
    </row>
    <row r="129" s="2" customFormat="1" ht="16.5" customHeight="1">
      <c r="A129" s="39"/>
      <c r="B129" s="40"/>
      <c r="C129" s="220" t="s">
        <v>87</v>
      </c>
      <c r="D129" s="220" t="s">
        <v>153</v>
      </c>
      <c r="E129" s="221" t="s">
        <v>1142</v>
      </c>
      <c r="F129" s="222" t="s">
        <v>1143</v>
      </c>
      <c r="G129" s="223" t="s">
        <v>1135</v>
      </c>
      <c r="H129" s="224">
        <v>1</v>
      </c>
      <c r="I129" s="225"/>
      <c r="J129" s="226">
        <f>ROUND(I129*H129,2)</f>
        <v>0</v>
      </c>
      <c r="K129" s="222" t="s">
        <v>157</v>
      </c>
      <c r="L129" s="45"/>
      <c r="M129" s="227" t="s">
        <v>1</v>
      </c>
      <c r="N129" s="228" t="s">
        <v>43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1136</v>
      </c>
      <c r="AT129" s="231" t="s">
        <v>153</v>
      </c>
      <c r="AU129" s="231" t="s">
        <v>87</v>
      </c>
      <c r="AY129" s="18" t="s">
        <v>151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1136</v>
      </c>
      <c r="BM129" s="231" t="s">
        <v>1144</v>
      </c>
    </row>
    <row r="130" s="2" customFormat="1">
      <c r="A130" s="39"/>
      <c r="B130" s="40"/>
      <c r="C130" s="41"/>
      <c r="D130" s="233" t="s">
        <v>160</v>
      </c>
      <c r="E130" s="41"/>
      <c r="F130" s="234" t="s">
        <v>1145</v>
      </c>
      <c r="G130" s="41"/>
      <c r="H130" s="41"/>
      <c r="I130" s="235"/>
      <c r="J130" s="41"/>
      <c r="K130" s="41"/>
      <c r="L130" s="45"/>
      <c r="M130" s="236"/>
      <c r="N130" s="237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160</v>
      </c>
      <c r="AU130" s="18" t="s">
        <v>87</v>
      </c>
    </row>
    <row r="131" s="2" customFormat="1">
      <c r="A131" s="39"/>
      <c r="B131" s="40"/>
      <c r="C131" s="41"/>
      <c r="D131" s="238" t="s">
        <v>162</v>
      </c>
      <c r="E131" s="41"/>
      <c r="F131" s="239" t="s">
        <v>1146</v>
      </c>
      <c r="G131" s="41"/>
      <c r="H131" s="41"/>
      <c r="I131" s="235"/>
      <c r="J131" s="41"/>
      <c r="K131" s="41"/>
      <c r="L131" s="45"/>
      <c r="M131" s="236"/>
      <c r="N131" s="237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162</v>
      </c>
      <c r="AU131" s="18" t="s">
        <v>87</v>
      </c>
    </row>
    <row r="132" s="14" customFormat="1">
      <c r="A132" s="14"/>
      <c r="B132" s="250"/>
      <c r="C132" s="251"/>
      <c r="D132" s="233" t="s">
        <v>164</v>
      </c>
      <c r="E132" s="252" t="s">
        <v>1</v>
      </c>
      <c r="F132" s="253" t="s">
        <v>1147</v>
      </c>
      <c r="G132" s="251"/>
      <c r="H132" s="254">
        <v>1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164</v>
      </c>
      <c r="AU132" s="260" t="s">
        <v>87</v>
      </c>
      <c r="AV132" s="14" t="s">
        <v>87</v>
      </c>
      <c r="AW132" s="14" t="s">
        <v>34</v>
      </c>
      <c r="AX132" s="14" t="s">
        <v>83</v>
      </c>
      <c r="AY132" s="260" t="s">
        <v>151</v>
      </c>
    </row>
    <row r="133" s="2" customFormat="1" ht="16.5" customHeight="1">
      <c r="A133" s="39"/>
      <c r="B133" s="40"/>
      <c r="C133" s="220" t="s">
        <v>90</v>
      </c>
      <c r="D133" s="220" t="s">
        <v>153</v>
      </c>
      <c r="E133" s="221" t="s">
        <v>1148</v>
      </c>
      <c r="F133" s="222" t="s">
        <v>1149</v>
      </c>
      <c r="G133" s="223" t="s">
        <v>1135</v>
      </c>
      <c r="H133" s="224">
        <v>1</v>
      </c>
      <c r="I133" s="225"/>
      <c r="J133" s="226">
        <f>ROUND(I133*H133,2)</f>
        <v>0</v>
      </c>
      <c r="K133" s="222" t="s">
        <v>157</v>
      </c>
      <c r="L133" s="45"/>
      <c r="M133" s="227" t="s">
        <v>1</v>
      </c>
      <c r="N133" s="228" t="s">
        <v>43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1136</v>
      </c>
      <c r="AT133" s="231" t="s">
        <v>153</v>
      </c>
      <c r="AU133" s="231" t="s">
        <v>87</v>
      </c>
      <c r="AY133" s="18" t="s">
        <v>151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1136</v>
      </c>
      <c r="BM133" s="231" t="s">
        <v>1150</v>
      </c>
    </row>
    <row r="134" s="2" customFormat="1">
      <c r="A134" s="39"/>
      <c r="B134" s="40"/>
      <c r="C134" s="41"/>
      <c r="D134" s="233" t="s">
        <v>160</v>
      </c>
      <c r="E134" s="41"/>
      <c r="F134" s="234" t="s">
        <v>1151</v>
      </c>
      <c r="G134" s="41"/>
      <c r="H134" s="41"/>
      <c r="I134" s="235"/>
      <c r="J134" s="41"/>
      <c r="K134" s="41"/>
      <c r="L134" s="45"/>
      <c r="M134" s="236"/>
      <c r="N134" s="237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160</v>
      </c>
      <c r="AU134" s="18" t="s">
        <v>87</v>
      </c>
    </row>
    <row r="135" s="2" customFormat="1">
      <c r="A135" s="39"/>
      <c r="B135" s="40"/>
      <c r="C135" s="41"/>
      <c r="D135" s="238" t="s">
        <v>162</v>
      </c>
      <c r="E135" s="41"/>
      <c r="F135" s="239" t="s">
        <v>1152</v>
      </c>
      <c r="G135" s="41"/>
      <c r="H135" s="41"/>
      <c r="I135" s="235"/>
      <c r="J135" s="41"/>
      <c r="K135" s="41"/>
      <c r="L135" s="45"/>
      <c r="M135" s="236"/>
      <c r="N135" s="237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162</v>
      </c>
      <c r="AU135" s="18" t="s">
        <v>87</v>
      </c>
    </row>
    <row r="136" s="14" customFormat="1">
      <c r="A136" s="14"/>
      <c r="B136" s="250"/>
      <c r="C136" s="251"/>
      <c r="D136" s="233" t="s">
        <v>164</v>
      </c>
      <c r="E136" s="252" t="s">
        <v>1</v>
      </c>
      <c r="F136" s="253" t="s">
        <v>1153</v>
      </c>
      <c r="G136" s="251"/>
      <c r="H136" s="254">
        <v>1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164</v>
      </c>
      <c r="AU136" s="260" t="s">
        <v>87</v>
      </c>
      <c r="AV136" s="14" t="s">
        <v>87</v>
      </c>
      <c r="AW136" s="14" t="s">
        <v>34</v>
      </c>
      <c r="AX136" s="14" t="s">
        <v>83</v>
      </c>
      <c r="AY136" s="260" t="s">
        <v>151</v>
      </c>
    </row>
    <row r="137" s="2" customFormat="1" ht="16.5" customHeight="1">
      <c r="A137" s="39"/>
      <c r="B137" s="40"/>
      <c r="C137" s="220" t="s">
        <v>158</v>
      </c>
      <c r="D137" s="220" t="s">
        <v>153</v>
      </c>
      <c r="E137" s="221" t="s">
        <v>1154</v>
      </c>
      <c r="F137" s="222" t="s">
        <v>1155</v>
      </c>
      <c r="G137" s="223" t="s">
        <v>1135</v>
      </c>
      <c r="H137" s="224">
        <v>1</v>
      </c>
      <c r="I137" s="225"/>
      <c r="J137" s="226">
        <f>ROUND(I137*H137,2)</f>
        <v>0</v>
      </c>
      <c r="K137" s="222" t="s">
        <v>157</v>
      </c>
      <c r="L137" s="45"/>
      <c r="M137" s="227" t="s">
        <v>1</v>
      </c>
      <c r="N137" s="228" t="s">
        <v>43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1136</v>
      </c>
      <c r="AT137" s="231" t="s">
        <v>153</v>
      </c>
      <c r="AU137" s="231" t="s">
        <v>87</v>
      </c>
      <c r="AY137" s="18" t="s">
        <v>151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1136</v>
      </c>
      <c r="BM137" s="231" t="s">
        <v>1156</v>
      </c>
    </row>
    <row r="138" s="2" customFormat="1">
      <c r="A138" s="39"/>
      <c r="B138" s="40"/>
      <c r="C138" s="41"/>
      <c r="D138" s="233" t="s">
        <v>160</v>
      </c>
      <c r="E138" s="41"/>
      <c r="F138" s="234" t="s">
        <v>1155</v>
      </c>
      <c r="G138" s="41"/>
      <c r="H138" s="41"/>
      <c r="I138" s="235"/>
      <c r="J138" s="41"/>
      <c r="K138" s="41"/>
      <c r="L138" s="45"/>
      <c r="M138" s="236"/>
      <c r="N138" s="237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160</v>
      </c>
      <c r="AU138" s="18" t="s">
        <v>87</v>
      </c>
    </row>
    <row r="139" s="2" customFormat="1">
      <c r="A139" s="39"/>
      <c r="B139" s="40"/>
      <c r="C139" s="41"/>
      <c r="D139" s="238" t="s">
        <v>162</v>
      </c>
      <c r="E139" s="41"/>
      <c r="F139" s="239" t="s">
        <v>1157</v>
      </c>
      <c r="G139" s="41"/>
      <c r="H139" s="41"/>
      <c r="I139" s="235"/>
      <c r="J139" s="41"/>
      <c r="K139" s="41"/>
      <c r="L139" s="45"/>
      <c r="M139" s="236"/>
      <c r="N139" s="237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162</v>
      </c>
      <c r="AU139" s="18" t="s">
        <v>87</v>
      </c>
    </row>
    <row r="140" s="2" customFormat="1" ht="16.5" customHeight="1">
      <c r="A140" s="39"/>
      <c r="B140" s="40"/>
      <c r="C140" s="220" t="s">
        <v>194</v>
      </c>
      <c r="D140" s="220" t="s">
        <v>153</v>
      </c>
      <c r="E140" s="221" t="s">
        <v>1158</v>
      </c>
      <c r="F140" s="222" t="s">
        <v>1159</v>
      </c>
      <c r="G140" s="223" t="s">
        <v>1135</v>
      </c>
      <c r="H140" s="224">
        <v>1</v>
      </c>
      <c r="I140" s="225"/>
      <c r="J140" s="226">
        <f>ROUND(I140*H140,2)</f>
        <v>0</v>
      </c>
      <c r="K140" s="222" t="s">
        <v>157</v>
      </c>
      <c r="L140" s="45"/>
      <c r="M140" s="227" t="s">
        <v>1</v>
      </c>
      <c r="N140" s="228" t="s">
        <v>43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1136</v>
      </c>
      <c r="AT140" s="231" t="s">
        <v>153</v>
      </c>
      <c r="AU140" s="231" t="s">
        <v>87</v>
      </c>
      <c r="AY140" s="18" t="s">
        <v>151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1136</v>
      </c>
      <c r="BM140" s="231" t="s">
        <v>1160</v>
      </c>
    </row>
    <row r="141" s="2" customFormat="1">
      <c r="A141" s="39"/>
      <c r="B141" s="40"/>
      <c r="C141" s="41"/>
      <c r="D141" s="233" t="s">
        <v>160</v>
      </c>
      <c r="E141" s="41"/>
      <c r="F141" s="234" t="s">
        <v>1159</v>
      </c>
      <c r="G141" s="41"/>
      <c r="H141" s="41"/>
      <c r="I141" s="235"/>
      <c r="J141" s="41"/>
      <c r="K141" s="41"/>
      <c r="L141" s="45"/>
      <c r="M141" s="236"/>
      <c r="N141" s="237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160</v>
      </c>
      <c r="AU141" s="18" t="s">
        <v>87</v>
      </c>
    </row>
    <row r="142" s="2" customFormat="1">
      <c r="A142" s="39"/>
      <c r="B142" s="40"/>
      <c r="C142" s="41"/>
      <c r="D142" s="238" t="s">
        <v>162</v>
      </c>
      <c r="E142" s="41"/>
      <c r="F142" s="239" t="s">
        <v>1161</v>
      </c>
      <c r="G142" s="41"/>
      <c r="H142" s="41"/>
      <c r="I142" s="235"/>
      <c r="J142" s="41"/>
      <c r="K142" s="41"/>
      <c r="L142" s="45"/>
      <c r="M142" s="236"/>
      <c r="N142" s="237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162</v>
      </c>
      <c r="AU142" s="18" t="s">
        <v>87</v>
      </c>
    </row>
    <row r="143" s="12" customFormat="1" ht="22.8" customHeight="1">
      <c r="A143" s="12"/>
      <c r="B143" s="204"/>
      <c r="C143" s="205"/>
      <c r="D143" s="206" t="s">
        <v>77</v>
      </c>
      <c r="E143" s="218" t="s">
        <v>1162</v>
      </c>
      <c r="F143" s="218" t="s">
        <v>1163</v>
      </c>
      <c r="G143" s="205"/>
      <c r="H143" s="205"/>
      <c r="I143" s="208"/>
      <c r="J143" s="219">
        <f>BK143</f>
        <v>0</v>
      </c>
      <c r="K143" s="205"/>
      <c r="L143" s="210"/>
      <c r="M143" s="211"/>
      <c r="N143" s="212"/>
      <c r="O143" s="212"/>
      <c r="P143" s="213">
        <f>SUM(P144:P146)</f>
        <v>0</v>
      </c>
      <c r="Q143" s="212"/>
      <c r="R143" s="213">
        <f>SUM(R144:R146)</f>
        <v>0</v>
      </c>
      <c r="S143" s="212"/>
      <c r="T143" s="214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5" t="s">
        <v>194</v>
      </c>
      <c r="AT143" s="216" t="s">
        <v>77</v>
      </c>
      <c r="AU143" s="216" t="s">
        <v>83</v>
      </c>
      <c r="AY143" s="215" t="s">
        <v>151</v>
      </c>
      <c r="BK143" s="217">
        <f>SUM(BK144:BK146)</f>
        <v>0</v>
      </c>
    </row>
    <row r="144" s="2" customFormat="1" ht="16.5" customHeight="1">
      <c r="A144" s="39"/>
      <c r="B144" s="40"/>
      <c r="C144" s="220" t="s">
        <v>202</v>
      </c>
      <c r="D144" s="220" t="s">
        <v>153</v>
      </c>
      <c r="E144" s="221" t="s">
        <v>1164</v>
      </c>
      <c r="F144" s="222" t="s">
        <v>1163</v>
      </c>
      <c r="G144" s="223" t="s">
        <v>1135</v>
      </c>
      <c r="H144" s="224">
        <v>1</v>
      </c>
      <c r="I144" s="225"/>
      <c r="J144" s="226">
        <f>ROUND(I144*H144,2)</f>
        <v>0</v>
      </c>
      <c r="K144" s="222" t="s">
        <v>157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1136</v>
      </c>
      <c r="AT144" s="231" t="s">
        <v>153</v>
      </c>
      <c r="AU144" s="231" t="s">
        <v>87</v>
      </c>
      <c r="AY144" s="18" t="s">
        <v>151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1136</v>
      </c>
      <c r="BM144" s="231" t="s">
        <v>1165</v>
      </c>
    </row>
    <row r="145" s="2" customFormat="1">
      <c r="A145" s="39"/>
      <c r="B145" s="40"/>
      <c r="C145" s="41"/>
      <c r="D145" s="233" t="s">
        <v>160</v>
      </c>
      <c r="E145" s="41"/>
      <c r="F145" s="234" t="s">
        <v>1163</v>
      </c>
      <c r="G145" s="41"/>
      <c r="H145" s="41"/>
      <c r="I145" s="235"/>
      <c r="J145" s="41"/>
      <c r="K145" s="41"/>
      <c r="L145" s="45"/>
      <c r="M145" s="236"/>
      <c r="N145" s="237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160</v>
      </c>
      <c r="AU145" s="18" t="s">
        <v>87</v>
      </c>
    </row>
    <row r="146" s="2" customFormat="1">
      <c r="A146" s="39"/>
      <c r="B146" s="40"/>
      <c r="C146" s="41"/>
      <c r="D146" s="238" t="s">
        <v>162</v>
      </c>
      <c r="E146" s="41"/>
      <c r="F146" s="239" t="s">
        <v>1166</v>
      </c>
      <c r="G146" s="41"/>
      <c r="H146" s="41"/>
      <c r="I146" s="235"/>
      <c r="J146" s="41"/>
      <c r="K146" s="41"/>
      <c r="L146" s="45"/>
      <c r="M146" s="236"/>
      <c r="N146" s="237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162</v>
      </c>
      <c r="AU146" s="18" t="s">
        <v>87</v>
      </c>
    </row>
    <row r="147" s="12" customFormat="1" ht="22.8" customHeight="1">
      <c r="A147" s="12"/>
      <c r="B147" s="204"/>
      <c r="C147" s="205"/>
      <c r="D147" s="206" t="s">
        <v>77</v>
      </c>
      <c r="E147" s="218" t="s">
        <v>1167</v>
      </c>
      <c r="F147" s="218" t="s">
        <v>1168</v>
      </c>
      <c r="G147" s="205"/>
      <c r="H147" s="205"/>
      <c r="I147" s="208"/>
      <c r="J147" s="219">
        <f>BK147</f>
        <v>0</v>
      </c>
      <c r="K147" s="205"/>
      <c r="L147" s="210"/>
      <c r="M147" s="211"/>
      <c r="N147" s="212"/>
      <c r="O147" s="212"/>
      <c r="P147" s="213">
        <f>SUM(P148:P153)</f>
        <v>0</v>
      </c>
      <c r="Q147" s="212"/>
      <c r="R147" s="213">
        <f>SUM(R148:R153)</f>
        <v>0</v>
      </c>
      <c r="S147" s="212"/>
      <c r="T147" s="214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194</v>
      </c>
      <c r="AT147" s="216" t="s">
        <v>77</v>
      </c>
      <c r="AU147" s="216" t="s">
        <v>83</v>
      </c>
      <c r="AY147" s="215" t="s">
        <v>151</v>
      </c>
      <c r="BK147" s="217">
        <f>SUM(BK148:BK153)</f>
        <v>0</v>
      </c>
    </row>
    <row r="148" s="2" customFormat="1" ht="16.5" customHeight="1">
      <c r="A148" s="39"/>
      <c r="B148" s="40"/>
      <c r="C148" s="220" t="s">
        <v>209</v>
      </c>
      <c r="D148" s="220" t="s">
        <v>153</v>
      </c>
      <c r="E148" s="221" t="s">
        <v>1169</v>
      </c>
      <c r="F148" s="222" t="s">
        <v>1170</v>
      </c>
      <c r="G148" s="223" t="s">
        <v>1135</v>
      </c>
      <c r="H148" s="224">
        <v>1</v>
      </c>
      <c r="I148" s="225"/>
      <c r="J148" s="226">
        <f>ROUND(I148*H148,2)</f>
        <v>0</v>
      </c>
      <c r="K148" s="222" t="s">
        <v>157</v>
      </c>
      <c r="L148" s="45"/>
      <c r="M148" s="227" t="s">
        <v>1</v>
      </c>
      <c r="N148" s="228" t="s">
        <v>43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1136</v>
      </c>
      <c r="AT148" s="231" t="s">
        <v>153</v>
      </c>
      <c r="AU148" s="231" t="s">
        <v>87</v>
      </c>
      <c r="AY148" s="18" t="s">
        <v>151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1136</v>
      </c>
      <c r="BM148" s="231" t="s">
        <v>1171</v>
      </c>
    </row>
    <row r="149" s="2" customFormat="1">
      <c r="A149" s="39"/>
      <c r="B149" s="40"/>
      <c r="C149" s="41"/>
      <c r="D149" s="233" t="s">
        <v>160</v>
      </c>
      <c r="E149" s="41"/>
      <c r="F149" s="234" t="s">
        <v>1170</v>
      </c>
      <c r="G149" s="41"/>
      <c r="H149" s="41"/>
      <c r="I149" s="235"/>
      <c r="J149" s="41"/>
      <c r="K149" s="41"/>
      <c r="L149" s="45"/>
      <c r="M149" s="236"/>
      <c r="N149" s="237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160</v>
      </c>
      <c r="AU149" s="18" t="s">
        <v>87</v>
      </c>
    </row>
    <row r="150" s="2" customFormat="1">
      <c r="A150" s="39"/>
      <c r="B150" s="40"/>
      <c r="C150" s="41"/>
      <c r="D150" s="238" t="s">
        <v>162</v>
      </c>
      <c r="E150" s="41"/>
      <c r="F150" s="239" t="s">
        <v>1172</v>
      </c>
      <c r="G150" s="41"/>
      <c r="H150" s="41"/>
      <c r="I150" s="235"/>
      <c r="J150" s="41"/>
      <c r="K150" s="41"/>
      <c r="L150" s="45"/>
      <c r="M150" s="236"/>
      <c r="N150" s="237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162</v>
      </c>
      <c r="AU150" s="18" t="s">
        <v>87</v>
      </c>
    </row>
    <row r="151" s="2" customFormat="1" ht="16.5" customHeight="1">
      <c r="A151" s="39"/>
      <c r="B151" s="40"/>
      <c r="C151" s="220" t="s">
        <v>217</v>
      </c>
      <c r="D151" s="220" t="s">
        <v>153</v>
      </c>
      <c r="E151" s="221" t="s">
        <v>1173</v>
      </c>
      <c r="F151" s="222" t="s">
        <v>1174</v>
      </c>
      <c r="G151" s="223" t="s">
        <v>1135</v>
      </c>
      <c r="H151" s="224">
        <v>1</v>
      </c>
      <c r="I151" s="225"/>
      <c r="J151" s="226">
        <f>ROUND(I151*H151,2)</f>
        <v>0</v>
      </c>
      <c r="K151" s="222" t="s">
        <v>157</v>
      </c>
      <c r="L151" s="45"/>
      <c r="M151" s="227" t="s">
        <v>1</v>
      </c>
      <c r="N151" s="228" t="s">
        <v>43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1136</v>
      </c>
      <c r="AT151" s="231" t="s">
        <v>153</v>
      </c>
      <c r="AU151" s="231" t="s">
        <v>87</v>
      </c>
      <c r="AY151" s="18" t="s">
        <v>151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1136</v>
      </c>
      <c r="BM151" s="231" t="s">
        <v>1175</v>
      </c>
    </row>
    <row r="152" s="2" customFormat="1">
      <c r="A152" s="39"/>
      <c r="B152" s="40"/>
      <c r="C152" s="41"/>
      <c r="D152" s="233" t="s">
        <v>160</v>
      </c>
      <c r="E152" s="41"/>
      <c r="F152" s="234" t="s">
        <v>1174</v>
      </c>
      <c r="G152" s="41"/>
      <c r="H152" s="41"/>
      <c r="I152" s="235"/>
      <c r="J152" s="41"/>
      <c r="K152" s="41"/>
      <c r="L152" s="45"/>
      <c r="M152" s="236"/>
      <c r="N152" s="237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160</v>
      </c>
      <c r="AU152" s="18" t="s">
        <v>87</v>
      </c>
    </row>
    <row r="153" s="2" customFormat="1">
      <c r="A153" s="39"/>
      <c r="B153" s="40"/>
      <c r="C153" s="41"/>
      <c r="D153" s="238" t="s">
        <v>162</v>
      </c>
      <c r="E153" s="41"/>
      <c r="F153" s="239" t="s">
        <v>1176</v>
      </c>
      <c r="G153" s="41"/>
      <c r="H153" s="41"/>
      <c r="I153" s="235"/>
      <c r="J153" s="41"/>
      <c r="K153" s="41"/>
      <c r="L153" s="45"/>
      <c r="M153" s="296"/>
      <c r="N153" s="297"/>
      <c r="O153" s="298"/>
      <c r="P153" s="298"/>
      <c r="Q153" s="298"/>
      <c r="R153" s="298"/>
      <c r="S153" s="298"/>
      <c r="T153" s="29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162</v>
      </c>
      <c r="AU153" s="18" t="s">
        <v>87</v>
      </c>
    </row>
    <row r="154" s="2" customFormat="1" ht="6.96" customHeight="1">
      <c r="A154" s="39"/>
      <c r="B154" s="67"/>
      <c r="C154" s="68"/>
      <c r="D154" s="68"/>
      <c r="E154" s="68"/>
      <c r="F154" s="68"/>
      <c r="G154" s="68"/>
      <c r="H154" s="68"/>
      <c r="I154" s="68"/>
      <c r="J154" s="68"/>
      <c r="K154" s="68"/>
      <c r="L154" s="45"/>
      <c r="M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</sheetData>
  <sheetProtection sheet="1" autoFilter="0" formatColumns="0" formatRows="0" objects="1" scenarios="1" spinCount="100000" saltValue="ZvgQ8nC5YdPnFbaegOUuud3FloUw/ZrpvUPtwbDwWsuu9Ag0wubiOTqhVtmhJFzkPQaMaoH1b++hLga3/5stRw==" hashValue="yYu/K54Dy8GPr4nSoy8lfiosoiH8m5c1bw8u0vAviHxWKvzpUH1DrrmhB2CwdSgCcAWakKmEJlGJ+MAJBIlTOw==" algorithmName="SHA-512" password="CC35"/>
  <autoFilter ref="C121:K15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31" r:id="rId1" display="https://podminky.urs.cz/item/CS_URS_2025_01/012103000"/>
    <hyperlink ref="F135" r:id="rId2" display="https://podminky.urs.cz/item/CS_URS_2025_01/012203000"/>
    <hyperlink ref="F139" r:id="rId3" display="https://podminky.urs.cz/item/CS_URS_2025_01/012403000"/>
    <hyperlink ref="F142" r:id="rId4" display="https://podminky.urs.cz/item/CS_URS_2025_01/013254000"/>
    <hyperlink ref="F146" r:id="rId5" display="https://podminky.urs.cz/item/CS_URS_2025_01/030001000"/>
    <hyperlink ref="F150" r:id="rId6" display="https://podminky.urs.cz/item/CS_URS_2025_01/043002000"/>
    <hyperlink ref="F153" r:id="rId7" display="https://podminky.urs.cz/item/CS_URS_2025_01/04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1177</v>
      </c>
      <c r="H4" s="21"/>
    </row>
    <row r="5" s="1" customFormat="1" ht="12" customHeight="1">
      <c r="B5" s="21"/>
      <c r="C5" s="300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301" t="s">
        <v>16</v>
      </c>
      <c r="D6" s="302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20. 12. 2024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303"/>
      <c r="C9" s="304" t="s">
        <v>59</v>
      </c>
      <c r="D9" s="305" t="s">
        <v>60</v>
      </c>
      <c r="E9" s="305" t="s">
        <v>138</v>
      </c>
      <c r="F9" s="306" t="s">
        <v>1178</v>
      </c>
      <c r="G9" s="193"/>
      <c r="H9" s="303"/>
    </row>
    <row r="10" s="2" customFormat="1" ht="26.4" customHeight="1">
      <c r="A10" s="39"/>
      <c r="B10" s="45"/>
      <c r="C10" s="307" t="s">
        <v>83</v>
      </c>
      <c r="D10" s="307" t="s">
        <v>84</v>
      </c>
      <c r="E10" s="39"/>
      <c r="F10" s="39"/>
      <c r="G10" s="39"/>
      <c r="H10" s="45"/>
    </row>
    <row r="11" s="2" customFormat="1" ht="16.8" customHeight="1">
      <c r="A11" s="39"/>
      <c r="B11" s="45"/>
      <c r="C11" s="308" t="s">
        <v>97</v>
      </c>
      <c r="D11" s="309" t="s">
        <v>98</v>
      </c>
      <c r="E11" s="310" t="s">
        <v>1</v>
      </c>
      <c r="F11" s="311">
        <v>117.178</v>
      </c>
      <c r="G11" s="39"/>
      <c r="H11" s="45"/>
    </row>
    <row r="12" s="2" customFormat="1" ht="16.8" customHeight="1">
      <c r="A12" s="39"/>
      <c r="B12" s="45"/>
      <c r="C12" s="312" t="s">
        <v>1</v>
      </c>
      <c r="D12" s="312" t="s">
        <v>249</v>
      </c>
      <c r="E12" s="18" t="s">
        <v>1</v>
      </c>
      <c r="F12" s="313">
        <v>0</v>
      </c>
      <c r="G12" s="39"/>
      <c r="H12" s="45"/>
    </row>
    <row r="13" s="2" customFormat="1" ht="16.8" customHeight="1">
      <c r="A13" s="39"/>
      <c r="B13" s="45"/>
      <c r="C13" s="312" t="s">
        <v>1</v>
      </c>
      <c r="D13" s="312" t="s">
        <v>269</v>
      </c>
      <c r="E13" s="18" t="s">
        <v>1</v>
      </c>
      <c r="F13" s="313">
        <v>0</v>
      </c>
      <c r="G13" s="39"/>
      <c r="H13" s="45"/>
    </row>
    <row r="14" s="2" customFormat="1" ht="16.8" customHeight="1">
      <c r="A14" s="39"/>
      <c r="B14" s="45"/>
      <c r="C14" s="312" t="s">
        <v>1</v>
      </c>
      <c r="D14" s="312" t="s">
        <v>270</v>
      </c>
      <c r="E14" s="18" t="s">
        <v>1</v>
      </c>
      <c r="F14" s="313">
        <v>5.0179999999999998</v>
      </c>
      <c r="G14" s="39"/>
      <c r="H14" s="45"/>
    </row>
    <row r="15" s="2" customFormat="1" ht="16.8" customHeight="1">
      <c r="A15" s="39"/>
      <c r="B15" s="45"/>
      <c r="C15" s="312" t="s">
        <v>1</v>
      </c>
      <c r="D15" s="312" t="s">
        <v>271</v>
      </c>
      <c r="E15" s="18" t="s">
        <v>1</v>
      </c>
      <c r="F15" s="313">
        <v>0</v>
      </c>
      <c r="G15" s="39"/>
      <c r="H15" s="45"/>
    </row>
    <row r="16" s="2" customFormat="1" ht="16.8" customHeight="1">
      <c r="A16" s="39"/>
      <c r="B16" s="45"/>
      <c r="C16" s="312" t="s">
        <v>1</v>
      </c>
      <c r="D16" s="312" t="s">
        <v>272</v>
      </c>
      <c r="E16" s="18" t="s">
        <v>1</v>
      </c>
      <c r="F16" s="313">
        <v>95.909999999999997</v>
      </c>
      <c r="G16" s="39"/>
      <c r="H16" s="45"/>
    </row>
    <row r="17" s="2" customFormat="1" ht="16.8" customHeight="1">
      <c r="A17" s="39"/>
      <c r="B17" s="45"/>
      <c r="C17" s="312" t="s">
        <v>1</v>
      </c>
      <c r="D17" s="312" t="s">
        <v>273</v>
      </c>
      <c r="E17" s="18" t="s">
        <v>1</v>
      </c>
      <c r="F17" s="313">
        <v>0</v>
      </c>
      <c r="G17" s="39"/>
      <c r="H17" s="45"/>
    </row>
    <row r="18" s="2" customFormat="1" ht="16.8" customHeight="1">
      <c r="A18" s="39"/>
      <c r="B18" s="45"/>
      <c r="C18" s="312" t="s">
        <v>1</v>
      </c>
      <c r="D18" s="312" t="s">
        <v>274</v>
      </c>
      <c r="E18" s="18" t="s">
        <v>1</v>
      </c>
      <c r="F18" s="313">
        <v>16.25</v>
      </c>
      <c r="G18" s="39"/>
      <c r="H18" s="45"/>
    </row>
    <row r="19" s="2" customFormat="1" ht="16.8" customHeight="1">
      <c r="A19" s="39"/>
      <c r="B19" s="45"/>
      <c r="C19" s="312" t="s">
        <v>97</v>
      </c>
      <c r="D19" s="312" t="s">
        <v>169</v>
      </c>
      <c r="E19" s="18" t="s">
        <v>1</v>
      </c>
      <c r="F19" s="313">
        <v>117.178</v>
      </c>
      <c r="G19" s="39"/>
      <c r="H19" s="45"/>
    </row>
    <row r="20" s="2" customFormat="1" ht="16.8" customHeight="1">
      <c r="A20" s="39"/>
      <c r="B20" s="45"/>
      <c r="C20" s="314" t="s">
        <v>1179</v>
      </c>
      <c r="D20" s="39"/>
      <c r="E20" s="39"/>
      <c r="F20" s="39"/>
      <c r="G20" s="39"/>
      <c r="H20" s="45"/>
    </row>
    <row r="21" s="2" customFormat="1">
      <c r="A21" s="39"/>
      <c r="B21" s="45"/>
      <c r="C21" s="312" t="s">
        <v>264</v>
      </c>
      <c r="D21" s="312" t="s">
        <v>265</v>
      </c>
      <c r="E21" s="18" t="s">
        <v>245</v>
      </c>
      <c r="F21" s="313">
        <v>117.178</v>
      </c>
      <c r="G21" s="39"/>
      <c r="H21" s="45"/>
    </row>
    <row r="22" s="2" customFormat="1">
      <c r="A22" s="39"/>
      <c r="B22" s="45"/>
      <c r="C22" s="312" t="s">
        <v>286</v>
      </c>
      <c r="D22" s="312" t="s">
        <v>287</v>
      </c>
      <c r="E22" s="18" t="s">
        <v>245</v>
      </c>
      <c r="F22" s="313">
        <v>585.14700000000005</v>
      </c>
      <c r="G22" s="39"/>
      <c r="H22" s="45"/>
    </row>
    <row r="23" s="2" customFormat="1" ht="16.8" customHeight="1">
      <c r="A23" s="39"/>
      <c r="B23" s="45"/>
      <c r="C23" s="308" t="s">
        <v>101</v>
      </c>
      <c r="D23" s="309" t="s">
        <v>102</v>
      </c>
      <c r="E23" s="310" t="s">
        <v>1</v>
      </c>
      <c r="F23" s="311">
        <v>4.3250000000000002</v>
      </c>
      <c r="G23" s="39"/>
      <c r="H23" s="45"/>
    </row>
    <row r="24" s="2" customFormat="1" ht="16.8" customHeight="1">
      <c r="A24" s="39"/>
      <c r="B24" s="45"/>
      <c r="C24" s="312" t="s">
        <v>1</v>
      </c>
      <c r="D24" s="312" t="s">
        <v>249</v>
      </c>
      <c r="E24" s="18" t="s">
        <v>1</v>
      </c>
      <c r="F24" s="313">
        <v>0</v>
      </c>
      <c r="G24" s="39"/>
      <c r="H24" s="45"/>
    </row>
    <row r="25" s="2" customFormat="1" ht="16.8" customHeight="1">
      <c r="A25" s="39"/>
      <c r="B25" s="45"/>
      <c r="C25" s="312" t="s">
        <v>1</v>
      </c>
      <c r="D25" s="312" t="s">
        <v>281</v>
      </c>
      <c r="E25" s="18" t="s">
        <v>1</v>
      </c>
      <c r="F25" s="313">
        <v>0</v>
      </c>
      <c r="G25" s="39"/>
      <c r="H25" s="45"/>
    </row>
    <row r="26" s="2" customFormat="1" ht="16.8" customHeight="1">
      <c r="A26" s="39"/>
      <c r="B26" s="45"/>
      <c r="C26" s="312" t="s">
        <v>1</v>
      </c>
      <c r="D26" s="312" t="s">
        <v>282</v>
      </c>
      <c r="E26" s="18" t="s">
        <v>1</v>
      </c>
      <c r="F26" s="313">
        <v>3.677</v>
      </c>
      <c r="G26" s="39"/>
      <c r="H26" s="45"/>
    </row>
    <row r="27" s="2" customFormat="1" ht="16.8" customHeight="1">
      <c r="A27" s="39"/>
      <c r="B27" s="45"/>
      <c r="C27" s="312" t="s">
        <v>1</v>
      </c>
      <c r="D27" s="312" t="s">
        <v>283</v>
      </c>
      <c r="E27" s="18" t="s">
        <v>1</v>
      </c>
      <c r="F27" s="313">
        <v>0</v>
      </c>
      <c r="G27" s="39"/>
      <c r="H27" s="45"/>
    </row>
    <row r="28" s="2" customFormat="1" ht="16.8" customHeight="1">
      <c r="A28" s="39"/>
      <c r="B28" s="45"/>
      <c r="C28" s="312" t="s">
        <v>1</v>
      </c>
      <c r="D28" s="312" t="s">
        <v>284</v>
      </c>
      <c r="E28" s="18" t="s">
        <v>1</v>
      </c>
      <c r="F28" s="313">
        <v>0.64800000000000002</v>
      </c>
      <c r="G28" s="39"/>
      <c r="H28" s="45"/>
    </row>
    <row r="29" s="2" customFormat="1" ht="16.8" customHeight="1">
      <c r="A29" s="39"/>
      <c r="B29" s="45"/>
      <c r="C29" s="312" t="s">
        <v>101</v>
      </c>
      <c r="D29" s="312" t="s">
        <v>169</v>
      </c>
      <c r="E29" s="18" t="s">
        <v>1</v>
      </c>
      <c r="F29" s="313">
        <v>4.3250000000000002</v>
      </c>
      <c r="G29" s="39"/>
      <c r="H29" s="45"/>
    </row>
    <row r="30" s="2" customFormat="1" ht="16.8" customHeight="1">
      <c r="A30" s="39"/>
      <c r="B30" s="45"/>
      <c r="C30" s="314" t="s">
        <v>1179</v>
      </c>
      <c r="D30" s="39"/>
      <c r="E30" s="39"/>
      <c r="F30" s="39"/>
      <c r="G30" s="39"/>
      <c r="H30" s="45"/>
    </row>
    <row r="31" s="2" customFormat="1" ht="16.8" customHeight="1">
      <c r="A31" s="39"/>
      <c r="B31" s="45"/>
      <c r="C31" s="312" t="s">
        <v>276</v>
      </c>
      <c r="D31" s="312" t="s">
        <v>277</v>
      </c>
      <c r="E31" s="18" t="s">
        <v>245</v>
      </c>
      <c r="F31" s="313">
        <v>4.3250000000000002</v>
      </c>
      <c r="G31" s="39"/>
      <c r="H31" s="45"/>
    </row>
    <row r="32" s="2" customFormat="1">
      <c r="A32" s="39"/>
      <c r="B32" s="45"/>
      <c r="C32" s="312" t="s">
        <v>286</v>
      </c>
      <c r="D32" s="312" t="s">
        <v>287</v>
      </c>
      <c r="E32" s="18" t="s">
        <v>245</v>
      </c>
      <c r="F32" s="313">
        <v>585.14700000000005</v>
      </c>
      <c r="G32" s="39"/>
      <c r="H32" s="45"/>
    </row>
    <row r="33" s="2" customFormat="1" ht="16.8" customHeight="1">
      <c r="A33" s="39"/>
      <c r="B33" s="45"/>
      <c r="C33" s="308" t="s">
        <v>107</v>
      </c>
      <c r="D33" s="309" t="s">
        <v>108</v>
      </c>
      <c r="E33" s="310" t="s">
        <v>1</v>
      </c>
      <c r="F33" s="311">
        <v>1067.78</v>
      </c>
      <c r="G33" s="39"/>
      <c r="H33" s="45"/>
    </row>
    <row r="34" s="2" customFormat="1" ht="16.8" customHeight="1">
      <c r="A34" s="39"/>
      <c r="B34" s="45"/>
      <c r="C34" s="312" t="s">
        <v>1</v>
      </c>
      <c r="D34" s="312" t="s">
        <v>249</v>
      </c>
      <c r="E34" s="18" t="s">
        <v>1</v>
      </c>
      <c r="F34" s="313">
        <v>0</v>
      </c>
      <c r="G34" s="39"/>
      <c r="H34" s="45"/>
    </row>
    <row r="35" s="2" customFormat="1" ht="16.8" customHeight="1">
      <c r="A35" s="39"/>
      <c r="B35" s="45"/>
      <c r="C35" s="312" t="s">
        <v>1</v>
      </c>
      <c r="D35" s="312" t="s">
        <v>364</v>
      </c>
      <c r="E35" s="18" t="s">
        <v>1</v>
      </c>
      <c r="F35" s="313">
        <v>0</v>
      </c>
      <c r="G35" s="39"/>
      <c r="H35" s="45"/>
    </row>
    <row r="36" s="2" customFormat="1" ht="16.8" customHeight="1">
      <c r="A36" s="39"/>
      <c r="B36" s="45"/>
      <c r="C36" s="312" t="s">
        <v>1</v>
      </c>
      <c r="D36" s="312" t="s">
        <v>365</v>
      </c>
      <c r="E36" s="18" t="s">
        <v>1</v>
      </c>
      <c r="F36" s="313">
        <v>1067.78</v>
      </c>
      <c r="G36" s="39"/>
      <c r="H36" s="45"/>
    </row>
    <row r="37" s="2" customFormat="1" ht="16.8" customHeight="1">
      <c r="A37" s="39"/>
      <c r="B37" s="45"/>
      <c r="C37" s="312" t="s">
        <v>107</v>
      </c>
      <c r="D37" s="312" t="s">
        <v>169</v>
      </c>
      <c r="E37" s="18" t="s">
        <v>1</v>
      </c>
      <c r="F37" s="313">
        <v>1067.78</v>
      </c>
      <c r="G37" s="39"/>
      <c r="H37" s="45"/>
    </row>
    <row r="38" s="2" customFormat="1" ht="16.8" customHeight="1">
      <c r="A38" s="39"/>
      <c r="B38" s="45"/>
      <c r="C38" s="314" t="s">
        <v>1179</v>
      </c>
      <c r="D38" s="39"/>
      <c r="E38" s="39"/>
      <c r="F38" s="39"/>
      <c r="G38" s="39"/>
      <c r="H38" s="45"/>
    </row>
    <row r="39" s="2" customFormat="1">
      <c r="A39" s="39"/>
      <c r="B39" s="45"/>
      <c r="C39" s="312" t="s">
        <v>359</v>
      </c>
      <c r="D39" s="312" t="s">
        <v>360</v>
      </c>
      <c r="E39" s="18" t="s">
        <v>156</v>
      </c>
      <c r="F39" s="313">
        <v>1067.78</v>
      </c>
      <c r="G39" s="39"/>
      <c r="H39" s="45"/>
    </row>
    <row r="40" s="2" customFormat="1" ht="16.8" customHeight="1">
      <c r="A40" s="39"/>
      <c r="B40" s="45"/>
      <c r="C40" s="312" t="s">
        <v>309</v>
      </c>
      <c r="D40" s="312" t="s">
        <v>310</v>
      </c>
      <c r="E40" s="18" t="s">
        <v>245</v>
      </c>
      <c r="F40" s="313">
        <v>106.77800000000001</v>
      </c>
      <c r="G40" s="39"/>
      <c r="H40" s="45"/>
    </row>
    <row r="41" s="2" customFormat="1" ht="16.8" customHeight="1">
      <c r="A41" s="39"/>
      <c r="B41" s="45"/>
      <c r="C41" s="312" t="s">
        <v>367</v>
      </c>
      <c r="D41" s="312" t="s">
        <v>368</v>
      </c>
      <c r="E41" s="18" t="s">
        <v>156</v>
      </c>
      <c r="F41" s="313">
        <v>1067.78</v>
      </c>
      <c r="G41" s="39"/>
      <c r="H41" s="45"/>
    </row>
    <row r="42" s="2" customFormat="1" ht="16.8" customHeight="1">
      <c r="A42" s="39"/>
      <c r="B42" s="45"/>
      <c r="C42" s="312" t="s">
        <v>381</v>
      </c>
      <c r="D42" s="312" t="s">
        <v>382</v>
      </c>
      <c r="E42" s="18" t="s">
        <v>303</v>
      </c>
      <c r="F42" s="313">
        <v>0.036999999999999998</v>
      </c>
      <c r="G42" s="39"/>
      <c r="H42" s="45"/>
    </row>
    <row r="43" s="2" customFormat="1" ht="16.8" customHeight="1">
      <c r="A43" s="39"/>
      <c r="B43" s="45"/>
      <c r="C43" s="312" t="s">
        <v>374</v>
      </c>
      <c r="D43" s="312" t="s">
        <v>375</v>
      </c>
      <c r="E43" s="18" t="s">
        <v>376</v>
      </c>
      <c r="F43" s="313">
        <v>32.033000000000001</v>
      </c>
      <c r="G43" s="39"/>
      <c r="H43" s="45"/>
    </row>
    <row r="44" s="2" customFormat="1" ht="16.8" customHeight="1">
      <c r="A44" s="39"/>
      <c r="B44" s="45"/>
      <c r="C44" s="312" t="s">
        <v>389</v>
      </c>
      <c r="D44" s="312" t="s">
        <v>390</v>
      </c>
      <c r="E44" s="18" t="s">
        <v>376</v>
      </c>
      <c r="F44" s="313">
        <v>37.372</v>
      </c>
      <c r="G44" s="39"/>
      <c r="H44" s="45"/>
    </row>
    <row r="45" s="2" customFormat="1" ht="16.8" customHeight="1">
      <c r="A45" s="39"/>
      <c r="B45" s="45"/>
      <c r="C45" s="308" t="s">
        <v>94</v>
      </c>
      <c r="D45" s="309" t="s">
        <v>95</v>
      </c>
      <c r="E45" s="310" t="s">
        <v>1</v>
      </c>
      <c r="F45" s="311">
        <v>463.64400000000001</v>
      </c>
      <c r="G45" s="39"/>
      <c r="H45" s="45"/>
    </row>
    <row r="46" s="2" customFormat="1" ht="16.8" customHeight="1">
      <c r="A46" s="39"/>
      <c r="B46" s="45"/>
      <c r="C46" s="312" t="s">
        <v>1</v>
      </c>
      <c r="D46" s="312" t="s">
        <v>249</v>
      </c>
      <c r="E46" s="18" t="s">
        <v>1</v>
      </c>
      <c r="F46" s="313">
        <v>0</v>
      </c>
      <c r="G46" s="39"/>
      <c r="H46" s="45"/>
    </row>
    <row r="47" s="2" customFormat="1" ht="16.8" customHeight="1">
      <c r="A47" s="39"/>
      <c r="B47" s="45"/>
      <c r="C47" s="312" t="s">
        <v>1</v>
      </c>
      <c r="D47" s="312" t="s">
        <v>250</v>
      </c>
      <c r="E47" s="18" t="s">
        <v>1</v>
      </c>
      <c r="F47" s="313">
        <v>0</v>
      </c>
      <c r="G47" s="39"/>
      <c r="H47" s="45"/>
    </row>
    <row r="48" s="2" customFormat="1" ht="16.8" customHeight="1">
      <c r="A48" s="39"/>
      <c r="B48" s="45"/>
      <c r="C48" s="312" t="s">
        <v>1</v>
      </c>
      <c r="D48" s="312" t="s">
        <v>251</v>
      </c>
      <c r="E48" s="18" t="s">
        <v>1</v>
      </c>
      <c r="F48" s="313">
        <v>193.38</v>
      </c>
      <c r="G48" s="39"/>
      <c r="H48" s="45"/>
    </row>
    <row r="49" s="2" customFormat="1" ht="16.8" customHeight="1">
      <c r="A49" s="39"/>
      <c r="B49" s="45"/>
      <c r="C49" s="312" t="s">
        <v>1</v>
      </c>
      <c r="D49" s="312" t="s">
        <v>252</v>
      </c>
      <c r="E49" s="18" t="s">
        <v>1</v>
      </c>
      <c r="F49" s="313">
        <v>0</v>
      </c>
      <c r="G49" s="39"/>
      <c r="H49" s="45"/>
    </row>
    <row r="50" s="2" customFormat="1" ht="16.8" customHeight="1">
      <c r="A50" s="39"/>
      <c r="B50" s="45"/>
      <c r="C50" s="312" t="s">
        <v>1</v>
      </c>
      <c r="D50" s="312" t="s">
        <v>253</v>
      </c>
      <c r="E50" s="18" t="s">
        <v>1</v>
      </c>
      <c r="F50" s="313">
        <v>46.279000000000003</v>
      </c>
      <c r="G50" s="39"/>
      <c r="H50" s="45"/>
    </row>
    <row r="51" s="2" customFormat="1" ht="16.8" customHeight="1">
      <c r="A51" s="39"/>
      <c r="B51" s="45"/>
      <c r="C51" s="312" t="s">
        <v>1</v>
      </c>
      <c r="D51" s="312" t="s">
        <v>254</v>
      </c>
      <c r="E51" s="18" t="s">
        <v>1</v>
      </c>
      <c r="F51" s="313">
        <v>0</v>
      </c>
      <c r="G51" s="39"/>
      <c r="H51" s="45"/>
    </row>
    <row r="52" s="2" customFormat="1" ht="16.8" customHeight="1">
      <c r="A52" s="39"/>
      <c r="B52" s="45"/>
      <c r="C52" s="312" t="s">
        <v>1</v>
      </c>
      <c r="D52" s="312" t="s">
        <v>255</v>
      </c>
      <c r="E52" s="18" t="s">
        <v>1</v>
      </c>
      <c r="F52" s="313">
        <v>43.625999999999998</v>
      </c>
      <c r="G52" s="39"/>
      <c r="H52" s="45"/>
    </row>
    <row r="53" s="2" customFormat="1" ht="16.8" customHeight="1">
      <c r="A53" s="39"/>
      <c r="B53" s="45"/>
      <c r="C53" s="312" t="s">
        <v>1</v>
      </c>
      <c r="D53" s="312" t="s">
        <v>256</v>
      </c>
      <c r="E53" s="18" t="s">
        <v>1</v>
      </c>
      <c r="F53" s="313">
        <v>0</v>
      </c>
      <c r="G53" s="39"/>
      <c r="H53" s="45"/>
    </row>
    <row r="54" s="2" customFormat="1" ht="16.8" customHeight="1">
      <c r="A54" s="39"/>
      <c r="B54" s="45"/>
      <c r="C54" s="312" t="s">
        <v>1</v>
      </c>
      <c r="D54" s="312" t="s">
        <v>257</v>
      </c>
      <c r="E54" s="18" t="s">
        <v>1</v>
      </c>
      <c r="F54" s="313">
        <v>40.195</v>
      </c>
      <c r="G54" s="39"/>
      <c r="H54" s="45"/>
    </row>
    <row r="55" s="2" customFormat="1" ht="16.8" customHeight="1">
      <c r="A55" s="39"/>
      <c r="B55" s="45"/>
      <c r="C55" s="312" t="s">
        <v>1</v>
      </c>
      <c r="D55" s="312" t="s">
        <v>258</v>
      </c>
      <c r="E55" s="18" t="s">
        <v>1</v>
      </c>
      <c r="F55" s="313">
        <v>0</v>
      </c>
      <c r="G55" s="39"/>
      <c r="H55" s="45"/>
    </row>
    <row r="56" s="2" customFormat="1" ht="16.8" customHeight="1">
      <c r="A56" s="39"/>
      <c r="B56" s="45"/>
      <c r="C56" s="312" t="s">
        <v>1</v>
      </c>
      <c r="D56" s="312" t="s">
        <v>259</v>
      </c>
      <c r="E56" s="18" t="s">
        <v>1</v>
      </c>
      <c r="F56" s="313">
        <v>115.928</v>
      </c>
      <c r="G56" s="39"/>
      <c r="H56" s="45"/>
    </row>
    <row r="57" s="2" customFormat="1" ht="16.8" customHeight="1">
      <c r="A57" s="39"/>
      <c r="B57" s="45"/>
      <c r="C57" s="312" t="s">
        <v>1</v>
      </c>
      <c r="D57" s="312" t="s">
        <v>260</v>
      </c>
      <c r="E57" s="18" t="s">
        <v>1</v>
      </c>
      <c r="F57" s="313">
        <v>0</v>
      </c>
      <c r="G57" s="39"/>
      <c r="H57" s="45"/>
    </row>
    <row r="58" s="2" customFormat="1" ht="16.8" customHeight="1">
      <c r="A58" s="39"/>
      <c r="B58" s="45"/>
      <c r="C58" s="312" t="s">
        <v>1</v>
      </c>
      <c r="D58" s="312" t="s">
        <v>261</v>
      </c>
      <c r="E58" s="18" t="s">
        <v>1</v>
      </c>
      <c r="F58" s="313">
        <v>13.444000000000001</v>
      </c>
      <c r="G58" s="39"/>
      <c r="H58" s="45"/>
    </row>
    <row r="59" s="2" customFormat="1" ht="16.8" customHeight="1">
      <c r="A59" s="39"/>
      <c r="B59" s="45"/>
      <c r="C59" s="312" t="s">
        <v>1</v>
      </c>
      <c r="D59" s="312" t="s">
        <v>262</v>
      </c>
      <c r="E59" s="18" t="s">
        <v>1</v>
      </c>
      <c r="F59" s="313">
        <v>0</v>
      </c>
      <c r="G59" s="39"/>
      <c r="H59" s="45"/>
    </row>
    <row r="60" s="2" customFormat="1" ht="16.8" customHeight="1">
      <c r="A60" s="39"/>
      <c r="B60" s="45"/>
      <c r="C60" s="312" t="s">
        <v>1</v>
      </c>
      <c r="D60" s="312" t="s">
        <v>263</v>
      </c>
      <c r="E60" s="18" t="s">
        <v>1</v>
      </c>
      <c r="F60" s="313">
        <v>10.792</v>
      </c>
      <c r="G60" s="39"/>
      <c r="H60" s="45"/>
    </row>
    <row r="61" s="2" customFormat="1" ht="16.8" customHeight="1">
      <c r="A61" s="39"/>
      <c r="B61" s="45"/>
      <c r="C61" s="312" t="s">
        <v>94</v>
      </c>
      <c r="D61" s="312" t="s">
        <v>169</v>
      </c>
      <c r="E61" s="18" t="s">
        <v>1</v>
      </c>
      <c r="F61" s="313">
        <v>463.64400000000001</v>
      </c>
      <c r="G61" s="39"/>
      <c r="H61" s="45"/>
    </row>
    <row r="62" s="2" customFormat="1" ht="16.8" customHeight="1">
      <c r="A62" s="39"/>
      <c r="B62" s="45"/>
      <c r="C62" s="314" t="s">
        <v>1179</v>
      </c>
      <c r="D62" s="39"/>
      <c r="E62" s="39"/>
      <c r="F62" s="39"/>
      <c r="G62" s="39"/>
      <c r="H62" s="45"/>
    </row>
    <row r="63" s="2" customFormat="1">
      <c r="A63" s="39"/>
      <c r="B63" s="45"/>
      <c r="C63" s="312" t="s">
        <v>243</v>
      </c>
      <c r="D63" s="312" t="s">
        <v>244</v>
      </c>
      <c r="E63" s="18" t="s">
        <v>245</v>
      </c>
      <c r="F63" s="313">
        <v>463.64400000000001</v>
      </c>
      <c r="G63" s="39"/>
      <c r="H63" s="45"/>
    </row>
    <row r="64" s="2" customFormat="1">
      <c r="A64" s="39"/>
      <c r="B64" s="45"/>
      <c r="C64" s="312" t="s">
        <v>286</v>
      </c>
      <c r="D64" s="312" t="s">
        <v>287</v>
      </c>
      <c r="E64" s="18" t="s">
        <v>245</v>
      </c>
      <c r="F64" s="313">
        <v>585.14700000000005</v>
      </c>
      <c r="G64" s="39"/>
      <c r="H64" s="45"/>
    </row>
    <row r="65" s="2" customFormat="1" ht="16.8" customHeight="1">
      <c r="A65" s="39"/>
      <c r="B65" s="45"/>
      <c r="C65" s="308" t="s">
        <v>104</v>
      </c>
      <c r="D65" s="309" t="s">
        <v>105</v>
      </c>
      <c r="E65" s="310" t="s">
        <v>1</v>
      </c>
      <c r="F65" s="311">
        <v>585.14700000000005</v>
      </c>
      <c r="G65" s="39"/>
      <c r="H65" s="45"/>
    </row>
    <row r="66" s="2" customFormat="1" ht="16.8" customHeight="1">
      <c r="A66" s="39"/>
      <c r="B66" s="45"/>
      <c r="C66" s="312" t="s">
        <v>1</v>
      </c>
      <c r="D66" s="312" t="s">
        <v>291</v>
      </c>
      <c r="E66" s="18" t="s">
        <v>1</v>
      </c>
      <c r="F66" s="313">
        <v>585.14700000000005</v>
      </c>
      <c r="G66" s="39"/>
      <c r="H66" s="45"/>
    </row>
    <row r="67" s="2" customFormat="1" ht="16.8" customHeight="1">
      <c r="A67" s="39"/>
      <c r="B67" s="45"/>
      <c r="C67" s="312" t="s">
        <v>104</v>
      </c>
      <c r="D67" s="312" t="s">
        <v>169</v>
      </c>
      <c r="E67" s="18" t="s">
        <v>1</v>
      </c>
      <c r="F67" s="313">
        <v>585.14700000000005</v>
      </c>
      <c r="G67" s="39"/>
      <c r="H67" s="45"/>
    </row>
    <row r="68" s="2" customFormat="1" ht="16.8" customHeight="1">
      <c r="A68" s="39"/>
      <c r="B68" s="45"/>
      <c r="C68" s="314" t="s">
        <v>1179</v>
      </c>
      <c r="D68" s="39"/>
      <c r="E68" s="39"/>
      <c r="F68" s="39"/>
      <c r="G68" s="39"/>
      <c r="H68" s="45"/>
    </row>
    <row r="69" s="2" customFormat="1">
      <c r="A69" s="39"/>
      <c r="B69" s="45"/>
      <c r="C69" s="312" t="s">
        <v>286</v>
      </c>
      <c r="D69" s="312" t="s">
        <v>287</v>
      </c>
      <c r="E69" s="18" t="s">
        <v>245</v>
      </c>
      <c r="F69" s="313">
        <v>585.14700000000005</v>
      </c>
      <c r="G69" s="39"/>
      <c r="H69" s="45"/>
    </row>
    <row r="70" s="2" customFormat="1">
      <c r="A70" s="39"/>
      <c r="B70" s="45"/>
      <c r="C70" s="312" t="s">
        <v>293</v>
      </c>
      <c r="D70" s="312" t="s">
        <v>294</v>
      </c>
      <c r="E70" s="18" t="s">
        <v>245</v>
      </c>
      <c r="F70" s="313">
        <v>2925.7350000000001</v>
      </c>
      <c r="G70" s="39"/>
      <c r="H70" s="45"/>
    </row>
    <row r="71" s="2" customFormat="1">
      <c r="A71" s="39"/>
      <c r="B71" s="45"/>
      <c r="C71" s="312" t="s">
        <v>301</v>
      </c>
      <c r="D71" s="312" t="s">
        <v>302</v>
      </c>
      <c r="E71" s="18" t="s">
        <v>303</v>
      </c>
      <c r="F71" s="313">
        <v>1111.779</v>
      </c>
      <c r="G71" s="39"/>
      <c r="H71" s="45"/>
    </row>
    <row r="72" s="2" customFormat="1" ht="16.8" customHeight="1">
      <c r="A72" s="39"/>
      <c r="B72" s="45"/>
      <c r="C72" s="308" t="s">
        <v>114</v>
      </c>
      <c r="D72" s="309" t="s">
        <v>115</v>
      </c>
      <c r="E72" s="310" t="s">
        <v>1</v>
      </c>
      <c r="F72" s="311">
        <v>17.995999999999999</v>
      </c>
      <c r="G72" s="39"/>
      <c r="H72" s="45"/>
    </row>
    <row r="73" s="2" customFormat="1" ht="16.8" customHeight="1">
      <c r="A73" s="39"/>
      <c r="B73" s="45"/>
      <c r="C73" s="312" t="s">
        <v>1</v>
      </c>
      <c r="D73" s="312" t="s">
        <v>319</v>
      </c>
      <c r="E73" s="18" t="s">
        <v>1</v>
      </c>
      <c r="F73" s="313">
        <v>0</v>
      </c>
      <c r="G73" s="39"/>
      <c r="H73" s="45"/>
    </row>
    <row r="74" s="2" customFormat="1" ht="16.8" customHeight="1">
      <c r="A74" s="39"/>
      <c r="B74" s="45"/>
      <c r="C74" s="312" t="s">
        <v>1</v>
      </c>
      <c r="D74" s="312" t="s">
        <v>335</v>
      </c>
      <c r="E74" s="18" t="s">
        <v>1</v>
      </c>
      <c r="F74" s="313">
        <v>0</v>
      </c>
      <c r="G74" s="39"/>
      <c r="H74" s="45"/>
    </row>
    <row r="75" s="2" customFormat="1" ht="16.8" customHeight="1">
      <c r="A75" s="39"/>
      <c r="B75" s="45"/>
      <c r="C75" s="312" t="s">
        <v>1</v>
      </c>
      <c r="D75" s="312" t="s">
        <v>336</v>
      </c>
      <c r="E75" s="18" t="s">
        <v>1</v>
      </c>
      <c r="F75" s="313">
        <v>4.2460000000000004</v>
      </c>
      <c r="G75" s="39"/>
      <c r="H75" s="45"/>
    </row>
    <row r="76" s="2" customFormat="1" ht="16.8" customHeight="1">
      <c r="A76" s="39"/>
      <c r="B76" s="45"/>
      <c r="C76" s="312" t="s">
        <v>1</v>
      </c>
      <c r="D76" s="312" t="s">
        <v>337</v>
      </c>
      <c r="E76" s="18" t="s">
        <v>1</v>
      </c>
      <c r="F76" s="313">
        <v>13.75</v>
      </c>
      <c r="G76" s="39"/>
      <c r="H76" s="45"/>
    </row>
    <row r="77" s="2" customFormat="1" ht="16.8" customHeight="1">
      <c r="A77" s="39"/>
      <c r="B77" s="45"/>
      <c r="C77" s="312" t="s">
        <v>114</v>
      </c>
      <c r="D77" s="312" t="s">
        <v>169</v>
      </c>
      <c r="E77" s="18" t="s">
        <v>1</v>
      </c>
      <c r="F77" s="313">
        <v>17.995999999999999</v>
      </c>
      <c r="G77" s="39"/>
      <c r="H77" s="45"/>
    </row>
    <row r="78" s="2" customFormat="1" ht="16.8" customHeight="1">
      <c r="A78" s="39"/>
      <c r="B78" s="45"/>
      <c r="C78" s="314" t="s">
        <v>1179</v>
      </c>
      <c r="D78" s="39"/>
      <c r="E78" s="39"/>
      <c r="F78" s="39"/>
      <c r="G78" s="39"/>
      <c r="H78" s="45"/>
    </row>
    <row r="79" s="2" customFormat="1" ht="16.8" customHeight="1">
      <c r="A79" s="39"/>
      <c r="B79" s="45"/>
      <c r="C79" s="312" t="s">
        <v>330</v>
      </c>
      <c r="D79" s="312" t="s">
        <v>331</v>
      </c>
      <c r="E79" s="18" t="s">
        <v>245</v>
      </c>
      <c r="F79" s="313">
        <v>17.995999999999999</v>
      </c>
      <c r="G79" s="39"/>
      <c r="H79" s="45"/>
    </row>
    <row r="80" s="2" customFormat="1" ht="16.8" customHeight="1">
      <c r="A80" s="39"/>
      <c r="B80" s="45"/>
      <c r="C80" s="312" t="s">
        <v>325</v>
      </c>
      <c r="D80" s="312" t="s">
        <v>326</v>
      </c>
      <c r="E80" s="18" t="s">
        <v>303</v>
      </c>
      <c r="F80" s="313">
        <v>36.892000000000003</v>
      </c>
      <c r="G80" s="39"/>
      <c r="H80" s="45"/>
    </row>
    <row r="81" s="2" customFormat="1" ht="16.8" customHeight="1">
      <c r="A81" s="39"/>
      <c r="B81" s="45"/>
      <c r="C81" s="308" t="s">
        <v>118</v>
      </c>
      <c r="D81" s="309" t="s">
        <v>118</v>
      </c>
      <c r="E81" s="310" t="s">
        <v>1</v>
      </c>
      <c r="F81" s="311">
        <v>548.94100000000003</v>
      </c>
      <c r="G81" s="39"/>
      <c r="H81" s="45"/>
    </row>
    <row r="82" s="2" customFormat="1" ht="16.8" customHeight="1">
      <c r="A82" s="39"/>
      <c r="B82" s="45"/>
      <c r="C82" s="312" t="s">
        <v>1</v>
      </c>
      <c r="D82" s="312" t="s">
        <v>871</v>
      </c>
      <c r="E82" s="18" t="s">
        <v>1</v>
      </c>
      <c r="F82" s="313">
        <v>1.819</v>
      </c>
      <c r="G82" s="39"/>
      <c r="H82" s="45"/>
    </row>
    <row r="83" s="2" customFormat="1" ht="16.8" customHeight="1">
      <c r="A83" s="39"/>
      <c r="B83" s="45"/>
      <c r="C83" s="312" t="s">
        <v>1</v>
      </c>
      <c r="D83" s="312" t="s">
        <v>872</v>
      </c>
      <c r="E83" s="18" t="s">
        <v>1</v>
      </c>
      <c r="F83" s="313">
        <v>31.361999999999998</v>
      </c>
      <c r="G83" s="39"/>
      <c r="H83" s="45"/>
    </row>
    <row r="84" s="2" customFormat="1" ht="16.8" customHeight="1">
      <c r="A84" s="39"/>
      <c r="B84" s="45"/>
      <c r="C84" s="312" t="s">
        <v>1</v>
      </c>
      <c r="D84" s="312" t="s">
        <v>873</v>
      </c>
      <c r="E84" s="18" t="s">
        <v>1</v>
      </c>
      <c r="F84" s="313">
        <v>23.442</v>
      </c>
      <c r="G84" s="39"/>
      <c r="H84" s="45"/>
    </row>
    <row r="85" s="2" customFormat="1" ht="16.8" customHeight="1">
      <c r="A85" s="39"/>
      <c r="B85" s="45"/>
      <c r="C85" s="312" t="s">
        <v>1</v>
      </c>
      <c r="D85" s="312" t="s">
        <v>874</v>
      </c>
      <c r="E85" s="18" t="s">
        <v>1</v>
      </c>
      <c r="F85" s="313">
        <v>3.8889999999999998</v>
      </c>
      <c r="G85" s="39"/>
      <c r="H85" s="45"/>
    </row>
    <row r="86" s="2" customFormat="1" ht="16.8" customHeight="1">
      <c r="A86" s="39"/>
      <c r="B86" s="45"/>
      <c r="C86" s="312" t="s">
        <v>1</v>
      </c>
      <c r="D86" s="312" t="s">
        <v>875</v>
      </c>
      <c r="E86" s="18" t="s">
        <v>1</v>
      </c>
      <c r="F86" s="313">
        <v>112.584</v>
      </c>
      <c r="G86" s="39"/>
      <c r="H86" s="45"/>
    </row>
    <row r="87" s="2" customFormat="1" ht="16.8" customHeight="1">
      <c r="A87" s="39"/>
      <c r="B87" s="45"/>
      <c r="C87" s="312" t="s">
        <v>1</v>
      </c>
      <c r="D87" s="312" t="s">
        <v>876</v>
      </c>
      <c r="E87" s="18" t="s">
        <v>1</v>
      </c>
      <c r="F87" s="313">
        <v>25.376000000000001</v>
      </c>
      <c r="G87" s="39"/>
      <c r="H87" s="45"/>
    </row>
    <row r="88" s="2" customFormat="1" ht="16.8" customHeight="1">
      <c r="A88" s="39"/>
      <c r="B88" s="45"/>
      <c r="C88" s="312" t="s">
        <v>1</v>
      </c>
      <c r="D88" s="312" t="s">
        <v>877</v>
      </c>
      <c r="E88" s="18" t="s">
        <v>1</v>
      </c>
      <c r="F88" s="313">
        <v>245.833</v>
      </c>
      <c r="G88" s="39"/>
      <c r="H88" s="45"/>
    </row>
    <row r="89" s="2" customFormat="1" ht="16.8" customHeight="1">
      <c r="A89" s="39"/>
      <c r="B89" s="45"/>
      <c r="C89" s="312" t="s">
        <v>1</v>
      </c>
      <c r="D89" s="312" t="s">
        <v>878</v>
      </c>
      <c r="E89" s="18" t="s">
        <v>1</v>
      </c>
      <c r="F89" s="313">
        <v>48.518999999999998</v>
      </c>
      <c r="G89" s="39"/>
      <c r="H89" s="45"/>
    </row>
    <row r="90" s="2" customFormat="1" ht="16.8" customHeight="1">
      <c r="A90" s="39"/>
      <c r="B90" s="45"/>
      <c r="C90" s="312" t="s">
        <v>1</v>
      </c>
      <c r="D90" s="312" t="s">
        <v>879</v>
      </c>
      <c r="E90" s="18" t="s">
        <v>1</v>
      </c>
      <c r="F90" s="313">
        <v>4.883</v>
      </c>
      <c r="G90" s="39"/>
      <c r="H90" s="45"/>
    </row>
    <row r="91" s="2" customFormat="1" ht="16.8" customHeight="1">
      <c r="A91" s="39"/>
      <c r="B91" s="45"/>
      <c r="C91" s="312" t="s">
        <v>1</v>
      </c>
      <c r="D91" s="312" t="s">
        <v>880</v>
      </c>
      <c r="E91" s="18" t="s">
        <v>1</v>
      </c>
      <c r="F91" s="313">
        <v>2.6880000000000002</v>
      </c>
      <c r="G91" s="39"/>
      <c r="H91" s="45"/>
    </row>
    <row r="92" s="2" customFormat="1" ht="16.8" customHeight="1">
      <c r="A92" s="39"/>
      <c r="B92" s="45"/>
      <c r="C92" s="312" t="s">
        <v>1</v>
      </c>
      <c r="D92" s="312" t="s">
        <v>881</v>
      </c>
      <c r="E92" s="18" t="s">
        <v>1</v>
      </c>
      <c r="F92" s="313">
        <v>48.457999999999998</v>
      </c>
      <c r="G92" s="39"/>
      <c r="H92" s="45"/>
    </row>
    <row r="93" s="2" customFormat="1" ht="16.8" customHeight="1">
      <c r="A93" s="39"/>
      <c r="B93" s="45"/>
      <c r="C93" s="312" t="s">
        <v>1</v>
      </c>
      <c r="D93" s="312" t="s">
        <v>882</v>
      </c>
      <c r="E93" s="18" t="s">
        <v>1</v>
      </c>
      <c r="F93" s="313">
        <v>0.087999999999999995</v>
      </c>
      <c r="G93" s="39"/>
      <c r="H93" s="45"/>
    </row>
    <row r="94" s="2" customFormat="1" ht="16.8" customHeight="1">
      <c r="A94" s="39"/>
      <c r="B94" s="45"/>
      <c r="C94" s="312" t="s">
        <v>118</v>
      </c>
      <c r="D94" s="312" t="s">
        <v>169</v>
      </c>
      <c r="E94" s="18" t="s">
        <v>1</v>
      </c>
      <c r="F94" s="313">
        <v>548.94100000000003</v>
      </c>
      <c r="G94" s="39"/>
      <c r="H94" s="45"/>
    </row>
    <row r="95" s="2" customFormat="1" ht="16.8" customHeight="1">
      <c r="A95" s="39"/>
      <c r="B95" s="45"/>
      <c r="C95" s="314" t="s">
        <v>1179</v>
      </c>
      <c r="D95" s="39"/>
      <c r="E95" s="39"/>
      <c r="F95" s="39"/>
      <c r="G95" s="39"/>
      <c r="H95" s="45"/>
    </row>
    <row r="96" s="2" customFormat="1" ht="16.8" customHeight="1">
      <c r="A96" s="39"/>
      <c r="B96" s="45"/>
      <c r="C96" s="312" t="s">
        <v>866</v>
      </c>
      <c r="D96" s="312" t="s">
        <v>867</v>
      </c>
      <c r="E96" s="18" t="s">
        <v>303</v>
      </c>
      <c r="F96" s="313">
        <v>548.94100000000003</v>
      </c>
      <c r="G96" s="39"/>
      <c r="H96" s="45"/>
    </row>
    <row r="97" s="2" customFormat="1" ht="16.8" customHeight="1">
      <c r="A97" s="39"/>
      <c r="B97" s="45"/>
      <c r="C97" s="312" t="s">
        <v>884</v>
      </c>
      <c r="D97" s="312" t="s">
        <v>885</v>
      </c>
      <c r="E97" s="18" t="s">
        <v>303</v>
      </c>
      <c r="F97" s="313">
        <v>7685.174</v>
      </c>
      <c r="G97" s="39"/>
      <c r="H97" s="45"/>
    </row>
    <row r="98" s="2" customFormat="1" ht="16.8" customHeight="1">
      <c r="A98" s="39"/>
      <c r="B98" s="45"/>
      <c r="C98" s="308" t="s">
        <v>110</v>
      </c>
      <c r="D98" s="309" t="s">
        <v>111</v>
      </c>
      <c r="E98" s="310" t="s">
        <v>1</v>
      </c>
      <c r="F98" s="311">
        <v>2.9300000000000002</v>
      </c>
      <c r="G98" s="39"/>
      <c r="H98" s="45"/>
    </row>
    <row r="99" s="2" customFormat="1" ht="16.8" customHeight="1">
      <c r="A99" s="39"/>
      <c r="B99" s="45"/>
      <c r="C99" s="312" t="s">
        <v>1</v>
      </c>
      <c r="D99" s="312" t="s">
        <v>319</v>
      </c>
      <c r="E99" s="18" t="s">
        <v>1</v>
      </c>
      <c r="F99" s="313">
        <v>0</v>
      </c>
      <c r="G99" s="39"/>
      <c r="H99" s="45"/>
    </row>
    <row r="100" s="2" customFormat="1" ht="16.8" customHeight="1">
      <c r="A100" s="39"/>
      <c r="B100" s="45"/>
      <c r="C100" s="312" t="s">
        <v>1</v>
      </c>
      <c r="D100" s="312" t="s">
        <v>320</v>
      </c>
      <c r="E100" s="18" t="s">
        <v>1</v>
      </c>
      <c r="F100" s="313">
        <v>0</v>
      </c>
      <c r="G100" s="39"/>
      <c r="H100" s="45"/>
    </row>
    <row r="101" s="2" customFormat="1" ht="16.8" customHeight="1">
      <c r="A101" s="39"/>
      <c r="B101" s="45"/>
      <c r="C101" s="312" t="s">
        <v>1</v>
      </c>
      <c r="D101" s="312" t="s">
        <v>321</v>
      </c>
      <c r="E101" s="18" t="s">
        <v>1</v>
      </c>
      <c r="F101" s="313">
        <v>2.9300000000000002</v>
      </c>
      <c r="G101" s="39"/>
      <c r="H101" s="45"/>
    </row>
    <row r="102" s="2" customFormat="1" ht="16.8" customHeight="1">
      <c r="A102" s="39"/>
      <c r="B102" s="45"/>
      <c r="C102" s="312" t="s">
        <v>110</v>
      </c>
      <c r="D102" s="312" t="s">
        <v>322</v>
      </c>
      <c r="E102" s="18" t="s">
        <v>1</v>
      </c>
      <c r="F102" s="313">
        <v>2.9300000000000002</v>
      </c>
      <c r="G102" s="39"/>
      <c r="H102" s="45"/>
    </row>
    <row r="103" s="2" customFormat="1" ht="16.8" customHeight="1">
      <c r="A103" s="39"/>
      <c r="B103" s="45"/>
      <c r="C103" s="314" t="s">
        <v>1179</v>
      </c>
      <c r="D103" s="39"/>
      <c r="E103" s="39"/>
      <c r="F103" s="39"/>
      <c r="G103" s="39"/>
      <c r="H103" s="45"/>
    </row>
    <row r="104" s="2" customFormat="1" ht="16.8" customHeight="1">
      <c r="A104" s="39"/>
      <c r="B104" s="45"/>
      <c r="C104" s="312" t="s">
        <v>314</v>
      </c>
      <c r="D104" s="312" t="s">
        <v>315</v>
      </c>
      <c r="E104" s="18" t="s">
        <v>245</v>
      </c>
      <c r="F104" s="313">
        <v>2.9300000000000002</v>
      </c>
      <c r="G104" s="39"/>
      <c r="H104" s="45"/>
    </row>
    <row r="105" s="2" customFormat="1" ht="16.8" customHeight="1">
      <c r="A105" s="39"/>
      <c r="B105" s="45"/>
      <c r="C105" s="312" t="s">
        <v>325</v>
      </c>
      <c r="D105" s="312" t="s">
        <v>326</v>
      </c>
      <c r="E105" s="18" t="s">
        <v>303</v>
      </c>
      <c r="F105" s="313">
        <v>6.0069999999999997</v>
      </c>
      <c r="G105" s="39"/>
      <c r="H105" s="45"/>
    </row>
    <row r="106" s="2" customFormat="1" ht="26.4" customHeight="1">
      <c r="A106" s="39"/>
      <c r="B106" s="45"/>
      <c r="C106" s="307" t="s">
        <v>87</v>
      </c>
      <c r="D106" s="307" t="s">
        <v>88</v>
      </c>
      <c r="E106" s="39"/>
      <c r="F106" s="39"/>
      <c r="G106" s="39"/>
      <c r="H106" s="45"/>
    </row>
    <row r="107" s="2" customFormat="1" ht="16.8" customHeight="1">
      <c r="A107" s="39"/>
      <c r="B107" s="45"/>
      <c r="C107" s="308" t="s">
        <v>97</v>
      </c>
      <c r="D107" s="309" t="s">
        <v>98</v>
      </c>
      <c r="E107" s="310" t="s">
        <v>1</v>
      </c>
      <c r="F107" s="311">
        <v>27.561</v>
      </c>
      <c r="G107" s="39"/>
      <c r="H107" s="45"/>
    </row>
    <row r="108" s="2" customFormat="1" ht="16.8" customHeight="1">
      <c r="A108" s="39"/>
      <c r="B108" s="45"/>
      <c r="C108" s="312" t="s">
        <v>1</v>
      </c>
      <c r="D108" s="312" t="s">
        <v>1042</v>
      </c>
      <c r="E108" s="18" t="s">
        <v>1</v>
      </c>
      <c r="F108" s="313">
        <v>0</v>
      </c>
      <c r="G108" s="39"/>
      <c r="H108" s="45"/>
    </row>
    <row r="109" s="2" customFormat="1" ht="16.8" customHeight="1">
      <c r="A109" s="39"/>
      <c r="B109" s="45"/>
      <c r="C109" s="312" t="s">
        <v>1</v>
      </c>
      <c r="D109" s="312" t="s">
        <v>1043</v>
      </c>
      <c r="E109" s="18" t="s">
        <v>1</v>
      </c>
      <c r="F109" s="313">
        <v>0</v>
      </c>
      <c r="G109" s="39"/>
      <c r="H109" s="45"/>
    </row>
    <row r="110" s="2" customFormat="1" ht="16.8" customHeight="1">
      <c r="A110" s="39"/>
      <c r="B110" s="45"/>
      <c r="C110" s="312" t="s">
        <v>1</v>
      </c>
      <c r="D110" s="312" t="s">
        <v>1044</v>
      </c>
      <c r="E110" s="18" t="s">
        <v>1</v>
      </c>
      <c r="F110" s="313">
        <v>27.561</v>
      </c>
      <c r="G110" s="39"/>
      <c r="H110" s="45"/>
    </row>
    <row r="111" s="2" customFormat="1" ht="16.8" customHeight="1">
      <c r="A111" s="39"/>
      <c r="B111" s="45"/>
      <c r="C111" s="312" t="s">
        <v>97</v>
      </c>
      <c r="D111" s="312" t="s">
        <v>169</v>
      </c>
      <c r="E111" s="18" t="s">
        <v>1</v>
      </c>
      <c r="F111" s="313">
        <v>27.561</v>
      </c>
      <c r="G111" s="39"/>
      <c r="H111" s="45"/>
    </row>
    <row r="112" s="2" customFormat="1" ht="16.8" customHeight="1">
      <c r="A112" s="39"/>
      <c r="B112" s="45"/>
      <c r="C112" s="314" t="s">
        <v>1179</v>
      </c>
      <c r="D112" s="39"/>
      <c r="E112" s="39"/>
      <c r="F112" s="39"/>
      <c r="G112" s="39"/>
      <c r="H112" s="45"/>
    </row>
    <row r="113" s="2" customFormat="1">
      <c r="A113" s="39"/>
      <c r="B113" s="45"/>
      <c r="C113" s="312" t="s">
        <v>264</v>
      </c>
      <c r="D113" s="312" t="s">
        <v>265</v>
      </c>
      <c r="E113" s="18" t="s">
        <v>245</v>
      </c>
      <c r="F113" s="313">
        <v>27.561</v>
      </c>
      <c r="G113" s="39"/>
      <c r="H113" s="45"/>
    </row>
    <row r="114" s="2" customFormat="1">
      <c r="A114" s="39"/>
      <c r="B114" s="45"/>
      <c r="C114" s="312" t="s">
        <v>286</v>
      </c>
      <c r="D114" s="312" t="s">
        <v>287</v>
      </c>
      <c r="E114" s="18" t="s">
        <v>245</v>
      </c>
      <c r="F114" s="313">
        <v>34.694000000000003</v>
      </c>
      <c r="G114" s="39"/>
      <c r="H114" s="45"/>
    </row>
    <row r="115" s="2" customFormat="1" ht="16.8" customHeight="1">
      <c r="A115" s="39"/>
      <c r="B115" s="45"/>
      <c r="C115" s="308" t="s">
        <v>101</v>
      </c>
      <c r="D115" s="309" t="s">
        <v>102</v>
      </c>
      <c r="E115" s="310" t="s">
        <v>1</v>
      </c>
      <c r="F115" s="311">
        <v>7.133</v>
      </c>
      <c r="G115" s="39"/>
      <c r="H115" s="45"/>
    </row>
    <row r="116" s="2" customFormat="1" ht="16.8" customHeight="1">
      <c r="A116" s="39"/>
      <c r="B116" s="45"/>
      <c r="C116" s="312" t="s">
        <v>1</v>
      </c>
      <c r="D116" s="312" t="s">
        <v>1042</v>
      </c>
      <c r="E116" s="18" t="s">
        <v>1</v>
      </c>
      <c r="F116" s="313">
        <v>0</v>
      </c>
      <c r="G116" s="39"/>
      <c r="H116" s="45"/>
    </row>
    <row r="117" s="2" customFormat="1" ht="16.8" customHeight="1">
      <c r="A117" s="39"/>
      <c r="B117" s="45"/>
      <c r="C117" s="312" t="s">
        <v>1</v>
      </c>
      <c r="D117" s="312" t="s">
        <v>1046</v>
      </c>
      <c r="E117" s="18" t="s">
        <v>1</v>
      </c>
      <c r="F117" s="313">
        <v>0</v>
      </c>
      <c r="G117" s="39"/>
      <c r="H117" s="45"/>
    </row>
    <row r="118" s="2" customFormat="1" ht="16.8" customHeight="1">
      <c r="A118" s="39"/>
      <c r="B118" s="45"/>
      <c r="C118" s="312" t="s">
        <v>1</v>
      </c>
      <c r="D118" s="312" t="s">
        <v>1047</v>
      </c>
      <c r="E118" s="18" t="s">
        <v>1</v>
      </c>
      <c r="F118" s="313">
        <v>4.0949999999999998</v>
      </c>
      <c r="G118" s="39"/>
      <c r="H118" s="45"/>
    </row>
    <row r="119" s="2" customFormat="1" ht="16.8" customHeight="1">
      <c r="A119" s="39"/>
      <c r="B119" s="45"/>
      <c r="C119" s="312" t="s">
        <v>1</v>
      </c>
      <c r="D119" s="312" t="s">
        <v>1048</v>
      </c>
      <c r="E119" s="18" t="s">
        <v>1</v>
      </c>
      <c r="F119" s="313">
        <v>3.0379999999999998</v>
      </c>
      <c r="G119" s="39"/>
      <c r="H119" s="45"/>
    </row>
    <row r="120" s="2" customFormat="1" ht="16.8" customHeight="1">
      <c r="A120" s="39"/>
      <c r="B120" s="45"/>
      <c r="C120" s="312" t="s">
        <v>101</v>
      </c>
      <c r="D120" s="312" t="s">
        <v>169</v>
      </c>
      <c r="E120" s="18" t="s">
        <v>1</v>
      </c>
      <c r="F120" s="313">
        <v>7.133</v>
      </c>
      <c r="G120" s="39"/>
      <c r="H120" s="45"/>
    </row>
    <row r="121" s="2" customFormat="1" ht="16.8" customHeight="1">
      <c r="A121" s="39"/>
      <c r="B121" s="45"/>
      <c r="C121" s="314" t="s">
        <v>1179</v>
      </c>
      <c r="D121" s="39"/>
      <c r="E121" s="39"/>
      <c r="F121" s="39"/>
      <c r="G121" s="39"/>
      <c r="H121" s="45"/>
    </row>
    <row r="122" s="2" customFormat="1" ht="16.8" customHeight="1">
      <c r="A122" s="39"/>
      <c r="B122" s="45"/>
      <c r="C122" s="312" t="s">
        <v>276</v>
      </c>
      <c r="D122" s="312" t="s">
        <v>277</v>
      </c>
      <c r="E122" s="18" t="s">
        <v>245</v>
      </c>
      <c r="F122" s="313">
        <v>7.133</v>
      </c>
      <c r="G122" s="39"/>
      <c r="H122" s="45"/>
    </row>
    <row r="123" s="2" customFormat="1">
      <c r="A123" s="39"/>
      <c r="B123" s="45"/>
      <c r="C123" s="312" t="s">
        <v>286</v>
      </c>
      <c r="D123" s="312" t="s">
        <v>287</v>
      </c>
      <c r="E123" s="18" t="s">
        <v>245</v>
      </c>
      <c r="F123" s="313">
        <v>34.694000000000003</v>
      </c>
      <c r="G123" s="39"/>
      <c r="H123" s="45"/>
    </row>
    <row r="124" s="2" customFormat="1" ht="16.8" customHeight="1">
      <c r="A124" s="39"/>
      <c r="B124" s="45"/>
      <c r="C124" s="308" t="s">
        <v>104</v>
      </c>
      <c r="D124" s="309" t="s">
        <v>105</v>
      </c>
      <c r="E124" s="310" t="s">
        <v>1</v>
      </c>
      <c r="F124" s="311">
        <v>34.694000000000003</v>
      </c>
      <c r="G124" s="39"/>
      <c r="H124" s="45"/>
    </row>
    <row r="125" s="2" customFormat="1" ht="16.8" customHeight="1">
      <c r="A125" s="39"/>
      <c r="B125" s="45"/>
      <c r="C125" s="312" t="s">
        <v>1</v>
      </c>
      <c r="D125" s="312" t="s">
        <v>1063</v>
      </c>
      <c r="E125" s="18" t="s">
        <v>1</v>
      </c>
      <c r="F125" s="313">
        <v>34.694000000000003</v>
      </c>
      <c r="G125" s="39"/>
      <c r="H125" s="45"/>
    </row>
    <row r="126" s="2" customFormat="1" ht="16.8" customHeight="1">
      <c r="A126" s="39"/>
      <c r="B126" s="45"/>
      <c r="C126" s="312" t="s">
        <v>104</v>
      </c>
      <c r="D126" s="312" t="s">
        <v>169</v>
      </c>
      <c r="E126" s="18" t="s">
        <v>1</v>
      </c>
      <c r="F126" s="313">
        <v>34.694000000000003</v>
      </c>
      <c r="G126" s="39"/>
      <c r="H126" s="45"/>
    </row>
    <row r="127" s="2" customFormat="1" ht="16.8" customHeight="1">
      <c r="A127" s="39"/>
      <c r="B127" s="45"/>
      <c r="C127" s="314" t="s">
        <v>1179</v>
      </c>
      <c r="D127" s="39"/>
      <c r="E127" s="39"/>
      <c r="F127" s="39"/>
      <c r="G127" s="39"/>
      <c r="H127" s="45"/>
    </row>
    <row r="128" s="2" customFormat="1">
      <c r="A128" s="39"/>
      <c r="B128" s="45"/>
      <c r="C128" s="312" t="s">
        <v>286</v>
      </c>
      <c r="D128" s="312" t="s">
        <v>287</v>
      </c>
      <c r="E128" s="18" t="s">
        <v>245</v>
      </c>
      <c r="F128" s="313">
        <v>34.694000000000003</v>
      </c>
      <c r="G128" s="39"/>
      <c r="H128" s="45"/>
    </row>
    <row r="129" s="2" customFormat="1">
      <c r="A129" s="39"/>
      <c r="B129" s="45"/>
      <c r="C129" s="312" t="s">
        <v>293</v>
      </c>
      <c r="D129" s="312" t="s">
        <v>294</v>
      </c>
      <c r="E129" s="18" t="s">
        <v>245</v>
      </c>
      <c r="F129" s="313">
        <v>173.47</v>
      </c>
      <c r="G129" s="39"/>
      <c r="H129" s="45"/>
    </row>
    <row r="130" s="2" customFormat="1">
      <c r="A130" s="39"/>
      <c r="B130" s="45"/>
      <c r="C130" s="312" t="s">
        <v>301</v>
      </c>
      <c r="D130" s="312" t="s">
        <v>302</v>
      </c>
      <c r="E130" s="18" t="s">
        <v>303</v>
      </c>
      <c r="F130" s="313">
        <v>65.918999999999997</v>
      </c>
      <c r="G130" s="39"/>
      <c r="H130" s="45"/>
    </row>
    <row r="131" s="2" customFormat="1" ht="16.8" customHeight="1">
      <c r="A131" s="39"/>
      <c r="B131" s="45"/>
      <c r="C131" s="308" t="s">
        <v>114</v>
      </c>
      <c r="D131" s="309" t="s">
        <v>115</v>
      </c>
      <c r="E131" s="310" t="s">
        <v>1</v>
      </c>
      <c r="F131" s="311">
        <v>23.559000000000001</v>
      </c>
      <c r="G131" s="39"/>
      <c r="H131" s="45"/>
    </row>
    <row r="132" s="2" customFormat="1" ht="16.8" customHeight="1">
      <c r="A132" s="39"/>
      <c r="B132" s="45"/>
      <c r="C132" s="312" t="s">
        <v>1</v>
      </c>
      <c r="D132" s="312" t="s">
        <v>1042</v>
      </c>
      <c r="E132" s="18" t="s">
        <v>1</v>
      </c>
      <c r="F132" s="313">
        <v>0</v>
      </c>
      <c r="G132" s="39"/>
      <c r="H132" s="45"/>
    </row>
    <row r="133" s="2" customFormat="1" ht="16.8" customHeight="1">
      <c r="A133" s="39"/>
      <c r="B133" s="45"/>
      <c r="C133" s="312" t="s">
        <v>1</v>
      </c>
      <c r="D133" s="312" t="s">
        <v>1072</v>
      </c>
      <c r="E133" s="18" t="s">
        <v>1</v>
      </c>
      <c r="F133" s="313">
        <v>0</v>
      </c>
      <c r="G133" s="39"/>
      <c r="H133" s="45"/>
    </row>
    <row r="134" s="2" customFormat="1" ht="16.8" customHeight="1">
      <c r="A134" s="39"/>
      <c r="B134" s="45"/>
      <c r="C134" s="312" t="s">
        <v>1</v>
      </c>
      <c r="D134" s="312" t="s">
        <v>1073</v>
      </c>
      <c r="E134" s="18" t="s">
        <v>1</v>
      </c>
      <c r="F134" s="313">
        <v>11.66</v>
      </c>
      <c r="G134" s="39"/>
      <c r="H134" s="45"/>
    </row>
    <row r="135" s="2" customFormat="1" ht="16.8" customHeight="1">
      <c r="A135" s="39"/>
      <c r="B135" s="45"/>
      <c r="C135" s="312" t="s">
        <v>1</v>
      </c>
      <c r="D135" s="312" t="s">
        <v>1074</v>
      </c>
      <c r="E135" s="18" t="s">
        <v>1</v>
      </c>
      <c r="F135" s="313">
        <v>11.898999999999999</v>
      </c>
      <c r="G135" s="39"/>
      <c r="H135" s="45"/>
    </row>
    <row r="136" s="2" customFormat="1" ht="16.8" customHeight="1">
      <c r="A136" s="39"/>
      <c r="B136" s="45"/>
      <c r="C136" s="312" t="s">
        <v>114</v>
      </c>
      <c r="D136" s="312" t="s">
        <v>169</v>
      </c>
      <c r="E136" s="18" t="s">
        <v>1</v>
      </c>
      <c r="F136" s="313">
        <v>23.559000000000001</v>
      </c>
      <c r="G136" s="39"/>
      <c r="H136" s="45"/>
    </row>
    <row r="137" s="2" customFormat="1" ht="16.8" customHeight="1">
      <c r="A137" s="39"/>
      <c r="B137" s="45"/>
      <c r="C137" s="314" t="s">
        <v>1179</v>
      </c>
      <c r="D137" s="39"/>
      <c r="E137" s="39"/>
      <c r="F137" s="39"/>
      <c r="G137" s="39"/>
      <c r="H137" s="45"/>
    </row>
    <row r="138" s="2" customFormat="1" ht="16.8" customHeight="1">
      <c r="A138" s="39"/>
      <c r="B138" s="45"/>
      <c r="C138" s="312" t="s">
        <v>330</v>
      </c>
      <c r="D138" s="312" t="s">
        <v>331</v>
      </c>
      <c r="E138" s="18" t="s">
        <v>245</v>
      </c>
      <c r="F138" s="313">
        <v>23.559000000000001</v>
      </c>
      <c r="G138" s="39"/>
      <c r="H138" s="45"/>
    </row>
    <row r="139" s="2" customFormat="1" ht="16.8" customHeight="1">
      <c r="A139" s="39"/>
      <c r="B139" s="45"/>
      <c r="C139" s="312" t="s">
        <v>325</v>
      </c>
      <c r="D139" s="312" t="s">
        <v>326</v>
      </c>
      <c r="E139" s="18" t="s">
        <v>303</v>
      </c>
      <c r="F139" s="313">
        <v>48.295999999999999</v>
      </c>
      <c r="G139" s="39"/>
      <c r="H139" s="45"/>
    </row>
    <row r="140" s="2" customFormat="1" ht="16.8" customHeight="1">
      <c r="A140" s="39"/>
      <c r="B140" s="45"/>
      <c r="C140" s="308" t="s">
        <v>110</v>
      </c>
      <c r="D140" s="309" t="s">
        <v>111</v>
      </c>
      <c r="E140" s="310" t="s">
        <v>1</v>
      </c>
      <c r="F140" s="311">
        <v>6.1200000000000001</v>
      </c>
      <c r="G140" s="39"/>
      <c r="H140" s="45"/>
    </row>
    <row r="141" s="2" customFormat="1" ht="16.8" customHeight="1">
      <c r="A141" s="39"/>
      <c r="B141" s="45"/>
      <c r="C141" s="312" t="s">
        <v>1</v>
      </c>
      <c r="D141" s="312" t="s">
        <v>1042</v>
      </c>
      <c r="E141" s="18" t="s">
        <v>1</v>
      </c>
      <c r="F141" s="313">
        <v>0</v>
      </c>
      <c r="G141" s="39"/>
      <c r="H141" s="45"/>
    </row>
    <row r="142" s="2" customFormat="1" ht="16.8" customHeight="1">
      <c r="A142" s="39"/>
      <c r="B142" s="45"/>
      <c r="C142" s="312" t="s">
        <v>1</v>
      </c>
      <c r="D142" s="312" t="s">
        <v>1067</v>
      </c>
      <c r="E142" s="18" t="s">
        <v>1</v>
      </c>
      <c r="F142" s="313">
        <v>0</v>
      </c>
      <c r="G142" s="39"/>
      <c r="H142" s="45"/>
    </row>
    <row r="143" s="2" customFormat="1" ht="16.8" customHeight="1">
      <c r="A143" s="39"/>
      <c r="B143" s="45"/>
      <c r="C143" s="312" t="s">
        <v>1</v>
      </c>
      <c r="D143" s="312" t="s">
        <v>1068</v>
      </c>
      <c r="E143" s="18" t="s">
        <v>1</v>
      </c>
      <c r="F143" s="313">
        <v>3.4199999999999999</v>
      </c>
      <c r="G143" s="39"/>
      <c r="H143" s="45"/>
    </row>
    <row r="144" s="2" customFormat="1" ht="16.8" customHeight="1">
      <c r="A144" s="39"/>
      <c r="B144" s="45"/>
      <c r="C144" s="312" t="s">
        <v>1</v>
      </c>
      <c r="D144" s="312" t="s">
        <v>1069</v>
      </c>
      <c r="E144" s="18" t="s">
        <v>1</v>
      </c>
      <c r="F144" s="313">
        <v>2.7000000000000002</v>
      </c>
      <c r="G144" s="39"/>
      <c r="H144" s="45"/>
    </row>
    <row r="145" s="2" customFormat="1" ht="16.8" customHeight="1">
      <c r="A145" s="39"/>
      <c r="B145" s="45"/>
      <c r="C145" s="312" t="s">
        <v>110</v>
      </c>
      <c r="D145" s="312" t="s">
        <v>322</v>
      </c>
      <c r="E145" s="18" t="s">
        <v>1</v>
      </c>
      <c r="F145" s="313">
        <v>6.1200000000000001</v>
      </c>
      <c r="G145" s="39"/>
      <c r="H145" s="45"/>
    </row>
    <row r="146" s="2" customFormat="1" ht="16.8" customHeight="1">
      <c r="A146" s="39"/>
      <c r="B146" s="45"/>
      <c r="C146" s="314" t="s">
        <v>1179</v>
      </c>
      <c r="D146" s="39"/>
      <c r="E146" s="39"/>
      <c r="F146" s="39"/>
      <c r="G146" s="39"/>
      <c r="H146" s="45"/>
    </row>
    <row r="147" s="2" customFormat="1" ht="16.8" customHeight="1">
      <c r="A147" s="39"/>
      <c r="B147" s="45"/>
      <c r="C147" s="312" t="s">
        <v>314</v>
      </c>
      <c r="D147" s="312" t="s">
        <v>315</v>
      </c>
      <c r="E147" s="18" t="s">
        <v>245</v>
      </c>
      <c r="F147" s="313">
        <v>6.1200000000000001</v>
      </c>
      <c r="G147" s="39"/>
      <c r="H147" s="45"/>
    </row>
    <row r="148" s="2" customFormat="1" ht="16.8" customHeight="1">
      <c r="A148" s="39"/>
      <c r="B148" s="45"/>
      <c r="C148" s="312" t="s">
        <v>325</v>
      </c>
      <c r="D148" s="312" t="s">
        <v>326</v>
      </c>
      <c r="E148" s="18" t="s">
        <v>303</v>
      </c>
      <c r="F148" s="313">
        <v>12.545999999999999</v>
      </c>
      <c r="G148" s="39"/>
      <c r="H148" s="45"/>
    </row>
    <row r="149" s="2" customFormat="1" ht="7.44" customHeight="1">
      <c r="A149" s="39"/>
      <c r="B149" s="172"/>
      <c r="C149" s="173"/>
      <c r="D149" s="173"/>
      <c r="E149" s="173"/>
      <c r="F149" s="173"/>
      <c r="G149" s="173"/>
      <c r="H149" s="45"/>
    </row>
    <row r="150" s="2" customFormat="1">
      <c r="A150" s="39"/>
      <c r="B150" s="39"/>
      <c r="C150" s="39"/>
      <c r="D150" s="39"/>
      <c r="E150" s="39"/>
      <c r="F150" s="39"/>
      <c r="G150" s="39"/>
      <c r="H150" s="39"/>
    </row>
  </sheetData>
  <sheetProtection sheet="1" formatColumns="0" formatRows="0" objects="1" scenarios="1" spinCount="100000" saltValue="Rm9l/2iEU4xs1RKXKI/dnHvilA1oVjUsyQp8Th3dA8uMnTCUesZqbDKrOn3HJglFV6zM1Bnz/mh0BClYfWNCDQ==" hashValue="uwudWrg12MXMWQShmt3nBv0rNDDiQM5+cA9i1lD8ycg2PIsyDyv/1NdVmyy3E8CY68JVfR9MueDglrNK33/9L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Veronika Čiklová</dc:creator>
  <cp:lastModifiedBy>Veronika Čiklová</cp:lastModifiedBy>
  <dcterms:created xsi:type="dcterms:W3CDTF">2025-03-23T11:57:38Z</dcterms:created>
  <dcterms:modified xsi:type="dcterms:W3CDTF">2025-03-23T11:57:42Z</dcterms:modified>
</cp:coreProperties>
</file>