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Pol'!$A$1:$U$180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I48" i="1"/>
  <c r="I47" i="1"/>
  <c r="G39" i="1"/>
  <c r="F39" i="1"/>
  <c r="G170" i="12"/>
  <c r="AC170" i="12"/>
  <c r="AD170" i="12"/>
  <c r="Q8" i="12"/>
  <c r="F9" i="12"/>
  <c r="G9" i="12" s="1"/>
  <c r="I9" i="12"/>
  <c r="I8" i="12" s="1"/>
  <c r="K9" i="12"/>
  <c r="K8" i="12" s="1"/>
  <c r="O9" i="12"/>
  <c r="O8" i="12" s="1"/>
  <c r="Q9" i="12"/>
  <c r="U9" i="12"/>
  <c r="U8" i="12" s="1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3" i="12"/>
  <c r="G13" i="12" s="1"/>
  <c r="M13" i="12" s="1"/>
  <c r="I13" i="12"/>
  <c r="K13" i="12"/>
  <c r="O13" i="12"/>
  <c r="Q13" i="12"/>
  <c r="U13" i="12"/>
  <c r="F14" i="12"/>
  <c r="G14" i="12" s="1"/>
  <c r="M14" i="12" s="1"/>
  <c r="I14" i="12"/>
  <c r="K14" i="12"/>
  <c r="O14" i="12"/>
  <c r="Q14" i="12"/>
  <c r="U14" i="12"/>
  <c r="F15" i="12"/>
  <c r="G15" i="12" s="1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 s="1"/>
  <c r="M19" i="12" s="1"/>
  <c r="I19" i="12"/>
  <c r="K19" i="12"/>
  <c r="O19" i="12"/>
  <c r="Q19" i="12"/>
  <c r="U19" i="12"/>
  <c r="F21" i="12"/>
  <c r="G21" i="12" s="1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8" i="12"/>
  <c r="G38" i="12" s="1"/>
  <c r="M38" i="12" s="1"/>
  <c r="I38" i="12"/>
  <c r="K38" i="12"/>
  <c r="O38" i="12"/>
  <c r="Q38" i="12"/>
  <c r="U38" i="12"/>
  <c r="F40" i="12"/>
  <c r="G40" i="12" s="1"/>
  <c r="M40" i="12" s="1"/>
  <c r="I40" i="12"/>
  <c r="K40" i="12"/>
  <c r="O40" i="12"/>
  <c r="Q40" i="12"/>
  <c r="U40" i="12"/>
  <c r="F45" i="12"/>
  <c r="G45" i="12" s="1"/>
  <c r="M45" i="12" s="1"/>
  <c r="I45" i="12"/>
  <c r="K45" i="12"/>
  <c r="O45" i="12"/>
  <c r="Q45" i="12"/>
  <c r="U45" i="12"/>
  <c r="F48" i="12"/>
  <c r="G48" i="12"/>
  <c r="M48" i="12" s="1"/>
  <c r="I48" i="12"/>
  <c r="I47" i="12" s="1"/>
  <c r="K48" i="12"/>
  <c r="K47" i="12" s="1"/>
  <c r="O48" i="12"/>
  <c r="O47" i="12" s="1"/>
  <c r="Q48" i="12"/>
  <c r="Q47" i="12" s="1"/>
  <c r="U48" i="12"/>
  <c r="F52" i="12"/>
  <c r="G52" i="12"/>
  <c r="M52" i="12" s="1"/>
  <c r="I52" i="12"/>
  <c r="K52" i="12"/>
  <c r="O52" i="12"/>
  <c r="Q52" i="12"/>
  <c r="U52" i="12"/>
  <c r="F54" i="12"/>
  <c r="G54" i="12"/>
  <c r="M54" i="12" s="1"/>
  <c r="I54" i="12"/>
  <c r="K54" i="12"/>
  <c r="O54" i="12"/>
  <c r="Q54" i="12"/>
  <c r="U54" i="12"/>
  <c r="F56" i="12"/>
  <c r="G56" i="12"/>
  <c r="M56" i="12" s="1"/>
  <c r="I56" i="12"/>
  <c r="K56" i="12"/>
  <c r="O56" i="12"/>
  <c r="Q56" i="12"/>
  <c r="U56" i="12"/>
  <c r="U47" i="12" s="1"/>
  <c r="F58" i="12"/>
  <c r="G58" i="12"/>
  <c r="M58" i="12" s="1"/>
  <c r="I58" i="12"/>
  <c r="K58" i="12"/>
  <c r="O58" i="12"/>
  <c r="Q58" i="12"/>
  <c r="U58" i="12"/>
  <c r="F59" i="12"/>
  <c r="G59" i="12"/>
  <c r="M59" i="12" s="1"/>
  <c r="I59" i="12"/>
  <c r="K59" i="12"/>
  <c r="O59" i="12"/>
  <c r="Q59" i="12"/>
  <c r="U59" i="12"/>
  <c r="F60" i="12"/>
  <c r="G60" i="12"/>
  <c r="M60" i="12" s="1"/>
  <c r="I60" i="12"/>
  <c r="K60" i="12"/>
  <c r="O60" i="12"/>
  <c r="Q60" i="12"/>
  <c r="U60" i="12"/>
  <c r="F62" i="12"/>
  <c r="G62" i="12"/>
  <c r="M62" i="12" s="1"/>
  <c r="I62" i="12"/>
  <c r="K62" i="12"/>
  <c r="O62" i="12"/>
  <c r="Q62" i="12"/>
  <c r="U62" i="12"/>
  <c r="F64" i="12"/>
  <c r="G64" i="12"/>
  <c r="M64" i="12" s="1"/>
  <c r="I64" i="12"/>
  <c r="K64" i="12"/>
  <c r="O64" i="12"/>
  <c r="Q64" i="12"/>
  <c r="U64" i="12"/>
  <c r="F66" i="12"/>
  <c r="G66" i="12"/>
  <c r="M66" i="12" s="1"/>
  <c r="I66" i="12"/>
  <c r="K66" i="12"/>
  <c r="O66" i="12"/>
  <c r="Q66" i="12"/>
  <c r="U66" i="12"/>
  <c r="F69" i="12"/>
  <c r="G69" i="12"/>
  <c r="M69" i="12" s="1"/>
  <c r="I69" i="12"/>
  <c r="K69" i="12"/>
  <c r="O69" i="12"/>
  <c r="Q69" i="12"/>
  <c r="U69" i="12"/>
  <c r="F71" i="12"/>
  <c r="G71" i="12"/>
  <c r="M71" i="12" s="1"/>
  <c r="I71" i="12"/>
  <c r="K71" i="12"/>
  <c r="O71" i="12"/>
  <c r="Q71" i="12"/>
  <c r="U71" i="12"/>
  <c r="F73" i="12"/>
  <c r="G73" i="12"/>
  <c r="M73" i="12" s="1"/>
  <c r="I73" i="12"/>
  <c r="K73" i="12"/>
  <c r="O73" i="12"/>
  <c r="Q73" i="12"/>
  <c r="U73" i="12"/>
  <c r="F75" i="12"/>
  <c r="G75" i="12"/>
  <c r="M75" i="12" s="1"/>
  <c r="I75" i="12"/>
  <c r="K75" i="12"/>
  <c r="O75" i="12"/>
  <c r="Q75" i="12"/>
  <c r="U75" i="12"/>
  <c r="F77" i="12"/>
  <c r="G77" i="12"/>
  <c r="M77" i="12" s="1"/>
  <c r="I77" i="12"/>
  <c r="K77" i="12"/>
  <c r="O77" i="12"/>
  <c r="Q77" i="12"/>
  <c r="U77" i="12"/>
  <c r="F79" i="12"/>
  <c r="G79" i="12"/>
  <c r="M79" i="12" s="1"/>
  <c r="I79" i="12"/>
  <c r="K79" i="12"/>
  <c r="O79" i="12"/>
  <c r="Q79" i="12"/>
  <c r="U79" i="12"/>
  <c r="F81" i="12"/>
  <c r="G81" i="12"/>
  <c r="M81" i="12" s="1"/>
  <c r="I81" i="12"/>
  <c r="K81" i="12"/>
  <c r="O81" i="12"/>
  <c r="Q81" i="12"/>
  <c r="U81" i="12"/>
  <c r="F83" i="12"/>
  <c r="G83" i="12"/>
  <c r="M83" i="12" s="1"/>
  <c r="I83" i="12"/>
  <c r="K83" i="12"/>
  <c r="O83" i="12"/>
  <c r="Q83" i="12"/>
  <c r="U83" i="12"/>
  <c r="F85" i="12"/>
  <c r="G85" i="12"/>
  <c r="M85" i="12" s="1"/>
  <c r="I85" i="12"/>
  <c r="K85" i="12"/>
  <c r="O85" i="12"/>
  <c r="Q85" i="12"/>
  <c r="U85" i="12"/>
  <c r="F87" i="12"/>
  <c r="G87" i="12"/>
  <c r="M87" i="12" s="1"/>
  <c r="I87" i="12"/>
  <c r="K87" i="12"/>
  <c r="O87" i="12"/>
  <c r="Q87" i="12"/>
  <c r="U87" i="12"/>
  <c r="F89" i="12"/>
  <c r="G89" i="12"/>
  <c r="M89" i="12" s="1"/>
  <c r="I89" i="12"/>
  <c r="K89" i="12"/>
  <c r="O89" i="12"/>
  <c r="Q89" i="12"/>
  <c r="U89" i="12"/>
  <c r="F91" i="12"/>
  <c r="G91" i="12"/>
  <c r="M91" i="12" s="1"/>
  <c r="I91" i="12"/>
  <c r="K91" i="12"/>
  <c r="O91" i="12"/>
  <c r="Q91" i="12"/>
  <c r="U91" i="12"/>
  <c r="F94" i="12"/>
  <c r="G94" i="12" s="1"/>
  <c r="G93" i="12" s="1"/>
  <c r="I94" i="12"/>
  <c r="I93" i="12" s="1"/>
  <c r="K94" i="12"/>
  <c r="K93" i="12" s="1"/>
  <c r="O94" i="12"/>
  <c r="O93" i="12" s="1"/>
  <c r="Q94" i="12"/>
  <c r="Q93" i="12" s="1"/>
  <c r="U94" i="12"/>
  <c r="U93" i="12" s="1"/>
  <c r="F95" i="12"/>
  <c r="G95" i="12" s="1"/>
  <c r="I95" i="12"/>
  <c r="K95" i="12"/>
  <c r="M95" i="12"/>
  <c r="O95" i="12"/>
  <c r="Q95" i="12"/>
  <c r="U95" i="12"/>
  <c r="F97" i="12"/>
  <c r="G97" i="12"/>
  <c r="M97" i="12" s="1"/>
  <c r="I97" i="12"/>
  <c r="I96" i="12" s="1"/>
  <c r="K97" i="12"/>
  <c r="O97" i="12"/>
  <c r="O96" i="12" s="1"/>
  <c r="Q97" i="12"/>
  <c r="Q96" i="12" s="1"/>
  <c r="U97" i="12"/>
  <c r="F98" i="12"/>
  <c r="G98" i="12"/>
  <c r="M98" i="12" s="1"/>
  <c r="I98" i="12"/>
  <c r="K98" i="12"/>
  <c r="O98" i="12"/>
  <c r="Q98" i="12"/>
  <c r="U98" i="12"/>
  <c r="F100" i="12"/>
  <c r="G100" i="12"/>
  <c r="M100" i="12" s="1"/>
  <c r="I100" i="12"/>
  <c r="K100" i="12"/>
  <c r="O100" i="12"/>
  <c r="Q100" i="12"/>
  <c r="U100" i="12"/>
  <c r="F102" i="12"/>
  <c r="G102" i="12"/>
  <c r="M102" i="12" s="1"/>
  <c r="I102" i="12"/>
  <c r="K102" i="12"/>
  <c r="O102" i="12"/>
  <c r="Q102" i="12"/>
  <c r="U102" i="12"/>
  <c r="F105" i="12"/>
  <c r="G105" i="12"/>
  <c r="M105" i="12" s="1"/>
  <c r="I105" i="12"/>
  <c r="K105" i="12"/>
  <c r="O105" i="12"/>
  <c r="Q105" i="12"/>
  <c r="U105" i="12"/>
  <c r="F108" i="12"/>
  <c r="G108" i="12"/>
  <c r="M108" i="12" s="1"/>
  <c r="I108" i="12"/>
  <c r="K108" i="12"/>
  <c r="O108" i="12"/>
  <c r="Q108" i="12"/>
  <c r="U108" i="12"/>
  <c r="F112" i="12"/>
  <c r="G112" i="12"/>
  <c r="M112" i="12" s="1"/>
  <c r="I112" i="12"/>
  <c r="K112" i="12"/>
  <c r="O112" i="12"/>
  <c r="Q112" i="12"/>
  <c r="U112" i="12"/>
  <c r="F114" i="12"/>
  <c r="G114" i="12"/>
  <c r="M114" i="12" s="1"/>
  <c r="I114" i="12"/>
  <c r="K114" i="12"/>
  <c r="O114" i="12"/>
  <c r="Q114" i="12"/>
  <c r="U114" i="12"/>
  <c r="F118" i="12"/>
  <c r="G118" i="12" s="1"/>
  <c r="I118" i="12"/>
  <c r="I117" i="12" s="1"/>
  <c r="K118" i="12"/>
  <c r="K117" i="12" s="1"/>
  <c r="M118" i="12"/>
  <c r="O118" i="12"/>
  <c r="O117" i="12" s="1"/>
  <c r="Q118" i="12"/>
  <c r="Q117" i="12" s="1"/>
  <c r="U118" i="12"/>
  <c r="U117" i="12" s="1"/>
  <c r="F119" i="12"/>
  <c r="G119" i="12" s="1"/>
  <c r="M119" i="12" s="1"/>
  <c r="I119" i="12"/>
  <c r="K119" i="12"/>
  <c r="O119" i="12"/>
  <c r="Q119" i="12"/>
  <c r="U119" i="12"/>
  <c r="F120" i="12"/>
  <c r="G120" i="12" s="1"/>
  <c r="I120" i="12"/>
  <c r="K120" i="12"/>
  <c r="M120" i="12"/>
  <c r="O120" i="12"/>
  <c r="Q120" i="12"/>
  <c r="U120" i="12"/>
  <c r="G121" i="12"/>
  <c r="F122" i="12"/>
  <c r="G122" i="12"/>
  <c r="M122" i="12" s="1"/>
  <c r="M121" i="12" s="1"/>
  <c r="I122" i="12"/>
  <c r="I121" i="12" s="1"/>
  <c r="K122" i="12"/>
  <c r="K121" i="12" s="1"/>
  <c r="O122" i="12"/>
  <c r="O121" i="12" s="1"/>
  <c r="Q122" i="12"/>
  <c r="Q121" i="12" s="1"/>
  <c r="U122" i="12"/>
  <c r="U121" i="12" s="1"/>
  <c r="F124" i="12"/>
  <c r="G124" i="12" s="1"/>
  <c r="I124" i="12"/>
  <c r="I123" i="12" s="1"/>
  <c r="K124" i="12"/>
  <c r="O124" i="12"/>
  <c r="O123" i="12" s="1"/>
  <c r="Q124" i="12"/>
  <c r="Q123" i="12" s="1"/>
  <c r="U124" i="12"/>
  <c r="F125" i="12"/>
  <c r="G125" i="12" s="1"/>
  <c r="I125" i="12"/>
  <c r="K125" i="12"/>
  <c r="M125" i="12"/>
  <c r="O125" i="12"/>
  <c r="Q125" i="12"/>
  <c r="U125" i="12"/>
  <c r="F126" i="12"/>
  <c r="G126" i="12" s="1"/>
  <c r="M126" i="12" s="1"/>
  <c r="I126" i="12"/>
  <c r="K126" i="12"/>
  <c r="O126" i="12"/>
  <c r="Q126" i="12"/>
  <c r="U126" i="12"/>
  <c r="F127" i="12"/>
  <c r="G127" i="12" s="1"/>
  <c r="I127" i="12"/>
  <c r="K127" i="12"/>
  <c r="M127" i="12"/>
  <c r="O127" i="12"/>
  <c r="Q127" i="12"/>
  <c r="U127" i="12"/>
  <c r="F128" i="12"/>
  <c r="G128" i="12" s="1"/>
  <c r="M128" i="12" s="1"/>
  <c r="I128" i="12"/>
  <c r="K128" i="12"/>
  <c r="O128" i="12"/>
  <c r="Q128" i="12"/>
  <c r="U128" i="12"/>
  <c r="F129" i="12"/>
  <c r="G129" i="12" s="1"/>
  <c r="I129" i="12"/>
  <c r="K129" i="12"/>
  <c r="M129" i="12"/>
  <c r="O129" i="12"/>
  <c r="Q129" i="12"/>
  <c r="U129" i="12"/>
  <c r="F130" i="12"/>
  <c r="G130" i="12" s="1"/>
  <c r="M130" i="12" s="1"/>
  <c r="I130" i="12"/>
  <c r="K130" i="12"/>
  <c r="O130" i="12"/>
  <c r="Q130" i="12"/>
  <c r="U130" i="12"/>
  <c r="F131" i="12"/>
  <c r="G131" i="12" s="1"/>
  <c r="I131" i="12"/>
  <c r="K131" i="12"/>
  <c r="M131" i="12"/>
  <c r="O131" i="12"/>
  <c r="Q131" i="12"/>
  <c r="U131" i="12"/>
  <c r="F132" i="12"/>
  <c r="G132" i="12" s="1"/>
  <c r="M132" i="12" s="1"/>
  <c r="I132" i="12"/>
  <c r="K132" i="12"/>
  <c r="O132" i="12"/>
  <c r="Q132" i="12"/>
  <c r="U132" i="12"/>
  <c r="F133" i="12"/>
  <c r="G133" i="12" s="1"/>
  <c r="I133" i="12"/>
  <c r="K133" i="12"/>
  <c r="M133" i="12"/>
  <c r="O133" i="12"/>
  <c r="Q133" i="12"/>
  <c r="U133" i="12"/>
  <c r="F134" i="12"/>
  <c r="G134" i="12" s="1"/>
  <c r="M134" i="12" s="1"/>
  <c r="I134" i="12"/>
  <c r="K134" i="12"/>
  <c r="O134" i="12"/>
  <c r="Q134" i="12"/>
  <c r="U134" i="12"/>
  <c r="F135" i="12"/>
  <c r="G135" i="12" s="1"/>
  <c r="I135" i="12"/>
  <c r="K135" i="12"/>
  <c r="M135" i="12"/>
  <c r="O135" i="12"/>
  <c r="Q135" i="12"/>
  <c r="U135" i="12"/>
  <c r="F137" i="12"/>
  <c r="G137" i="12" s="1"/>
  <c r="M137" i="12" s="1"/>
  <c r="I137" i="12"/>
  <c r="K137" i="12"/>
  <c r="O137" i="12"/>
  <c r="Q137" i="12"/>
  <c r="U137" i="12"/>
  <c r="F139" i="12"/>
  <c r="G139" i="12" s="1"/>
  <c r="I139" i="12"/>
  <c r="K139" i="12"/>
  <c r="M139" i="12"/>
  <c r="O139" i="12"/>
  <c r="Q139" i="12"/>
  <c r="U139" i="12"/>
  <c r="F140" i="12"/>
  <c r="G140" i="12" s="1"/>
  <c r="M140" i="12" s="1"/>
  <c r="I140" i="12"/>
  <c r="K140" i="12"/>
  <c r="O140" i="12"/>
  <c r="Q140" i="12"/>
  <c r="U140" i="12"/>
  <c r="K141" i="12"/>
  <c r="O141" i="12"/>
  <c r="F142" i="12"/>
  <c r="G142" i="12" s="1"/>
  <c r="I142" i="12"/>
  <c r="I141" i="12" s="1"/>
  <c r="K142" i="12"/>
  <c r="O142" i="12"/>
  <c r="Q142" i="12"/>
  <c r="Q141" i="12" s="1"/>
  <c r="U142" i="12"/>
  <c r="U141" i="12" s="1"/>
  <c r="F143" i="12"/>
  <c r="G143" i="12" s="1"/>
  <c r="M143" i="12" s="1"/>
  <c r="I143" i="12"/>
  <c r="K143" i="12"/>
  <c r="O143" i="12"/>
  <c r="Q143" i="12"/>
  <c r="U143" i="12"/>
  <c r="F145" i="12"/>
  <c r="G145" i="12" s="1"/>
  <c r="M145" i="12" s="1"/>
  <c r="I145" i="12"/>
  <c r="K145" i="12"/>
  <c r="O145" i="12"/>
  <c r="Q145" i="12"/>
  <c r="U145" i="12"/>
  <c r="F146" i="12"/>
  <c r="G146" i="12" s="1"/>
  <c r="M146" i="12" s="1"/>
  <c r="I146" i="12"/>
  <c r="K146" i="12"/>
  <c r="O146" i="12"/>
  <c r="Q146" i="12"/>
  <c r="U146" i="12"/>
  <c r="F147" i="12"/>
  <c r="G147" i="12" s="1"/>
  <c r="M147" i="12" s="1"/>
  <c r="I147" i="12"/>
  <c r="K147" i="12"/>
  <c r="O147" i="12"/>
  <c r="Q147" i="12"/>
  <c r="U147" i="12"/>
  <c r="F148" i="12"/>
  <c r="G148" i="12" s="1"/>
  <c r="M148" i="12" s="1"/>
  <c r="I148" i="12"/>
  <c r="K148" i="12"/>
  <c r="O148" i="12"/>
  <c r="Q148" i="12"/>
  <c r="U148" i="12"/>
  <c r="F150" i="12"/>
  <c r="G150" i="12" s="1"/>
  <c r="M150" i="12" s="1"/>
  <c r="I150" i="12"/>
  <c r="K150" i="12"/>
  <c r="O150" i="12"/>
  <c r="Q150" i="12"/>
  <c r="U150" i="12"/>
  <c r="F152" i="12"/>
  <c r="G152" i="12" s="1"/>
  <c r="M152" i="12" s="1"/>
  <c r="I152" i="12"/>
  <c r="K152" i="12"/>
  <c r="O152" i="12"/>
  <c r="Q152" i="12"/>
  <c r="U152" i="12"/>
  <c r="F153" i="12"/>
  <c r="G153" i="12" s="1"/>
  <c r="M153" i="12" s="1"/>
  <c r="I153" i="12"/>
  <c r="K153" i="12"/>
  <c r="O153" i="12"/>
  <c r="Q153" i="12"/>
  <c r="U153" i="12"/>
  <c r="F154" i="12"/>
  <c r="G154" i="12" s="1"/>
  <c r="M154" i="12" s="1"/>
  <c r="I154" i="12"/>
  <c r="K154" i="12"/>
  <c r="O154" i="12"/>
  <c r="Q154" i="12"/>
  <c r="U154" i="12"/>
  <c r="F155" i="12"/>
  <c r="G155" i="12" s="1"/>
  <c r="M155" i="12" s="1"/>
  <c r="I155" i="12"/>
  <c r="K155" i="12"/>
  <c r="O155" i="12"/>
  <c r="Q155" i="12"/>
  <c r="U155" i="12"/>
  <c r="F157" i="12"/>
  <c r="G157" i="12" s="1"/>
  <c r="M157" i="12" s="1"/>
  <c r="I157" i="12"/>
  <c r="K157" i="12"/>
  <c r="O157" i="12"/>
  <c r="Q157" i="12"/>
  <c r="U157" i="12"/>
  <c r="F158" i="12"/>
  <c r="G158" i="12" s="1"/>
  <c r="M158" i="12" s="1"/>
  <c r="I158" i="12"/>
  <c r="K158" i="12"/>
  <c r="O158" i="12"/>
  <c r="Q158" i="12"/>
  <c r="U158" i="12"/>
  <c r="F159" i="12"/>
  <c r="G159" i="12" s="1"/>
  <c r="M159" i="12" s="1"/>
  <c r="I159" i="12"/>
  <c r="K159" i="12"/>
  <c r="O159" i="12"/>
  <c r="Q159" i="12"/>
  <c r="U159" i="12"/>
  <c r="G160" i="12"/>
  <c r="Q160" i="12"/>
  <c r="F161" i="12"/>
  <c r="G161" i="12"/>
  <c r="M161" i="12" s="1"/>
  <c r="I161" i="12"/>
  <c r="I160" i="12" s="1"/>
  <c r="K161" i="12"/>
  <c r="K160" i="12" s="1"/>
  <c r="O161" i="12"/>
  <c r="O160" i="12" s="1"/>
  <c r="Q161" i="12"/>
  <c r="U161" i="12"/>
  <c r="U160" i="12" s="1"/>
  <c r="F162" i="12"/>
  <c r="G162" i="12"/>
  <c r="M162" i="12" s="1"/>
  <c r="I162" i="12"/>
  <c r="K162" i="12"/>
  <c r="O162" i="12"/>
  <c r="Q162" i="12"/>
  <c r="U162" i="12"/>
  <c r="F163" i="12"/>
  <c r="G163" i="12"/>
  <c r="M163" i="12" s="1"/>
  <c r="I163" i="12"/>
  <c r="K163" i="12"/>
  <c r="O163" i="12"/>
  <c r="Q163" i="12"/>
  <c r="U163" i="12"/>
  <c r="F164" i="12"/>
  <c r="G164" i="12"/>
  <c r="M164" i="12" s="1"/>
  <c r="I164" i="12"/>
  <c r="K164" i="12"/>
  <c r="O164" i="12"/>
  <c r="Q164" i="12"/>
  <c r="U164" i="12"/>
  <c r="F165" i="12"/>
  <c r="G165" i="12"/>
  <c r="M165" i="12" s="1"/>
  <c r="I165" i="12"/>
  <c r="K165" i="12"/>
  <c r="O165" i="12"/>
  <c r="Q165" i="12"/>
  <c r="U165" i="12"/>
  <c r="F166" i="12"/>
  <c r="G166" i="12"/>
  <c r="M166" i="12" s="1"/>
  <c r="I166" i="12"/>
  <c r="K166" i="12"/>
  <c r="O166" i="12"/>
  <c r="Q166" i="12"/>
  <c r="U166" i="12"/>
  <c r="F167" i="12"/>
  <c r="G167" i="12"/>
  <c r="M167" i="12" s="1"/>
  <c r="I167" i="12"/>
  <c r="K167" i="12"/>
  <c r="O167" i="12"/>
  <c r="Q167" i="12"/>
  <c r="U167" i="12"/>
  <c r="F168" i="12"/>
  <c r="G168" i="12"/>
  <c r="M168" i="12" s="1"/>
  <c r="I168" i="12"/>
  <c r="K168" i="12"/>
  <c r="O168" i="12"/>
  <c r="Q168" i="12"/>
  <c r="U168" i="12"/>
  <c r="I20" i="1"/>
  <c r="I19" i="1"/>
  <c r="I18" i="1"/>
  <c r="I17" i="1"/>
  <c r="I16" i="1"/>
  <c r="I56" i="1"/>
  <c r="G27" i="1"/>
  <c r="G25" i="1"/>
  <c r="G26" i="1" s="1"/>
  <c r="F40" i="1"/>
  <c r="G23" i="1" s="1"/>
  <c r="G40" i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G24" i="1" l="1"/>
  <c r="G29" i="1" s="1"/>
  <c r="G28" i="1"/>
  <c r="G141" i="12"/>
  <c r="M142" i="12"/>
  <c r="M141" i="12" s="1"/>
  <c r="M117" i="12"/>
  <c r="M160" i="12"/>
  <c r="U123" i="12"/>
  <c r="K123" i="12"/>
  <c r="G117" i="12"/>
  <c r="K96" i="12"/>
  <c r="M94" i="12"/>
  <c r="M93" i="12" s="1"/>
  <c r="G8" i="12"/>
  <c r="M9" i="12"/>
  <c r="M8" i="12" s="1"/>
  <c r="G123" i="12"/>
  <c r="U96" i="12"/>
  <c r="G96" i="12"/>
  <c r="M47" i="12"/>
  <c r="M124" i="12"/>
  <c r="M123" i="12" s="1"/>
  <c r="M96" i="12"/>
  <c r="G47" i="12"/>
  <c r="I21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<sst xmlns="http://schemas.openxmlformats.org/spreadsheetml/2006/main" count="678" uniqueCount="355">
  <si>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</si>
  <si>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</si>
  <si>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</si>
  <si>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</si>
  <si>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</si>
  <si>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</si>
  <si>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</si>
  <si>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</si>
  <si>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</si>
  <si>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</si>
  <si>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</si>
  <si>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</si>
  <si>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</si>
  <si>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</si>
  <si>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</si>
  <si>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</si>
  <si>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</si>
  <si>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</si>
  <si>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</si>
  <si>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</si>
  <si>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</si>
  <si>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</si>
  <si>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</si>
  <si>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</si>
  <si>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</si>
  <si>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</si>
  <si>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</si>
  <si>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</si>
  <si>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</si>
  <si>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</si>
  <si>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</si>
  <si>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</si>
  <si>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</si>
  <si>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</si>
  <si>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</si>
  <si>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</si>
  <si>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</si>
  <si>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</si>
  <si>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</si>
  <si>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</si>
  <si>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</si>
  <si>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</si>
  <si>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</si>
  <si>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</si>
  <si>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</si>
  <si>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Mgr. Michaela Regéciová</t>
  </si>
  <si>
    <t>Otaslavice - Chodník, parkovací místa, zpevněné plochy a VO u silnice III/37745</t>
  </si>
  <si>
    <t>Obec Otaslavice</t>
  </si>
  <si>
    <t>343</t>
  </si>
  <si>
    <t>Otaslavice</t>
  </si>
  <si>
    <t>79806</t>
  </si>
  <si>
    <t>00288586</t>
  </si>
  <si>
    <t>CZ00288586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</si>
  <si>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</si>
  <si>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</si>
  <si>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</si>
  <si>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</si>
  <si>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</si>
  <si>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</si>
  <si>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</si>
  <si>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</si>
  <si>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</si>
  <si>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</si>
  <si>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</si>
  <si>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</si>
  <si>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</si>
  <si>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97</t>
  </si>
  <si>
    <t>Přesuny suti a vybouraných hmot</t>
  </si>
  <si>
    <t>99</t>
  </si>
  <si>
    <t>Staveništní přesun hmot</t>
  </si>
  <si>
    <t>M21</t>
  </si>
  <si>
    <t>Elektromontáže</t>
  </si>
  <si>
    <t>M46</t>
  </si>
  <si>
    <t>Zemní práce při montážích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</si>
  <si>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</si>
  <si>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</si>
  <si>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</si>
  <si>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</si>
  <si>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</si>
  <si>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</si>
  <si>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</si>
  <si>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</si>
  <si>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</si>
  <si>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</si>
  <si>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</si>
  <si>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</si>
  <si>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</si>
  <si>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</si>
  <si>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</si>
  <si>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</si>
  <si>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</si>
  <si>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</si>
  <si>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</si>
  <si>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</si>
  <si>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</si>
  <si>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</si>
  <si>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</si>
  <si>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</si>
  <si>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</si>
  <si>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</si>
  <si>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</si>
  <si>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</si>
  <si>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</si>
  <si>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113151219R00</t>
  </si>
  <si>
    <t>Frézování živičného krytu do 500 m2, bez překážek, tl. 100 mm</t>
  </si>
  <si>
    <t>m2</t>
  </si>
  <si>
    <t>POL1_0</t>
  </si>
  <si>
    <t>Rekonstrukce krajnice:349,5</t>
  </si>
  <si>
    <t>VV</t>
  </si>
  <si>
    <t>113106000RAB</t>
  </si>
  <si>
    <t>Odstranění zám.dlažby 6 cm vč.podkladu,pl.do 50 m2, včetně naložení a odvozu na skládku do 1 km</t>
  </si>
  <si>
    <t>POL2_0</t>
  </si>
  <si>
    <t>113202111R00</t>
  </si>
  <si>
    <t>Vytrhání obrub obrubníků silničních</t>
  </si>
  <si>
    <t>m</t>
  </si>
  <si>
    <t>111201101R00</t>
  </si>
  <si>
    <t>Odstranění křovin i s kořeny na ploše do 1000 m2</t>
  </si>
  <si>
    <t>113105112R00</t>
  </si>
  <si>
    <t>Rozebrání dlažeb z lom.kamene na sucho, spáry s MC</t>
  </si>
  <si>
    <t>113106121R00</t>
  </si>
  <si>
    <t>Rozebrání dlažeb z betonových dlaždic na sucho</t>
  </si>
  <si>
    <t>113106221R00</t>
  </si>
  <si>
    <t>Rozebrání dlažeb z drobných kostek v kam. těženém</t>
  </si>
  <si>
    <t>113107610R00</t>
  </si>
  <si>
    <t>Odstranění podkladu nad 50 m2,kam.drcené tl.10 cm</t>
  </si>
  <si>
    <t>113107620R00</t>
  </si>
  <si>
    <t>Odstranění podkladu nad 50 m2,kam.drcené tl.20 cm</t>
  </si>
  <si>
    <t>113107630R00</t>
  </si>
  <si>
    <t>Odstranění podkladu nad 50 m2,kam.drcené tl.30 cm</t>
  </si>
  <si>
    <t>113109310R00</t>
  </si>
  <si>
    <t>Odstranění podkladu pl.50 m2, bet.prostý tl.10 cm</t>
  </si>
  <si>
    <t>122301101R00</t>
  </si>
  <si>
    <t>Odkopávky nezapažené v hor. 4 do 100 m3</t>
  </si>
  <si>
    <t>m3</t>
  </si>
  <si>
    <t>Zpevněné plochy:290,6*0,37</t>
  </si>
  <si>
    <t>Parkovací místa:123,0*0,37</t>
  </si>
  <si>
    <t>Sjezdy:135,9*0,37</t>
  </si>
  <si>
    <t>Chodník:389,1*0,25</t>
  </si>
  <si>
    <t>Sanace:(290,635+123,0+135,9+389,1)*0,3</t>
  </si>
  <si>
    <t>122301109R00</t>
  </si>
  <si>
    <t>Příplatek za lepivost - odkopávky v hor. 4</t>
  </si>
  <si>
    <t>132301110R00</t>
  </si>
  <si>
    <t>Hloubení rýh š.do 60 cm v hor.4 do 50 m3,STROJNĚ</t>
  </si>
  <si>
    <t>Výkop pro chráničky kabelů CETIN:0,3*0,3*350,0</t>
  </si>
  <si>
    <t>132301119R00</t>
  </si>
  <si>
    <t>Přípl.za lepivost,hloubení rýh 60 cm,hor.4,STROJNĚ</t>
  </si>
  <si>
    <t>162701105R00</t>
  </si>
  <si>
    <t>Vodorovné přemístění výkopku z hor.1-4 do 10000 m</t>
  </si>
  <si>
    <t>582,18+31,5</t>
  </si>
  <si>
    <t>162701109R00</t>
  </si>
  <si>
    <t>Příplatek k vod. přemístění hor.1-4 za další 1 km</t>
  </si>
  <si>
    <t>199000002R00</t>
  </si>
  <si>
    <t>Poplatek za skládku horniny 1- 4, č. dle katal. odpadů 17 05 04</t>
  </si>
  <si>
    <t>171201101R00</t>
  </si>
  <si>
    <t>Uložení sypaniny do násypů nezhutněných</t>
  </si>
  <si>
    <t>Úprava terénu:580,0*0,5*0,1</t>
  </si>
  <si>
    <t>171102111R00</t>
  </si>
  <si>
    <t>Uložení sypaniny do násypů v aktivní zóně</t>
  </si>
  <si>
    <t>Sanace:(290,635+123,0+525,0)*0,3</t>
  </si>
  <si>
    <t>181101102R00</t>
  </si>
  <si>
    <t>Úprava pláně v zářezech v hor. 1-4, se zhutněním</t>
  </si>
  <si>
    <t>Zpevněné plochy:290,6</t>
  </si>
  <si>
    <t>Parkovací místa:123,0</t>
  </si>
  <si>
    <t>Sjezdy:135,9</t>
  </si>
  <si>
    <t>Chodník:389,1</t>
  </si>
  <si>
    <t>583423631R</t>
  </si>
  <si>
    <t xml:space="preserve">Kamenivo drcené 0/63 </t>
  </si>
  <si>
    <t>t</t>
  </si>
  <si>
    <t>POL3_0</t>
  </si>
  <si>
    <t>Sanace:(290,635+123,0+525,0)*0,3*2,4</t>
  </si>
  <si>
    <t>564851111RT4</t>
  </si>
  <si>
    <t>Podklad ze štěrkodrti po zhutnění tloušťky 15 cm, štěrkodrť frakce 0-63 mm</t>
  </si>
  <si>
    <t>564851116RT4</t>
  </si>
  <si>
    <t>Podklad ze štěrkodrti po zhutnění tloušťky 20 cm, štěrkodrť frakce 0-63 mm</t>
  </si>
  <si>
    <t>564851118RT4</t>
  </si>
  <si>
    <t>Podklad ze štěrkodrti po zhutnění tloušťky 25 cm, štěrkodrť frakce 0-63 mm</t>
  </si>
  <si>
    <t>564851116RT2</t>
  </si>
  <si>
    <t>Podklad ze štěrkodrti po zhutnění tloušťky 20 cm, štěrkodrť frakce 0-32 mm</t>
  </si>
  <si>
    <t>573111113R00</t>
  </si>
  <si>
    <t>Postřik infiltrační s posypem, asfalt 1,5 kg/m2</t>
  </si>
  <si>
    <t>573231127R00</t>
  </si>
  <si>
    <t>Postřik spojovací z asfaltu 0,7 kg/m2</t>
  </si>
  <si>
    <t>577134111RT3</t>
  </si>
  <si>
    <t>Asfaltový beton ACO 11+  š. do 3 m, tl.4 cm, plochy 101-200 m2</t>
  </si>
  <si>
    <t>Rekonstrukce krajnice:2*349,5</t>
  </si>
  <si>
    <t>581114113R00</t>
  </si>
  <si>
    <t>Kryt z betonu komunikací pro pěší tloušťky 10 cm</t>
  </si>
  <si>
    <t>596215021R00</t>
  </si>
  <si>
    <t>Kladení zámkové dlažby tl. 6 cm do drtě tl. 4 cm</t>
  </si>
  <si>
    <t>596215040R00</t>
  </si>
  <si>
    <t>Kladení zámkové dlažby tl. 8 cm do drtě tl. 4 cm</t>
  </si>
  <si>
    <t>596215048R00</t>
  </si>
  <si>
    <t>Příplatek za více barev dlažby tl. 8 cm, do drtě</t>
  </si>
  <si>
    <t>596715041R00</t>
  </si>
  <si>
    <t>Kladení vodicí linie z dlažby tl.8 cm, drť tl.4 cm</t>
  </si>
  <si>
    <t>Sjezdy:90,6*0,4</t>
  </si>
  <si>
    <t>596921112R00</t>
  </si>
  <si>
    <t>Kladení betonových vegetačních dlaždic</t>
  </si>
  <si>
    <t>596291111R00</t>
  </si>
  <si>
    <t>Řezání zámkové dlažby tl. 60 mm</t>
  </si>
  <si>
    <t>Chodník:240</t>
  </si>
  <si>
    <t>596291113R00</t>
  </si>
  <si>
    <t xml:space="preserve">Řezání zámkové dlažby tl. 80 mm </t>
  </si>
  <si>
    <t>Sjezdy:90,6</t>
  </si>
  <si>
    <t>59245020R</t>
  </si>
  <si>
    <t>Dlažba zámková H-PROFIL 20x16,5x6 cm přírodní</t>
  </si>
  <si>
    <t>Chodník:389,1*1,05</t>
  </si>
  <si>
    <t>59245021R</t>
  </si>
  <si>
    <t>Dlažba zámková H-PROFIL 20x16,5x6 cm červená</t>
  </si>
  <si>
    <t>5,2*1,05</t>
  </si>
  <si>
    <t>59245040R</t>
  </si>
  <si>
    <t>Dlažba zámková SLP s vodicí linií přírodní 20/20/6, dlažba pro nevidomé</t>
  </si>
  <si>
    <t>12,0*1,05</t>
  </si>
  <si>
    <t>59245030R</t>
  </si>
  <si>
    <t>Dlažba zámková H-PROFIL 20x16,5x8 cm přírodní</t>
  </si>
  <si>
    <t>Parkovací místa:123,0*1,05</t>
  </si>
  <si>
    <t>59245031R</t>
  </si>
  <si>
    <t>Dlažba zámková H-PROFIL 20x16,5x8cm červená</t>
  </si>
  <si>
    <t>Sjezdy:135,9*1,05</t>
  </si>
  <si>
    <t>592451158R</t>
  </si>
  <si>
    <t>Dlažba HOLLAND I SLP skladba 20x10x8 cm červená, dlažba pro nevidomé</t>
  </si>
  <si>
    <t>Reliefní:60,0*1,05</t>
  </si>
  <si>
    <t>592452561R</t>
  </si>
  <si>
    <t>Dlažba zatravňovací přírodní 17/20 x 17/20 x 8 cm, 30 mm distančníky</t>
  </si>
  <si>
    <t>Zpevněné plochy:290,6*1,05</t>
  </si>
  <si>
    <t>899331111R00</t>
  </si>
  <si>
    <t>Výšková úprava vstupu do 20 cm, zvýšení poklopu</t>
  </si>
  <si>
    <t>kus</t>
  </si>
  <si>
    <t>899431111R00</t>
  </si>
  <si>
    <t>Výšková úprava do 20 cm, zvýšení krytu šoupěte</t>
  </si>
  <si>
    <t>919735113R00</t>
  </si>
  <si>
    <t>Řezání stávajícího živičného krytu tl. 100 mm</t>
  </si>
  <si>
    <t>916231111RT1</t>
  </si>
  <si>
    <t>Osazení obruby z kostek drobných, bez boční opěry, včetně kostek drobných 12 cm, lože C 12/15</t>
  </si>
  <si>
    <t>Přídlažba - 2 řádky:2*350,0</t>
  </si>
  <si>
    <t>917862111RV4</t>
  </si>
  <si>
    <t>Osazení stojat. obrub.bet. s opěrou,lože z C 12/15, vč.obrub.nájezd.náběh.1000/150/150-250</t>
  </si>
  <si>
    <t>Sjezdy:2*23</t>
  </si>
  <si>
    <t>917862111RT5</t>
  </si>
  <si>
    <t>Osazení stojat. obrub.bet. s opěrou,lože z C 12/15, včetně obrubníku ABO 100/10/25</t>
  </si>
  <si>
    <t>Chodník/zeleň:350,0</t>
  </si>
  <si>
    <t>Zpevněné plochy:28,0+23,8</t>
  </si>
  <si>
    <t>917862111RT7</t>
  </si>
  <si>
    <t>Osazení stojat. obrub.bet. s opěrou,lože z C 12/15, včetně obrubníku ABO 2 - 15 100/15/25</t>
  </si>
  <si>
    <t>Chodník/silnice mimo sjezdy:350,0-90,6</t>
  </si>
  <si>
    <t>Parkovací místa:18,75+18,0</t>
  </si>
  <si>
    <t>917762111RT7</t>
  </si>
  <si>
    <t>Osazení ležat. obrub. bet. s opěrou,lože z C 12/15, včetně obrubníku ABO 2 - 15 100/15/15</t>
  </si>
  <si>
    <t>Parkovací místa:8,75+14,0+30,5</t>
  </si>
  <si>
    <t>Zpevněné plochy:40,5</t>
  </si>
  <si>
    <t>919731122R00</t>
  </si>
  <si>
    <t>Zarovnání styčné plochy živičné tl. do 10 cm</t>
  </si>
  <si>
    <t>Pružná zálivka spár:349,5</t>
  </si>
  <si>
    <t>914001121RT6</t>
  </si>
  <si>
    <t>Osaz.svislé dopr.značky a sloupku,Al patka, základ, včetně dodávky sloupku a značky</t>
  </si>
  <si>
    <t>Označení autobusové zastávky:1</t>
  </si>
  <si>
    <t>Vyhrazené stání IP12 + E13:1</t>
  </si>
  <si>
    <t>979087212R00</t>
  </si>
  <si>
    <t>Nakládání suti na dopravní prostředky - komunikace</t>
  </si>
  <si>
    <t>979084216R00</t>
  </si>
  <si>
    <t>Vodorovná doprava vybour. hmot po suchu do 5 km</t>
  </si>
  <si>
    <t>979990103R00</t>
  </si>
  <si>
    <t>Poplatek za uložení suti - beton, skupina odpadu 170101</t>
  </si>
  <si>
    <t>998223011R00</t>
  </si>
  <si>
    <t>Přesun hmot, pozemní komunikace, kryt dlážděný</t>
  </si>
  <si>
    <t>210100252R00</t>
  </si>
  <si>
    <t>Ukončení celoplast. kabelů zákl./pás.do 4x25 mm2</t>
  </si>
  <si>
    <t>210192102R00</t>
  </si>
  <si>
    <t>Rozvodnice pro veřejné osvětlení KS 4</t>
  </si>
  <si>
    <t>210204011RS2</t>
  </si>
  <si>
    <t>Stožár osvětlovací ocelový délky do 12 m, včetně nákladů na autojeřáb</t>
  </si>
  <si>
    <t>31673500R</t>
  </si>
  <si>
    <t xml:space="preserve">Stožár osvětlovací uliční DOS 75 </t>
  </si>
  <si>
    <t>210202111R00</t>
  </si>
  <si>
    <t>Svítidlo veřejného osvětlení na výložník</t>
  </si>
  <si>
    <t>348360220R</t>
  </si>
  <si>
    <t>Svítidlo LED venkovní 50 W</t>
  </si>
  <si>
    <t>210204103RS2</t>
  </si>
  <si>
    <t>Výložník ocelový 1ramenný do 35 kg, včetně nákladů na montážní plošinu</t>
  </si>
  <si>
    <t>210220021RT1</t>
  </si>
  <si>
    <t>Vedení uzemňovací v zemi FeZn do 120 mm2 vč.svorek, včetně pásku FeZn 30 x 4 mm</t>
  </si>
  <si>
    <t>210220302R00</t>
  </si>
  <si>
    <t>Svorka hromosvodová nad 2 šrouby /ST, SJ, SR, atd/</t>
  </si>
  <si>
    <t>210810014RT1</t>
  </si>
  <si>
    <t>Kabel CYKY-m 750 V 4 žíly,16-25 mm2, volně uložený, včetně dodávky kabelu 4x16 mm2</t>
  </si>
  <si>
    <t>210810005RT1</t>
  </si>
  <si>
    <t>Kabel CYKY-m 750 V 3 x 1,5 mm2 volně uložený, včetně dodávky kabelu</t>
  </si>
  <si>
    <t>3457114703R</t>
  </si>
  <si>
    <t>Trubka kabelová chránička KOPOFLEX KF 09075</t>
  </si>
  <si>
    <t>Pro kabel veřejného osvětlení:450</t>
  </si>
  <si>
    <t>3457114705R</t>
  </si>
  <si>
    <t>Trubka kabelová chránička KOPOFLEX KF 09110</t>
  </si>
  <si>
    <t>Rezerva CETIN:120</t>
  </si>
  <si>
    <t>35711717R</t>
  </si>
  <si>
    <t>Skříň přípojková plastová SP 100 na sloup NSP1P</t>
  </si>
  <si>
    <t>31678615.AR</t>
  </si>
  <si>
    <t>Svorkovnice stožárová PSR 16-1</t>
  </si>
  <si>
    <t>460010024RT2</t>
  </si>
  <si>
    <t>Vytýčení kabelové trasy v zastavěném prostoru, délka trasy do 500 m</t>
  </si>
  <si>
    <t>km</t>
  </si>
  <si>
    <t>460050602RT1</t>
  </si>
  <si>
    <t>Jáma pro stožár, hornina třídy 3-4, ručně, ruční výkop jámy</t>
  </si>
  <si>
    <t>Stožár VO:9*0,8*0,8*0,8</t>
  </si>
  <si>
    <t>460100064R00</t>
  </si>
  <si>
    <t>Pouzdrový základ "Šedý utopenec" 800x800, v.675</t>
  </si>
  <si>
    <t>460120002R00</t>
  </si>
  <si>
    <t>Zához jámy, hornina třídy 3 - 4</t>
  </si>
  <si>
    <t>460120061RT1</t>
  </si>
  <si>
    <t>Odvoz zeminy, odvoz zeminy včetně naložení</t>
  </si>
  <si>
    <t>460200114RT2</t>
  </si>
  <si>
    <t>Výkop kabelové rýhy 35/30 cm, hornina 4, ruční výkop rýhy</t>
  </si>
  <si>
    <t>Přeložka kabelu CETIN:350</t>
  </si>
  <si>
    <t>460200155RT2</t>
  </si>
  <si>
    <t>Výkop kabelové rýhy 35/70 cm  hor.5, ruční výkop rýhy</t>
  </si>
  <si>
    <t>Veřejné osvětlení:450</t>
  </si>
  <si>
    <t>460420010RT1</t>
  </si>
  <si>
    <t>Zřízení kabelového lože v rýze š.do 15 cm z písku, tloušťka vrstvy 15 cm</t>
  </si>
  <si>
    <t>460490012R00</t>
  </si>
  <si>
    <t>Fólie výstražná z PVC, šířka 33 cm</t>
  </si>
  <si>
    <t>460510131RT1</t>
  </si>
  <si>
    <t>Protlačovaný prostup z plast.trub kanal, D 110 mm, včetně dodávky trubek d 110 x 2,7 mm</t>
  </si>
  <si>
    <t>141721101R00</t>
  </si>
  <si>
    <t>Řízené protlačení a vtažení PE d 110 mm, hor.1 - 4</t>
  </si>
  <si>
    <t>Protlak VO v silnici:8</t>
  </si>
  <si>
    <t>460570144R00</t>
  </si>
  <si>
    <t>Zához rýhy 35/60 cm, hornina třídy 4, se zhutněním</t>
  </si>
  <si>
    <t>460570114R00</t>
  </si>
  <si>
    <t>Zához rýhy 35/30 cm, hornina třídy 4, se zhutněním</t>
  </si>
  <si>
    <t>460921102RV</t>
  </si>
  <si>
    <t>Zaměření, dokumentace a revize</t>
  </si>
  <si>
    <t>kpl</t>
  </si>
  <si>
    <t>001-12000</t>
  </si>
  <si>
    <t>Geodetické práce před výstavbou</t>
  </si>
  <si>
    <t>POL99_0</t>
  </si>
  <si>
    <t>001-12001</t>
  </si>
  <si>
    <t>Geodetické práce při provádění stavby</t>
  </si>
  <si>
    <t>001-12002</t>
  </si>
  <si>
    <t>Geodetické práce po dokončení stavby</t>
  </si>
  <si>
    <t>001-20000</t>
  </si>
  <si>
    <t>Zaměření skutečného stavu</t>
  </si>
  <si>
    <t>001-20001</t>
  </si>
  <si>
    <t>Geometrický plán, (5 autorizovaných výtisků)</t>
  </si>
  <si>
    <t>002-10000</t>
  </si>
  <si>
    <t>Zařízení staveniště</t>
  </si>
  <si>
    <t>měs.</t>
  </si>
  <si>
    <t>004-10000</t>
  </si>
  <si>
    <t>Přechodná dopravní značení</t>
  </si>
  <si>
    <t>005-10000</t>
  </si>
  <si>
    <t>Kompletační a koordinační činnost</t>
  </si>
  <si>
    <t>měs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</si>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</sst>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9"/>
  <sheetViews>
    <sheetView showGridLines="0" topLeftCell="B4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hidden="1" customHeight="1" x14ac:dyDescent="0.2">
      <c r="A3" s="4"/>
      <c r="B3" s="110" t="s">
        <v>43</v>
      </c>
      <c r="C3" s="111"/>
      <c r="D3" s="112"/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51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 t="s">
        <v>52</v>
      </c>
      <c r="J6" s="11"/>
    </row>
    <row r="7" spans="1:15" ht="15.75" customHeight="1" x14ac:dyDescent="0.2">
      <c r="A7" s="4"/>
      <c r="B7" s="40"/>
      <c r="C7" s="122" t="s">
        <v>50</v>
      </c>
      <c r="D7" s="104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 t="s">
        <v>45</v>
      </c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SUMIF(F47:F55,A16,I47:I55)+SUMIF(F47:F55,"PSU",I47:I55)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SUMIF(F47:F55,A17,I47:I55)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SUMIF(F47:F55,A18,I47:I55)</f>
        <v>0</v>
      </c>
      <c r="J18" s="82"/>
    </row>
    <row r="19" spans="1:10" ht="23.25" customHeight="1" x14ac:dyDescent="0.2">
      <c r="A19" s="192" t="s">
        <v>74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SUMIF(F47:F55,A19,I47:I55)</f>
        <v>0</v>
      </c>
      <c r="J19" s="82"/>
    </row>
    <row r="20" spans="1:10" ht="23.25" customHeight="1" x14ac:dyDescent="0.2">
      <c r="A20" s="192" t="s">
        <v>75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SUMIF(F47:F55,A20,I47:I55)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15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15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55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44829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53</v>
      </c>
      <c r="C39" s="137" t="s">
        <v>46</v>
      </c>
      <c r="D39" s="138"/>
      <c r="E39" s="138"/>
      <c r="F39" s="146">
        <f>'Rozpočet Pol'!AC170</f>
        <v>0</v>
      </c>
      <c r="G39" s="147">
        <f>'Rozpočet Pol'!AD170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">
      <c r="A40" s="130"/>
      <c r="B40" s="140" t="s">
        <v>54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56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57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58</v>
      </c>
      <c r="C47" s="174" t="s">
        <v>59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60</v>
      </c>
      <c r="C48" s="164" t="s">
        <v>61</v>
      </c>
      <c r="D48" s="166"/>
      <c r="E48" s="166"/>
      <c r="F48" s="182" t="s">
        <v>23</v>
      </c>
      <c r="G48" s="183"/>
      <c r="H48" s="183"/>
      <c r="I48" s="184">
        <f>'Rozpočet Pol'!G47</f>
        <v>0</v>
      </c>
      <c r="J48" s="184"/>
    </row>
    <row r="49" spans="1:10" ht="25.5" customHeight="1" x14ac:dyDescent="0.2">
      <c r="A49" s="162"/>
      <c r="B49" s="165" t="s">
        <v>62</v>
      </c>
      <c r="C49" s="164" t="s">
        <v>63</v>
      </c>
      <c r="D49" s="166"/>
      <c r="E49" s="166"/>
      <c r="F49" s="182" t="s">
        <v>23</v>
      </c>
      <c r="G49" s="183"/>
      <c r="H49" s="183"/>
      <c r="I49" s="184">
        <f>'Rozpočet Pol'!G93</f>
        <v>0</v>
      </c>
      <c r="J49" s="184"/>
    </row>
    <row r="50" spans="1:10" ht="25.5" customHeight="1" x14ac:dyDescent="0.2">
      <c r="A50" s="162"/>
      <c r="B50" s="165" t="s">
        <v>64</v>
      </c>
      <c r="C50" s="164" t="s">
        <v>65</v>
      </c>
      <c r="D50" s="166"/>
      <c r="E50" s="166"/>
      <c r="F50" s="182" t="s">
        <v>23</v>
      </c>
      <c r="G50" s="183"/>
      <c r="H50" s="183"/>
      <c r="I50" s="184">
        <f>'Rozpočet Pol'!G96</f>
        <v>0</v>
      </c>
      <c r="J50" s="184"/>
    </row>
    <row r="51" spans="1:10" ht="25.5" customHeight="1" x14ac:dyDescent="0.2">
      <c r="A51" s="162"/>
      <c r="B51" s="165" t="s">
        <v>66</v>
      </c>
      <c r="C51" s="164" t="s">
        <v>67</v>
      </c>
      <c r="D51" s="166"/>
      <c r="E51" s="166"/>
      <c r="F51" s="182" t="s">
        <v>23</v>
      </c>
      <c r="G51" s="183"/>
      <c r="H51" s="183"/>
      <c r="I51" s="184">
        <f>'Rozpočet Pol'!G117</f>
        <v>0</v>
      </c>
      <c r="J51" s="184"/>
    </row>
    <row r="52" spans="1:10" ht="25.5" customHeight="1" x14ac:dyDescent="0.2">
      <c r="A52" s="162"/>
      <c r="B52" s="165" t="s">
        <v>68</v>
      </c>
      <c r="C52" s="164" t="s">
        <v>69</v>
      </c>
      <c r="D52" s="166"/>
      <c r="E52" s="166"/>
      <c r="F52" s="182" t="s">
        <v>23</v>
      </c>
      <c r="G52" s="183"/>
      <c r="H52" s="183"/>
      <c r="I52" s="184">
        <f>'Rozpočet Pol'!G121</f>
        <v>0</v>
      </c>
      <c r="J52" s="184"/>
    </row>
    <row r="53" spans="1:10" ht="25.5" customHeight="1" x14ac:dyDescent="0.2">
      <c r="A53" s="162"/>
      <c r="B53" s="165" t="s">
        <v>70</v>
      </c>
      <c r="C53" s="164" t="s">
        <v>71</v>
      </c>
      <c r="D53" s="166"/>
      <c r="E53" s="166"/>
      <c r="F53" s="182" t="s">
        <v>25</v>
      </c>
      <c r="G53" s="183"/>
      <c r="H53" s="183"/>
      <c r="I53" s="184">
        <f>'Rozpočet Pol'!G123</f>
        <v>0</v>
      </c>
      <c r="J53" s="184"/>
    </row>
    <row r="54" spans="1:10" ht="25.5" customHeight="1" x14ac:dyDescent="0.2">
      <c r="A54" s="162"/>
      <c r="B54" s="165" t="s">
        <v>72</v>
      </c>
      <c r="C54" s="164" t="s">
        <v>73</v>
      </c>
      <c r="D54" s="166"/>
      <c r="E54" s="166"/>
      <c r="F54" s="182" t="s">
        <v>25</v>
      </c>
      <c r="G54" s="183"/>
      <c r="H54" s="183"/>
      <c r="I54" s="184">
        <f>'Rozpočet Pol'!G141</f>
        <v>0</v>
      </c>
      <c r="J54" s="184"/>
    </row>
    <row r="55" spans="1:10" ht="25.5" customHeight="1" x14ac:dyDescent="0.2">
      <c r="A55" s="162"/>
      <c r="B55" s="176" t="s">
        <v>74</v>
      </c>
      <c r="C55" s="177" t="s">
        <v>26</v>
      </c>
      <c r="D55" s="178"/>
      <c r="E55" s="178"/>
      <c r="F55" s="185" t="s">
        <v>74</v>
      </c>
      <c r="G55" s="186"/>
      <c r="H55" s="186"/>
      <c r="I55" s="187">
        <f>'Rozpočet Pol'!G160</f>
        <v>0</v>
      </c>
      <c r="J55" s="187"/>
    </row>
    <row r="56" spans="1:10" ht="25.5" customHeight="1" x14ac:dyDescent="0.2">
      <c r="A56" s="163"/>
      <c r="B56" s="169" t="s">
        <v>1</v>
      </c>
      <c r="C56" s="169"/>
      <c r="D56" s="170"/>
      <c r="E56" s="170"/>
      <c r="F56" s="188"/>
      <c r="G56" s="189"/>
      <c r="H56" s="189"/>
      <c r="I56" s="190">
        <f>SUM(I47:I55)</f>
        <v>0</v>
      </c>
      <c r="J56" s="190"/>
    </row>
    <row r="57" spans="1:10" x14ac:dyDescent="0.2">
      <c r="F57" s="191"/>
      <c r="G57" s="129"/>
      <c r="H57" s="191"/>
      <c r="I57" s="129"/>
      <c r="J57" s="129"/>
    </row>
    <row r="58" spans="1:10" x14ac:dyDescent="0.2">
      <c r="F58" s="191"/>
      <c r="G58" s="129"/>
      <c r="H58" s="191"/>
      <c r="I58" s="129"/>
      <c r="J58" s="129"/>
    </row>
    <row r="59" spans="1:10" x14ac:dyDescent="0.2">
      <c r="F59" s="191"/>
      <c r="G59" s="129"/>
      <c r="H59" s="191"/>
      <c r="I59" s="129"/>
      <c r="J59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I54:J54"/>
    <mergeCell ref="C54:E54"/>
    <mergeCell ref="I55:J55"/>
    <mergeCell ref="C55:E55"/>
    <mergeCell ref="I56:J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8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4" t="s">
        <v>6</v>
      </c>
      <c r="B1" s="194"/>
      <c r="C1" s="194"/>
      <c r="D1" s="194"/>
      <c r="E1" s="194"/>
      <c r="F1" s="194"/>
      <c r="G1" s="194"/>
      <c r="AE1" t="s">
        <v>77</v>
      </c>
    </row>
    <row r="2" spans="1:60" ht="24.95" customHeight="1" x14ac:dyDescent="0.2">
      <c r="A2" s="201" t="s">
        <v>76</v>
      </c>
      <c r="B2" s="195"/>
      <c r="C2" s="196" t="s">
        <v>46</v>
      </c>
      <c r="D2" s="197"/>
      <c r="E2" s="197"/>
      <c r="F2" s="197"/>
      <c r="G2" s="203"/>
      <c r="AE2" t="s">
        <v>78</v>
      </c>
    </row>
    <row r="3" spans="1:60" ht="24.95" hidden="1" customHeight="1" x14ac:dyDescent="0.2">
      <c r="A3" s="202" t="s">
        <v>7</v>
      </c>
      <c r="B3" s="200"/>
      <c r="C3" s="198"/>
      <c r="D3" s="199"/>
      <c r="E3" s="199"/>
      <c r="F3" s="199"/>
      <c r="G3" s="204"/>
      <c r="AE3" t="s">
        <v>79</v>
      </c>
    </row>
    <row r="4" spans="1:60" ht="24.95" hidden="1" customHeight="1" x14ac:dyDescent="0.2">
      <c r="A4" s="202" t="s">
        <v>8</v>
      </c>
      <c r="B4" s="200"/>
      <c r="C4" s="198"/>
      <c r="D4" s="199"/>
      <c r="E4" s="199"/>
      <c r="F4" s="199"/>
      <c r="G4" s="204"/>
      <c r="AE4" t="s">
        <v>80</v>
      </c>
    </row>
    <row r="5" spans="1:60" hidden="1" x14ac:dyDescent="0.2">
      <c r="A5" s="205" t="s">
        <v>81</v>
      </c>
      <c r="B5" s="206"/>
      <c r="C5" s="207"/>
      <c r="D5" s="208"/>
      <c r="E5" s="208"/>
      <c r="F5" s="208"/>
      <c r="G5" s="209"/>
      <c r="AE5" t="s">
        <v>82</v>
      </c>
    </row>
    <row r="7" spans="1:60" ht="38.25" x14ac:dyDescent="0.2">
      <c r="A7" s="214" t="s">
        <v>83</v>
      </c>
      <c r="B7" s="215" t="s">
        <v>84</v>
      </c>
      <c r="C7" s="215" t="s">
        <v>85</v>
      </c>
      <c r="D7" s="214" t="s">
        <v>86</v>
      </c>
      <c r="E7" s="214" t="s">
        <v>87</v>
      </c>
      <c r="F7" s="210" t="s">
        <v>88</v>
      </c>
      <c r="G7" s="233" t="s">
        <v>28</v>
      </c>
      <c r="H7" s="234" t="s">
        <v>29</v>
      </c>
      <c r="I7" s="234" t="s">
        <v>89</v>
      </c>
      <c r="J7" s="234" t="s">
        <v>30</v>
      </c>
      <c r="K7" s="234" t="s">
        <v>90</v>
      </c>
      <c r="L7" s="234" t="s">
        <v>91</v>
      </c>
      <c r="M7" s="234" t="s">
        <v>92</v>
      </c>
      <c r="N7" s="234" t="s">
        <v>93</v>
      </c>
      <c r="O7" s="234" t="s">
        <v>94</v>
      </c>
      <c r="P7" s="234" t="s">
        <v>95</v>
      </c>
      <c r="Q7" s="234" t="s">
        <v>96</v>
      </c>
      <c r="R7" s="234" t="s">
        <v>97</v>
      </c>
      <c r="S7" s="234" t="s">
        <v>98</v>
      </c>
      <c r="T7" s="234" t="s">
        <v>99</v>
      </c>
      <c r="U7" s="217" t="s">
        <v>100</v>
      </c>
    </row>
    <row r="8" spans="1:60" x14ac:dyDescent="0.2">
      <c r="A8" s="235" t="s">
        <v>101</v>
      </c>
      <c r="B8" s="236" t="s">
        <v>58</v>
      </c>
      <c r="C8" s="237" t="s">
        <v>59</v>
      </c>
      <c r="D8" s="238"/>
      <c r="E8" s="239"/>
      <c r="F8" s="240"/>
      <c r="G8" s="240">
        <f>SUMIF(AE9:AE46,"&lt;&gt;NOR",G9:G46)</f>
        <v>0</v>
      </c>
      <c r="H8" s="240"/>
      <c r="I8" s="240">
        <f>SUM(I9:I46)</f>
        <v>0</v>
      </c>
      <c r="J8" s="240"/>
      <c r="K8" s="240">
        <f>SUM(K9:K46)</f>
        <v>0</v>
      </c>
      <c r="L8" s="240"/>
      <c r="M8" s="240">
        <f>SUM(M9:M46)</f>
        <v>0</v>
      </c>
      <c r="N8" s="216"/>
      <c r="O8" s="216">
        <f>SUM(O9:O46)</f>
        <v>675.81719999999996</v>
      </c>
      <c r="P8" s="216"/>
      <c r="Q8" s="216">
        <f>SUM(Q9:Q46)</f>
        <v>482.88899999999995</v>
      </c>
      <c r="R8" s="216"/>
      <c r="S8" s="216"/>
      <c r="T8" s="235"/>
      <c r="U8" s="216">
        <f>SUM(U9:U46)</f>
        <v>658.95999999999992</v>
      </c>
      <c r="AE8" t="s">
        <v>102</v>
      </c>
    </row>
    <row r="9" spans="1:60" ht="22.5" outlineLevel="1" x14ac:dyDescent="0.2">
      <c r="A9" s="212">
        <v>1</v>
      </c>
      <c r="B9" s="218" t="s">
        <v>103</v>
      </c>
      <c r="C9" s="263" t="s">
        <v>104</v>
      </c>
      <c r="D9" s="220" t="s">
        <v>105</v>
      </c>
      <c r="E9" s="227">
        <v>349.5</v>
      </c>
      <c r="F9" s="230">
        <f>H9+J9</f>
        <v>0</v>
      </c>
      <c r="G9" s="231">
        <f>ROUND(E9*F9,2)</f>
        <v>0</v>
      </c>
      <c r="H9" s="231"/>
      <c r="I9" s="231">
        <f>ROUND(E9*H9,2)</f>
        <v>0</v>
      </c>
      <c r="J9" s="231"/>
      <c r="K9" s="231">
        <f>ROUND(E9*J9,2)</f>
        <v>0</v>
      </c>
      <c r="L9" s="231">
        <v>21</v>
      </c>
      <c r="M9" s="231">
        <f>G9*(1+L9/100)</f>
        <v>0</v>
      </c>
      <c r="N9" s="221">
        <v>0</v>
      </c>
      <c r="O9" s="221">
        <f>ROUND(E9*N9,5)</f>
        <v>0</v>
      </c>
      <c r="P9" s="221">
        <v>0.22</v>
      </c>
      <c r="Q9" s="221">
        <f>ROUND(E9*P9,5)</f>
        <v>76.89</v>
      </c>
      <c r="R9" s="221"/>
      <c r="S9" s="221"/>
      <c r="T9" s="222">
        <v>5.96E-2</v>
      </c>
      <c r="U9" s="221">
        <f>ROUND(E9*T9,2)</f>
        <v>20.83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106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">
      <c r="A10" s="212"/>
      <c r="B10" s="218"/>
      <c r="C10" s="264" t="s">
        <v>107</v>
      </c>
      <c r="D10" s="223"/>
      <c r="E10" s="228">
        <v>349.5</v>
      </c>
      <c r="F10" s="231"/>
      <c r="G10" s="231"/>
      <c r="H10" s="231"/>
      <c r="I10" s="231"/>
      <c r="J10" s="231"/>
      <c r="K10" s="231"/>
      <c r="L10" s="231"/>
      <c r="M10" s="231"/>
      <c r="N10" s="221"/>
      <c r="O10" s="221"/>
      <c r="P10" s="221"/>
      <c r="Q10" s="221"/>
      <c r="R10" s="221"/>
      <c r="S10" s="221"/>
      <c r="T10" s="222"/>
      <c r="U10" s="221"/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108</v>
      </c>
      <c r="AF10" s="211">
        <v>0</v>
      </c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ht="22.5" outlineLevel="1" x14ac:dyDescent="0.2">
      <c r="A11" s="212">
        <v>2</v>
      </c>
      <c r="B11" s="218" t="s">
        <v>109</v>
      </c>
      <c r="C11" s="263" t="s">
        <v>110</v>
      </c>
      <c r="D11" s="220" t="s">
        <v>105</v>
      </c>
      <c r="E11" s="227">
        <v>72</v>
      </c>
      <c r="F11" s="230">
        <f>H11+J11</f>
        <v>0</v>
      </c>
      <c r="G11" s="231">
        <f>ROUND(E11*F11,2)</f>
        <v>0</v>
      </c>
      <c r="H11" s="231"/>
      <c r="I11" s="231">
        <f>ROUND(E11*H11,2)</f>
        <v>0</v>
      </c>
      <c r="J11" s="231"/>
      <c r="K11" s="231">
        <f>ROUND(E11*J11,2)</f>
        <v>0</v>
      </c>
      <c r="L11" s="231">
        <v>21</v>
      </c>
      <c r="M11" s="231">
        <f>G11*(1+L11/100)</f>
        <v>0</v>
      </c>
      <c r="N11" s="221">
        <v>0</v>
      </c>
      <c r="O11" s="221">
        <f>ROUND(E11*N11,5)</f>
        <v>0</v>
      </c>
      <c r="P11" s="221">
        <v>0.44500000000000001</v>
      </c>
      <c r="Q11" s="221">
        <f>ROUND(E11*P11,5)</f>
        <v>32.04</v>
      </c>
      <c r="R11" s="221"/>
      <c r="S11" s="221"/>
      <c r="T11" s="222">
        <v>0.61151</v>
      </c>
      <c r="U11" s="221">
        <f>ROUND(E11*T11,2)</f>
        <v>44.03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111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">
      <c r="A12" s="212">
        <v>3</v>
      </c>
      <c r="B12" s="218" t="s">
        <v>112</v>
      </c>
      <c r="C12" s="263" t="s">
        <v>113</v>
      </c>
      <c r="D12" s="220" t="s">
        <v>114</v>
      </c>
      <c r="E12" s="227">
        <v>350</v>
      </c>
      <c r="F12" s="230">
        <f>H12+J12</f>
        <v>0</v>
      </c>
      <c r="G12" s="231">
        <f>ROUND(E12*F12,2)</f>
        <v>0</v>
      </c>
      <c r="H12" s="231"/>
      <c r="I12" s="231">
        <f>ROUND(E12*H12,2)</f>
        <v>0</v>
      </c>
      <c r="J12" s="231"/>
      <c r="K12" s="231">
        <f>ROUND(E12*J12,2)</f>
        <v>0</v>
      </c>
      <c r="L12" s="231">
        <v>21</v>
      </c>
      <c r="M12" s="231">
        <f>G12*(1+L12/100)</f>
        <v>0</v>
      </c>
      <c r="N12" s="221">
        <v>0</v>
      </c>
      <c r="O12" s="221">
        <f>ROUND(E12*N12,5)</f>
        <v>0</v>
      </c>
      <c r="P12" s="221">
        <v>0.27</v>
      </c>
      <c r="Q12" s="221">
        <f>ROUND(E12*P12,5)</f>
        <v>94.5</v>
      </c>
      <c r="R12" s="221"/>
      <c r="S12" s="221"/>
      <c r="T12" s="222">
        <v>0.123</v>
      </c>
      <c r="U12" s="221">
        <f>ROUND(E12*T12,2)</f>
        <v>43.05</v>
      </c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106</v>
      </c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1" x14ac:dyDescent="0.2">
      <c r="A13" s="212">
        <v>4</v>
      </c>
      <c r="B13" s="218" t="s">
        <v>115</v>
      </c>
      <c r="C13" s="263" t="s">
        <v>116</v>
      </c>
      <c r="D13" s="220" t="s">
        <v>105</v>
      </c>
      <c r="E13" s="227">
        <v>10</v>
      </c>
      <c r="F13" s="230">
        <f>H13+J13</f>
        <v>0</v>
      </c>
      <c r="G13" s="231">
        <f>ROUND(E13*F13,2)</f>
        <v>0</v>
      </c>
      <c r="H13" s="231"/>
      <c r="I13" s="231">
        <f>ROUND(E13*H13,2)</f>
        <v>0</v>
      </c>
      <c r="J13" s="231"/>
      <c r="K13" s="231">
        <f>ROUND(E13*J13,2)</f>
        <v>0</v>
      </c>
      <c r="L13" s="231">
        <v>21</v>
      </c>
      <c r="M13" s="231">
        <f>G13*(1+L13/100)</f>
        <v>0</v>
      </c>
      <c r="N13" s="221">
        <v>0</v>
      </c>
      <c r="O13" s="221">
        <f>ROUND(E13*N13,5)</f>
        <v>0</v>
      </c>
      <c r="P13" s="221">
        <v>0</v>
      </c>
      <c r="Q13" s="221">
        <f>ROUND(E13*P13,5)</f>
        <v>0</v>
      </c>
      <c r="R13" s="221"/>
      <c r="S13" s="221"/>
      <c r="T13" s="222">
        <v>0.17199999999999999</v>
      </c>
      <c r="U13" s="221">
        <f>ROUND(E13*T13,2)</f>
        <v>1.72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106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ht="22.5" outlineLevel="1" x14ac:dyDescent="0.2">
      <c r="A14" s="212">
        <v>5</v>
      </c>
      <c r="B14" s="218" t="s">
        <v>117</v>
      </c>
      <c r="C14" s="263" t="s">
        <v>118</v>
      </c>
      <c r="D14" s="220" t="s">
        <v>105</v>
      </c>
      <c r="E14" s="227">
        <v>18.399999999999999</v>
      </c>
      <c r="F14" s="230">
        <f>H14+J14</f>
        <v>0</v>
      </c>
      <c r="G14" s="231">
        <f>ROUND(E14*F14,2)</f>
        <v>0</v>
      </c>
      <c r="H14" s="231"/>
      <c r="I14" s="231">
        <f>ROUND(E14*H14,2)</f>
        <v>0</v>
      </c>
      <c r="J14" s="231"/>
      <c r="K14" s="231">
        <f>ROUND(E14*J14,2)</f>
        <v>0</v>
      </c>
      <c r="L14" s="231">
        <v>21</v>
      </c>
      <c r="M14" s="231">
        <f>G14*(1+L14/100)</f>
        <v>0</v>
      </c>
      <c r="N14" s="221">
        <v>0</v>
      </c>
      <c r="O14" s="221">
        <f>ROUND(E14*N14,5)</f>
        <v>0</v>
      </c>
      <c r="P14" s="221">
        <v>0.48</v>
      </c>
      <c r="Q14" s="221">
        <f>ROUND(E14*P14,5)</f>
        <v>8.8320000000000007</v>
      </c>
      <c r="R14" s="221"/>
      <c r="S14" s="221"/>
      <c r="T14" s="222">
        <v>0.39</v>
      </c>
      <c r="U14" s="221">
        <f>ROUND(E14*T14,2)</f>
        <v>7.18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106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">
      <c r="A15" s="212">
        <v>6</v>
      </c>
      <c r="B15" s="218" t="s">
        <v>119</v>
      </c>
      <c r="C15" s="263" t="s">
        <v>120</v>
      </c>
      <c r="D15" s="220" t="s">
        <v>105</v>
      </c>
      <c r="E15" s="227">
        <v>16.5</v>
      </c>
      <c r="F15" s="230">
        <f>H15+J15</f>
        <v>0</v>
      </c>
      <c r="G15" s="231">
        <f>ROUND(E15*F15,2)</f>
        <v>0</v>
      </c>
      <c r="H15" s="231"/>
      <c r="I15" s="231">
        <f>ROUND(E15*H15,2)</f>
        <v>0</v>
      </c>
      <c r="J15" s="231"/>
      <c r="K15" s="231">
        <f>ROUND(E15*J15,2)</f>
        <v>0</v>
      </c>
      <c r="L15" s="231">
        <v>21</v>
      </c>
      <c r="M15" s="231">
        <f>G15*(1+L15/100)</f>
        <v>0</v>
      </c>
      <c r="N15" s="221">
        <v>0</v>
      </c>
      <c r="O15" s="221">
        <f>ROUND(E15*N15,5)</f>
        <v>0</v>
      </c>
      <c r="P15" s="221">
        <v>0.13800000000000001</v>
      </c>
      <c r="Q15" s="221">
        <f>ROUND(E15*P15,5)</f>
        <v>2.2770000000000001</v>
      </c>
      <c r="R15" s="221"/>
      <c r="S15" s="221"/>
      <c r="T15" s="222">
        <v>0.16</v>
      </c>
      <c r="U15" s="221">
        <f>ROUND(E15*T15,2)</f>
        <v>2.64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106</v>
      </c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">
      <c r="A16" s="212">
        <v>7</v>
      </c>
      <c r="B16" s="218" t="s">
        <v>121</v>
      </c>
      <c r="C16" s="263" t="s">
        <v>122</v>
      </c>
      <c r="D16" s="220" t="s">
        <v>105</v>
      </c>
      <c r="E16" s="227">
        <v>5</v>
      </c>
      <c r="F16" s="230">
        <f>H16+J16</f>
        <v>0</v>
      </c>
      <c r="G16" s="231">
        <f>ROUND(E16*F16,2)</f>
        <v>0</v>
      </c>
      <c r="H16" s="231"/>
      <c r="I16" s="231">
        <f>ROUND(E16*H16,2)</f>
        <v>0</v>
      </c>
      <c r="J16" s="231"/>
      <c r="K16" s="231">
        <f>ROUND(E16*J16,2)</f>
        <v>0</v>
      </c>
      <c r="L16" s="231">
        <v>21</v>
      </c>
      <c r="M16" s="231">
        <f>G16*(1+L16/100)</f>
        <v>0</v>
      </c>
      <c r="N16" s="221">
        <v>0</v>
      </c>
      <c r="O16" s="221">
        <f>ROUND(E16*N16,5)</f>
        <v>0</v>
      </c>
      <c r="P16" s="221">
        <v>0.2</v>
      </c>
      <c r="Q16" s="221">
        <f>ROUND(E16*P16,5)</f>
        <v>1</v>
      </c>
      <c r="R16" s="221"/>
      <c r="S16" s="221"/>
      <c r="T16" s="222">
        <v>0.1</v>
      </c>
      <c r="U16" s="221">
        <f>ROUND(E16*T16,2)</f>
        <v>0.5</v>
      </c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106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">
      <c r="A17" s="212">
        <v>8</v>
      </c>
      <c r="B17" s="218" t="s">
        <v>123</v>
      </c>
      <c r="C17" s="263" t="s">
        <v>124</v>
      </c>
      <c r="D17" s="220" t="s">
        <v>105</v>
      </c>
      <c r="E17" s="227">
        <v>38.4</v>
      </c>
      <c r="F17" s="230">
        <f>H17+J17</f>
        <v>0</v>
      </c>
      <c r="G17" s="231">
        <f>ROUND(E17*F17,2)</f>
        <v>0</v>
      </c>
      <c r="H17" s="231"/>
      <c r="I17" s="231">
        <f>ROUND(E17*H17,2)</f>
        <v>0</v>
      </c>
      <c r="J17" s="231"/>
      <c r="K17" s="231">
        <f>ROUND(E17*J17,2)</f>
        <v>0</v>
      </c>
      <c r="L17" s="231">
        <v>21</v>
      </c>
      <c r="M17" s="231">
        <f>G17*(1+L17/100)</f>
        <v>0</v>
      </c>
      <c r="N17" s="221">
        <v>0</v>
      </c>
      <c r="O17" s="221">
        <f>ROUND(E17*N17,5)</f>
        <v>0</v>
      </c>
      <c r="P17" s="221">
        <v>0.22</v>
      </c>
      <c r="Q17" s="221">
        <f>ROUND(E17*P17,5)</f>
        <v>8.4480000000000004</v>
      </c>
      <c r="R17" s="221"/>
      <c r="S17" s="221"/>
      <c r="T17" s="222">
        <v>4.9000000000000002E-2</v>
      </c>
      <c r="U17" s="221">
        <f>ROUND(E17*T17,2)</f>
        <v>1.88</v>
      </c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106</v>
      </c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">
      <c r="A18" s="212">
        <v>9</v>
      </c>
      <c r="B18" s="218" t="s">
        <v>125</v>
      </c>
      <c r="C18" s="263" t="s">
        <v>126</v>
      </c>
      <c r="D18" s="220" t="s">
        <v>105</v>
      </c>
      <c r="E18" s="227">
        <v>61</v>
      </c>
      <c r="F18" s="230">
        <f>H18+J18</f>
        <v>0</v>
      </c>
      <c r="G18" s="231">
        <f>ROUND(E18*F18,2)</f>
        <v>0</v>
      </c>
      <c r="H18" s="231"/>
      <c r="I18" s="231">
        <f>ROUND(E18*H18,2)</f>
        <v>0</v>
      </c>
      <c r="J18" s="231"/>
      <c r="K18" s="231">
        <f>ROUND(E18*J18,2)</f>
        <v>0</v>
      </c>
      <c r="L18" s="231">
        <v>21</v>
      </c>
      <c r="M18" s="231">
        <f>G18*(1+L18/100)</f>
        <v>0</v>
      </c>
      <c r="N18" s="221">
        <v>0</v>
      </c>
      <c r="O18" s="221">
        <f>ROUND(E18*N18,5)</f>
        <v>0</v>
      </c>
      <c r="P18" s="221">
        <v>0.44</v>
      </c>
      <c r="Q18" s="221">
        <f>ROUND(E18*P18,5)</f>
        <v>26.84</v>
      </c>
      <c r="R18" s="221"/>
      <c r="S18" s="221"/>
      <c r="T18" s="222">
        <v>7.2999999999999995E-2</v>
      </c>
      <c r="U18" s="221">
        <f>ROUND(E18*T18,2)</f>
        <v>4.45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106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">
      <c r="A19" s="212">
        <v>10</v>
      </c>
      <c r="B19" s="218" t="s">
        <v>127</v>
      </c>
      <c r="C19" s="263" t="s">
        <v>128</v>
      </c>
      <c r="D19" s="220" t="s">
        <v>105</v>
      </c>
      <c r="E19" s="227">
        <v>349.5</v>
      </c>
      <c r="F19" s="230">
        <f>H19+J19</f>
        <v>0</v>
      </c>
      <c r="G19" s="231">
        <f>ROUND(E19*F19,2)</f>
        <v>0</v>
      </c>
      <c r="H19" s="231"/>
      <c r="I19" s="231">
        <f>ROUND(E19*H19,2)</f>
        <v>0</v>
      </c>
      <c r="J19" s="231"/>
      <c r="K19" s="231">
        <f>ROUND(E19*J19,2)</f>
        <v>0</v>
      </c>
      <c r="L19" s="231">
        <v>21</v>
      </c>
      <c r="M19" s="231">
        <f>G19*(1+L19/100)</f>
        <v>0</v>
      </c>
      <c r="N19" s="221">
        <v>0</v>
      </c>
      <c r="O19" s="221">
        <f>ROUND(E19*N19,5)</f>
        <v>0</v>
      </c>
      <c r="P19" s="221">
        <v>0.66</v>
      </c>
      <c r="Q19" s="221">
        <f>ROUND(E19*P19,5)</f>
        <v>230.67</v>
      </c>
      <c r="R19" s="221"/>
      <c r="S19" s="221"/>
      <c r="T19" s="222">
        <v>0.11899999999999999</v>
      </c>
      <c r="U19" s="221">
        <f>ROUND(E19*T19,2)</f>
        <v>41.59</v>
      </c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106</v>
      </c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1" x14ac:dyDescent="0.2">
      <c r="A20" s="212"/>
      <c r="B20" s="218"/>
      <c r="C20" s="264" t="s">
        <v>107</v>
      </c>
      <c r="D20" s="223"/>
      <c r="E20" s="228">
        <v>349.5</v>
      </c>
      <c r="F20" s="231"/>
      <c r="G20" s="231"/>
      <c r="H20" s="231"/>
      <c r="I20" s="231"/>
      <c r="J20" s="231"/>
      <c r="K20" s="231"/>
      <c r="L20" s="231"/>
      <c r="M20" s="231"/>
      <c r="N20" s="221"/>
      <c r="O20" s="221"/>
      <c r="P20" s="221"/>
      <c r="Q20" s="221"/>
      <c r="R20" s="221"/>
      <c r="S20" s="221"/>
      <c r="T20" s="222"/>
      <c r="U20" s="221"/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108</v>
      </c>
      <c r="AF20" s="211">
        <v>0</v>
      </c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 x14ac:dyDescent="0.2">
      <c r="A21" s="212">
        <v>11</v>
      </c>
      <c r="B21" s="218" t="s">
        <v>129</v>
      </c>
      <c r="C21" s="263" t="s">
        <v>130</v>
      </c>
      <c r="D21" s="220" t="s">
        <v>105</v>
      </c>
      <c r="E21" s="227">
        <v>5.8</v>
      </c>
      <c r="F21" s="230">
        <f>H21+J21</f>
        <v>0</v>
      </c>
      <c r="G21" s="231">
        <f>ROUND(E21*F21,2)</f>
        <v>0</v>
      </c>
      <c r="H21" s="231"/>
      <c r="I21" s="231">
        <f>ROUND(E21*H21,2)</f>
        <v>0</v>
      </c>
      <c r="J21" s="231"/>
      <c r="K21" s="231">
        <f>ROUND(E21*J21,2)</f>
        <v>0</v>
      </c>
      <c r="L21" s="231">
        <v>21</v>
      </c>
      <c r="M21" s="231">
        <f>G21*(1+L21/100)</f>
        <v>0</v>
      </c>
      <c r="N21" s="221">
        <v>0</v>
      </c>
      <c r="O21" s="221">
        <f>ROUND(E21*N21,5)</f>
        <v>0</v>
      </c>
      <c r="P21" s="221">
        <v>0.24</v>
      </c>
      <c r="Q21" s="221">
        <f>ROUND(E21*P21,5)</f>
        <v>1.3919999999999999</v>
      </c>
      <c r="R21" s="221"/>
      <c r="S21" s="221"/>
      <c r="T21" s="222">
        <v>0.80647999999999997</v>
      </c>
      <c r="U21" s="221">
        <f>ROUND(E21*T21,2)</f>
        <v>4.68</v>
      </c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106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">
      <c r="A22" s="212">
        <v>12</v>
      </c>
      <c r="B22" s="218" t="s">
        <v>131</v>
      </c>
      <c r="C22" s="263" t="s">
        <v>132</v>
      </c>
      <c r="D22" s="220" t="s">
        <v>133</v>
      </c>
      <c r="E22" s="227">
        <v>582.18049999999994</v>
      </c>
      <c r="F22" s="230">
        <f>H22+J22</f>
        <v>0</v>
      </c>
      <c r="G22" s="231">
        <f>ROUND(E22*F22,2)</f>
        <v>0</v>
      </c>
      <c r="H22" s="231"/>
      <c r="I22" s="231">
        <f>ROUND(E22*H22,2)</f>
        <v>0</v>
      </c>
      <c r="J22" s="231"/>
      <c r="K22" s="231">
        <f>ROUND(E22*J22,2)</f>
        <v>0</v>
      </c>
      <c r="L22" s="231">
        <v>21</v>
      </c>
      <c r="M22" s="231">
        <f>G22*(1+L22/100)</f>
        <v>0</v>
      </c>
      <c r="N22" s="221">
        <v>0</v>
      </c>
      <c r="O22" s="221">
        <f>ROUND(E22*N22,5)</f>
        <v>0</v>
      </c>
      <c r="P22" s="221">
        <v>0</v>
      </c>
      <c r="Q22" s="221">
        <f>ROUND(E22*P22,5)</f>
        <v>0</v>
      </c>
      <c r="R22" s="221"/>
      <c r="S22" s="221"/>
      <c r="T22" s="222">
        <v>0.626</v>
      </c>
      <c r="U22" s="221">
        <f>ROUND(E22*T22,2)</f>
        <v>364.44</v>
      </c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106</v>
      </c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 x14ac:dyDescent="0.2">
      <c r="A23" s="212"/>
      <c r="B23" s="218"/>
      <c r="C23" s="264" t="s">
        <v>134</v>
      </c>
      <c r="D23" s="223"/>
      <c r="E23" s="228">
        <v>107.52200000000001</v>
      </c>
      <c r="F23" s="231"/>
      <c r="G23" s="231"/>
      <c r="H23" s="231"/>
      <c r="I23" s="231"/>
      <c r="J23" s="231"/>
      <c r="K23" s="231"/>
      <c r="L23" s="231"/>
      <c r="M23" s="231"/>
      <c r="N23" s="221"/>
      <c r="O23" s="221"/>
      <c r="P23" s="221"/>
      <c r="Q23" s="221"/>
      <c r="R23" s="221"/>
      <c r="S23" s="221"/>
      <c r="T23" s="222"/>
      <c r="U23" s="221"/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108</v>
      </c>
      <c r="AF23" s="211">
        <v>0</v>
      </c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1" x14ac:dyDescent="0.2">
      <c r="A24" s="212"/>
      <c r="B24" s="218"/>
      <c r="C24" s="264" t="s">
        <v>135</v>
      </c>
      <c r="D24" s="223"/>
      <c r="E24" s="228">
        <v>45.51</v>
      </c>
      <c r="F24" s="231"/>
      <c r="G24" s="231"/>
      <c r="H24" s="231"/>
      <c r="I24" s="231"/>
      <c r="J24" s="231"/>
      <c r="K24" s="231"/>
      <c r="L24" s="231"/>
      <c r="M24" s="231"/>
      <c r="N24" s="221"/>
      <c r="O24" s="221"/>
      <c r="P24" s="221"/>
      <c r="Q24" s="221"/>
      <c r="R24" s="221"/>
      <c r="S24" s="221"/>
      <c r="T24" s="222"/>
      <c r="U24" s="221"/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108</v>
      </c>
      <c r="AF24" s="211">
        <v>0</v>
      </c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">
      <c r="A25" s="212"/>
      <c r="B25" s="218"/>
      <c r="C25" s="264" t="s">
        <v>136</v>
      </c>
      <c r="D25" s="223"/>
      <c r="E25" s="228">
        <v>50.283000000000001</v>
      </c>
      <c r="F25" s="231"/>
      <c r="G25" s="231"/>
      <c r="H25" s="231"/>
      <c r="I25" s="231"/>
      <c r="J25" s="231"/>
      <c r="K25" s="231"/>
      <c r="L25" s="231"/>
      <c r="M25" s="231"/>
      <c r="N25" s="221"/>
      <c r="O25" s="221"/>
      <c r="P25" s="221"/>
      <c r="Q25" s="221"/>
      <c r="R25" s="221"/>
      <c r="S25" s="221"/>
      <c r="T25" s="222"/>
      <c r="U25" s="221"/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108</v>
      </c>
      <c r="AF25" s="211">
        <v>0</v>
      </c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">
      <c r="A26" s="212"/>
      <c r="B26" s="218"/>
      <c r="C26" s="264" t="s">
        <v>137</v>
      </c>
      <c r="D26" s="223"/>
      <c r="E26" s="228">
        <v>97.275000000000006</v>
      </c>
      <c r="F26" s="231"/>
      <c r="G26" s="231"/>
      <c r="H26" s="231"/>
      <c r="I26" s="231"/>
      <c r="J26" s="231"/>
      <c r="K26" s="231"/>
      <c r="L26" s="231"/>
      <c r="M26" s="231"/>
      <c r="N26" s="221"/>
      <c r="O26" s="221"/>
      <c r="P26" s="221"/>
      <c r="Q26" s="221"/>
      <c r="R26" s="221"/>
      <c r="S26" s="221"/>
      <c r="T26" s="222"/>
      <c r="U26" s="221"/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108</v>
      </c>
      <c r="AF26" s="211">
        <v>0</v>
      </c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1" x14ac:dyDescent="0.2">
      <c r="A27" s="212"/>
      <c r="B27" s="218"/>
      <c r="C27" s="264" t="s">
        <v>138</v>
      </c>
      <c r="D27" s="223"/>
      <c r="E27" s="228">
        <v>281.59050000000002</v>
      </c>
      <c r="F27" s="231"/>
      <c r="G27" s="231"/>
      <c r="H27" s="231"/>
      <c r="I27" s="231"/>
      <c r="J27" s="231"/>
      <c r="K27" s="231"/>
      <c r="L27" s="231"/>
      <c r="M27" s="231"/>
      <c r="N27" s="221"/>
      <c r="O27" s="221"/>
      <c r="P27" s="221"/>
      <c r="Q27" s="221"/>
      <c r="R27" s="221"/>
      <c r="S27" s="221"/>
      <c r="T27" s="222"/>
      <c r="U27" s="221"/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108</v>
      </c>
      <c r="AF27" s="211">
        <v>0</v>
      </c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">
      <c r="A28" s="212">
        <v>13</v>
      </c>
      <c r="B28" s="218" t="s">
        <v>139</v>
      </c>
      <c r="C28" s="263" t="s">
        <v>140</v>
      </c>
      <c r="D28" s="220" t="s">
        <v>133</v>
      </c>
      <c r="E28" s="227">
        <v>582.18050000000005</v>
      </c>
      <c r="F28" s="230">
        <f>H28+J28</f>
        <v>0</v>
      </c>
      <c r="G28" s="231">
        <f>ROUND(E28*F28,2)</f>
        <v>0</v>
      </c>
      <c r="H28" s="231"/>
      <c r="I28" s="231">
        <f>ROUND(E28*H28,2)</f>
        <v>0</v>
      </c>
      <c r="J28" s="231"/>
      <c r="K28" s="231">
        <f>ROUND(E28*J28,2)</f>
        <v>0</v>
      </c>
      <c r="L28" s="231">
        <v>21</v>
      </c>
      <c r="M28" s="231">
        <f>G28*(1+L28/100)</f>
        <v>0</v>
      </c>
      <c r="N28" s="221">
        <v>0</v>
      </c>
      <c r="O28" s="221">
        <f>ROUND(E28*N28,5)</f>
        <v>0</v>
      </c>
      <c r="P28" s="221">
        <v>0</v>
      </c>
      <c r="Q28" s="221">
        <f>ROUND(E28*P28,5)</f>
        <v>0</v>
      </c>
      <c r="R28" s="221"/>
      <c r="S28" s="221"/>
      <c r="T28" s="222">
        <v>8.1000000000000003E-2</v>
      </c>
      <c r="U28" s="221">
        <f>ROUND(E28*T28,2)</f>
        <v>47.16</v>
      </c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106</v>
      </c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1" x14ac:dyDescent="0.2">
      <c r="A29" s="212">
        <v>14</v>
      </c>
      <c r="B29" s="218" t="s">
        <v>141</v>
      </c>
      <c r="C29" s="263" t="s">
        <v>142</v>
      </c>
      <c r="D29" s="220" t="s">
        <v>133</v>
      </c>
      <c r="E29" s="227">
        <v>31.5</v>
      </c>
      <c r="F29" s="230">
        <f>H29+J29</f>
        <v>0</v>
      </c>
      <c r="G29" s="231">
        <f>ROUND(E29*F29,2)</f>
        <v>0</v>
      </c>
      <c r="H29" s="231"/>
      <c r="I29" s="231">
        <f>ROUND(E29*H29,2)</f>
        <v>0</v>
      </c>
      <c r="J29" s="231"/>
      <c r="K29" s="231">
        <f>ROUND(E29*J29,2)</f>
        <v>0</v>
      </c>
      <c r="L29" s="231">
        <v>21</v>
      </c>
      <c r="M29" s="231">
        <f>G29*(1+L29/100)</f>
        <v>0</v>
      </c>
      <c r="N29" s="221">
        <v>0</v>
      </c>
      <c r="O29" s="221">
        <f>ROUND(E29*N29,5)</f>
        <v>0</v>
      </c>
      <c r="P29" s="221">
        <v>0</v>
      </c>
      <c r="Q29" s="221">
        <f>ROUND(E29*P29,5)</f>
        <v>0</v>
      </c>
      <c r="R29" s="221"/>
      <c r="S29" s="221"/>
      <c r="T29" s="222">
        <v>0.495</v>
      </c>
      <c r="U29" s="221">
        <f>ROUND(E29*T29,2)</f>
        <v>15.59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106</v>
      </c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">
      <c r="A30" s="212"/>
      <c r="B30" s="218"/>
      <c r="C30" s="264" t="s">
        <v>143</v>
      </c>
      <c r="D30" s="223"/>
      <c r="E30" s="228">
        <v>31.5</v>
      </c>
      <c r="F30" s="231"/>
      <c r="G30" s="231"/>
      <c r="H30" s="231"/>
      <c r="I30" s="231"/>
      <c r="J30" s="231"/>
      <c r="K30" s="231"/>
      <c r="L30" s="231"/>
      <c r="M30" s="231"/>
      <c r="N30" s="221"/>
      <c r="O30" s="221"/>
      <c r="P30" s="221"/>
      <c r="Q30" s="221"/>
      <c r="R30" s="221"/>
      <c r="S30" s="221"/>
      <c r="T30" s="222"/>
      <c r="U30" s="221"/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108</v>
      </c>
      <c r="AF30" s="211">
        <v>0</v>
      </c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 x14ac:dyDescent="0.2">
      <c r="A31" s="212">
        <v>15</v>
      </c>
      <c r="B31" s="218" t="s">
        <v>144</v>
      </c>
      <c r="C31" s="263" t="s">
        <v>145</v>
      </c>
      <c r="D31" s="220" t="s">
        <v>133</v>
      </c>
      <c r="E31" s="227">
        <v>31.5</v>
      </c>
      <c r="F31" s="230">
        <f>H31+J31</f>
        <v>0</v>
      </c>
      <c r="G31" s="231">
        <f>ROUND(E31*F31,2)</f>
        <v>0</v>
      </c>
      <c r="H31" s="231"/>
      <c r="I31" s="231">
        <f>ROUND(E31*H31,2)</f>
        <v>0</v>
      </c>
      <c r="J31" s="231"/>
      <c r="K31" s="231">
        <f>ROUND(E31*J31,2)</f>
        <v>0</v>
      </c>
      <c r="L31" s="231">
        <v>21</v>
      </c>
      <c r="M31" s="231">
        <f>G31*(1+L31/100)</f>
        <v>0</v>
      </c>
      <c r="N31" s="221">
        <v>0</v>
      </c>
      <c r="O31" s="221">
        <f>ROUND(E31*N31,5)</f>
        <v>0</v>
      </c>
      <c r="P31" s="221">
        <v>0</v>
      </c>
      <c r="Q31" s="221">
        <f>ROUND(E31*P31,5)</f>
        <v>0</v>
      </c>
      <c r="R31" s="221"/>
      <c r="S31" s="221"/>
      <c r="T31" s="222">
        <v>0.60029999999999994</v>
      </c>
      <c r="U31" s="221">
        <f>ROUND(E31*T31,2)</f>
        <v>18.91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106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ht="22.5" outlineLevel="1" x14ac:dyDescent="0.2">
      <c r="A32" s="212">
        <v>16</v>
      </c>
      <c r="B32" s="218" t="s">
        <v>146</v>
      </c>
      <c r="C32" s="263" t="s">
        <v>147</v>
      </c>
      <c r="D32" s="220" t="s">
        <v>133</v>
      </c>
      <c r="E32" s="227">
        <v>613.67999999999995</v>
      </c>
      <c r="F32" s="230">
        <f>H32+J32</f>
        <v>0</v>
      </c>
      <c r="G32" s="231">
        <f>ROUND(E32*F32,2)</f>
        <v>0</v>
      </c>
      <c r="H32" s="231"/>
      <c r="I32" s="231">
        <f>ROUND(E32*H32,2)</f>
        <v>0</v>
      </c>
      <c r="J32" s="231"/>
      <c r="K32" s="231">
        <f>ROUND(E32*J32,2)</f>
        <v>0</v>
      </c>
      <c r="L32" s="231">
        <v>21</v>
      </c>
      <c r="M32" s="231">
        <f>G32*(1+L32/100)</f>
        <v>0</v>
      </c>
      <c r="N32" s="221">
        <v>0</v>
      </c>
      <c r="O32" s="221">
        <f>ROUND(E32*N32,5)</f>
        <v>0</v>
      </c>
      <c r="P32" s="221">
        <v>0</v>
      </c>
      <c r="Q32" s="221">
        <f>ROUND(E32*P32,5)</f>
        <v>0</v>
      </c>
      <c r="R32" s="221"/>
      <c r="S32" s="221"/>
      <c r="T32" s="222">
        <v>1.0999999999999999E-2</v>
      </c>
      <c r="U32" s="221">
        <f>ROUND(E32*T32,2)</f>
        <v>6.75</v>
      </c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106</v>
      </c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1" x14ac:dyDescent="0.2">
      <c r="A33" s="212"/>
      <c r="B33" s="218"/>
      <c r="C33" s="264" t="s">
        <v>148</v>
      </c>
      <c r="D33" s="223"/>
      <c r="E33" s="228">
        <v>613.67999999999995</v>
      </c>
      <c r="F33" s="231"/>
      <c r="G33" s="231"/>
      <c r="H33" s="231"/>
      <c r="I33" s="231"/>
      <c r="J33" s="231"/>
      <c r="K33" s="231"/>
      <c r="L33" s="231"/>
      <c r="M33" s="231"/>
      <c r="N33" s="221"/>
      <c r="O33" s="221"/>
      <c r="P33" s="221"/>
      <c r="Q33" s="221"/>
      <c r="R33" s="221"/>
      <c r="S33" s="221"/>
      <c r="T33" s="222"/>
      <c r="U33" s="221"/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108</v>
      </c>
      <c r="AF33" s="211">
        <v>0</v>
      </c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">
      <c r="A34" s="212">
        <v>17</v>
      </c>
      <c r="B34" s="218" t="s">
        <v>149</v>
      </c>
      <c r="C34" s="263" t="s">
        <v>150</v>
      </c>
      <c r="D34" s="220" t="s">
        <v>133</v>
      </c>
      <c r="E34" s="227">
        <v>6136.8</v>
      </c>
      <c r="F34" s="230">
        <f>H34+J34</f>
        <v>0</v>
      </c>
      <c r="G34" s="231">
        <f>ROUND(E34*F34,2)</f>
        <v>0</v>
      </c>
      <c r="H34" s="231"/>
      <c r="I34" s="231">
        <f>ROUND(E34*H34,2)</f>
        <v>0</v>
      </c>
      <c r="J34" s="231"/>
      <c r="K34" s="231">
        <f>ROUND(E34*J34,2)</f>
        <v>0</v>
      </c>
      <c r="L34" s="231">
        <v>21</v>
      </c>
      <c r="M34" s="231">
        <f>G34*(1+L34/100)</f>
        <v>0</v>
      </c>
      <c r="N34" s="221">
        <v>0</v>
      </c>
      <c r="O34" s="221">
        <f>ROUND(E34*N34,5)</f>
        <v>0</v>
      </c>
      <c r="P34" s="221">
        <v>0</v>
      </c>
      <c r="Q34" s="221">
        <f>ROUND(E34*P34,5)</f>
        <v>0</v>
      </c>
      <c r="R34" s="221"/>
      <c r="S34" s="221"/>
      <c r="T34" s="222">
        <v>0</v>
      </c>
      <c r="U34" s="221">
        <f>ROUND(E34*T34,2)</f>
        <v>0</v>
      </c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106</v>
      </c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ht="22.5" outlineLevel="1" x14ac:dyDescent="0.2">
      <c r="A35" s="212">
        <v>18</v>
      </c>
      <c r="B35" s="218" t="s">
        <v>151</v>
      </c>
      <c r="C35" s="263" t="s">
        <v>152</v>
      </c>
      <c r="D35" s="220" t="s">
        <v>133</v>
      </c>
      <c r="E35" s="227">
        <v>613.67999999999995</v>
      </c>
      <c r="F35" s="230">
        <f>H35+J35</f>
        <v>0</v>
      </c>
      <c r="G35" s="231">
        <f>ROUND(E35*F35,2)</f>
        <v>0</v>
      </c>
      <c r="H35" s="231"/>
      <c r="I35" s="231">
        <f>ROUND(E35*H35,2)</f>
        <v>0</v>
      </c>
      <c r="J35" s="231"/>
      <c r="K35" s="231">
        <f>ROUND(E35*J35,2)</f>
        <v>0</v>
      </c>
      <c r="L35" s="231">
        <v>21</v>
      </c>
      <c r="M35" s="231">
        <f>G35*(1+L35/100)</f>
        <v>0</v>
      </c>
      <c r="N35" s="221">
        <v>0</v>
      </c>
      <c r="O35" s="221">
        <f>ROUND(E35*N35,5)</f>
        <v>0</v>
      </c>
      <c r="P35" s="221">
        <v>0</v>
      </c>
      <c r="Q35" s="221">
        <f>ROUND(E35*P35,5)</f>
        <v>0</v>
      </c>
      <c r="R35" s="221"/>
      <c r="S35" s="221"/>
      <c r="T35" s="222">
        <v>0</v>
      </c>
      <c r="U35" s="221">
        <f>ROUND(E35*T35,2)</f>
        <v>0</v>
      </c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106</v>
      </c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1" x14ac:dyDescent="0.2">
      <c r="A36" s="212">
        <v>19</v>
      </c>
      <c r="B36" s="218" t="s">
        <v>153</v>
      </c>
      <c r="C36" s="263" t="s">
        <v>154</v>
      </c>
      <c r="D36" s="220" t="s">
        <v>133</v>
      </c>
      <c r="E36" s="227">
        <v>29</v>
      </c>
      <c r="F36" s="230">
        <f>H36+J36</f>
        <v>0</v>
      </c>
      <c r="G36" s="231">
        <f>ROUND(E36*F36,2)</f>
        <v>0</v>
      </c>
      <c r="H36" s="231"/>
      <c r="I36" s="231">
        <f>ROUND(E36*H36,2)</f>
        <v>0</v>
      </c>
      <c r="J36" s="231"/>
      <c r="K36" s="231">
        <f>ROUND(E36*J36,2)</f>
        <v>0</v>
      </c>
      <c r="L36" s="231">
        <v>21</v>
      </c>
      <c r="M36" s="231">
        <f>G36*(1+L36/100)</f>
        <v>0</v>
      </c>
      <c r="N36" s="221">
        <v>0</v>
      </c>
      <c r="O36" s="221">
        <f>ROUND(E36*N36,5)</f>
        <v>0</v>
      </c>
      <c r="P36" s="221">
        <v>0</v>
      </c>
      <c r="Q36" s="221">
        <f>ROUND(E36*P36,5)</f>
        <v>0</v>
      </c>
      <c r="R36" s="221"/>
      <c r="S36" s="221"/>
      <c r="T36" s="222">
        <v>3.1E-2</v>
      </c>
      <c r="U36" s="221">
        <f>ROUND(E36*T36,2)</f>
        <v>0.9</v>
      </c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106</v>
      </c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1" x14ac:dyDescent="0.2">
      <c r="A37" s="212"/>
      <c r="B37" s="218"/>
      <c r="C37" s="264" t="s">
        <v>155</v>
      </c>
      <c r="D37" s="223"/>
      <c r="E37" s="228">
        <v>29</v>
      </c>
      <c r="F37" s="231"/>
      <c r="G37" s="231"/>
      <c r="H37" s="231"/>
      <c r="I37" s="231"/>
      <c r="J37" s="231"/>
      <c r="K37" s="231"/>
      <c r="L37" s="231"/>
      <c r="M37" s="231"/>
      <c r="N37" s="221"/>
      <c r="O37" s="221"/>
      <c r="P37" s="221"/>
      <c r="Q37" s="221"/>
      <c r="R37" s="221"/>
      <c r="S37" s="221"/>
      <c r="T37" s="222"/>
      <c r="U37" s="221"/>
      <c r="V37" s="211"/>
      <c r="W37" s="211"/>
      <c r="X37" s="211"/>
      <c r="Y37" s="211"/>
      <c r="Z37" s="211"/>
      <c r="AA37" s="211"/>
      <c r="AB37" s="211"/>
      <c r="AC37" s="211"/>
      <c r="AD37" s="211"/>
      <c r="AE37" s="211" t="s">
        <v>108</v>
      </c>
      <c r="AF37" s="211">
        <v>0</v>
      </c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">
      <c r="A38" s="212">
        <v>20</v>
      </c>
      <c r="B38" s="218" t="s">
        <v>156</v>
      </c>
      <c r="C38" s="263" t="s">
        <v>157</v>
      </c>
      <c r="D38" s="220" t="s">
        <v>133</v>
      </c>
      <c r="E38" s="227">
        <v>281.59049999999996</v>
      </c>
      <c r="F38" s="230">
        <f>H38+J38</f>
        <v>0</v>
      </c>
      <c r="G38" s="231">
        <f>ROUND(E38*F38,2)</f>
        <v>0</v>
      </c>
      <c r="H38" s="231"/>
      <c r="I38" s="231">
        <f>ROUND(E38*H38,2)</f>
        <v>0</v>
      </c>
      <c r="J38" s="231"/>
      <c r="K38" s="231">
        <f>ROUND(E38*J38,2)</f>
        <v>0</v>
      </c>
      <c r="L38" s="231">
        <v>21</v>
      </c>
      <c r="M38" s="231">
        <f>G38*(1+L38/100)</f>
        <v>0</v>
      </c>
      <c r="N38" s="221">
        <v>0</v>
      </c>
      <c r="O38" s="221">
        <f>ROUND(E38*N38,5)</f>
        <v>0</v>
      </c>
      <c r="P38" s="221">
        <v>0</v>
      </c>
      <c r="Q38" s="221">
        <f>ROUND(E38*P38,5)</f>
        <v>0</v>
      </c>
      <c r="R38" s="221"/>
      <c r="S38" s="221"/>
      <c r="T38" s="222">
        <v>5.6000000000000001E-2</v>
      </c>
      <c r="U38" s="221">
        <f>ROUND(E38*T38,2)</f>
        <v>15.77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106</v>
      </c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1" x14ac:dyDescent="0.2">
      <c r="A39" s="212"/>
      <c r="B39" s="218"/>
      <c r="C39" s="264" t="s">
        <v>158</v>
      </c>
      <c r="D39" s="223"/>
      <c r="E39" s="228">
        <v>281.59050000000002</v>
      </c>
      <c r="F39" s="231"/>
      <c r="G39" s="231"/>
      <c r="H39" s="231"/>
      <c r="I39" s="231"/>
      <c r="J39" s="231"/>
      <c r="K39" s="231"/>
      <c r="L39" s="231"/>
      <c r="M39" s="231"/>
      <c r="N39" s="221"/>
      <c r="O39" s="221"/>
      <c r="P39" s="221"/>
      <c r="Q39" s="221"/>
      <c r="R39" s="221"/>
      <c r="S39" s="221"/>
      <c r="T39" s="222"/>
      <c r="U39" s="221"/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108</v>
      </c>
      <c r="AF39" s="211">
        <v>0</v>
      </c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1" x14ac:dyDescent="0.2">
      <c r="A40" s="212">
        <v>21</v>
      </c>
      <c r="B40" s="218" t="s">
        <v>159</v>
      </c>
      <c r="C40" s="263" t="s">
        <v>160</v>
      </c>
      <c r="D40" s="220" t="s">
        <v>105</v>
      </c>
      <c r="E40" s="227">
        <v>938.6</v>
      </c>
      <c r="F40" s="230">
        <f>H40+J40</f>
        <v>0</v>
      </c>
      <c r="G40" s="231">
        <f>ROUND(E40*F40,2)</f>
        <v>0</v>
      </c>
      <c r="H40" s="231"/>
      <c r="I40" s="231">
        <f>ROUND(E40*H40,2)</f>
        <v>0</v>
      </c>
      <c r="J40" s="231"/>
      <c r="K40" s="231">
        <f>ROUND(E40*J40,2)</f>
        <v>0</v>
      </c>
      <c r="L40" s="231">
        <v>21</v>
      </c>
      <c r="M40" s="231">
        <f>G40*(1+L40/100)</f>
        <v>0</v>
      </c>
      <c r="N40" s="221">
        <v>0</v>
      </c>
      <c r="O40" s="221">
        <f>ROUND(E40*N40,5)</f>
        <v>0</v>
      </c>
      <c r="P40" s="221">
        <v>0</v>
      </c>
      <c r="Q40" s="221">
        <f>ROUND(E40*P40,5)</f>
        <v>0</v>
      </c>
      <c r="R40" s="221"/>
      <c r="S40" s="221"/>
      <c r="T40" s="222">
        <v>1.7999999999999999E-2</v>
      </c>
      <c r="U40" s="221">
        <f>ROUND(E40*T40,2)</f>
        <v>16.89</v>
      </c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106</v>
      </c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">
      <c r="A41" s="212"/>
      <c r="B41" s="218"/>
      <c r="C41" s="264" t="s">
        <v>161</v>
      </c>
      <c r="D41" s="223"/>
      <c r="E41" s="228">
        <v>290.60000000000002</v>
      </c>
      <c r="F41" s="231"/>
      <c r="G41" s="231"/>
      <c r="H41" s="231"/>
      <c r="I41" s="231"/>
      <c r="J41" s="231"/>
      <c r="K41" s="231"/>
      <c r="L41" s="231"/>
      <c r="M41" s="231"/>
      <c r="N41" s="221"/>
      <c r="O41" s="221"/>
      <c r="P41" s="221"/>
      <c r="Q41" s="221"/>
      <c r="R41" s="221"/>
      <c r="S41" s="221"/>
      <c r="T41" s="222"/>
      <c r="U41" s="221"/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108</v>
      </c>
      <c r="AF41" s="211">
        <v>0</v>
      </c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">
      <c r="A42" s="212"/>
      <c r="B42" s="218"/>
      <c r="C42" s="264" t="s">
        <v>162</v>
      </c>
      <c r="D42" s="223"/>
      <c r="E42" s="228">
        <v>123</v>
      </c>
      <c r="F42" s="231"/>
      <c r="G42" s="231"/>
      <c r="H42" s="231"/>
      <c r="I42" s="231"/>
      <c r="J42" s="231"/>
      <c r="K42" s="231"/>
      <c r="L42" s="231"/>
      <c r="M42" s="231"/>
      <c r="N42" s="221"/>
      <c r="O42" s="221"/>
      <c r="P42" s="221"/>
      <c r="Q42" s="221"/>
      <c r="R42" s="221"/>
      <c r="S42" s="221"/>
      <c r="T42" s="222"/>
      <c r="U42" s="221"/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108</v>
      </c>
      <c r="AF42" s="211">
        <v>0</v>
      </c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 x14ac:dyDescent="0.2">
      <c r="A43" s="212"/>
      <c r="B43" s="218"/>
      <c r="C43" s="264" t="s">
        <v>163</v>
      </c>
      <c r="D43" s="223"/>
      <c r="E43" s="228">
        <v>135.9</v>
      </c>
      <c r="F43" s="231"/>
      <c r="G43" s="231"/>
      <c r="H43" s="231"/>
      <c r="I43" s="231"/>
      <c r="J43" s="231"/>
      <c r="K43" s="231"/>
      <c r="L43" s="231"/>
      <c r="M43" s="231"/>
      <c r="N43" s="221"/>
      <c r="O43" s="221"/>
      <c r="P43" s="221"/>
      <c r="Q43" s="221"/>
      <c r="R43" s="221"/>
      <c r="S43" s="221"/>
      <c r="T43" s="222"/>
      <c r="U43" s="221"/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108</v>
      </c>
      <c r="AF43" s="211">
        <v>0</v>
      </c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1" x14ac:dyDescent="0.2">
      <c r="A44" s="212"/>
      <c r="B44" s="218"/>
      <c r="C44" s="264" t="s">
        <v>164</v>
      </c>
      <c r="D44" s="223"/>
      <c r="E44" s="228">
        <v>389.1</v>
      </c>
      <c r="F44" s="231"/>
      <c r="G44" s="231"/>
      <c r="H44" s="231"/>
      <c r="I44" s="231"/>
      <c r="J44" s="231"/>
      <c r="K44" s="231"/>
      <c r="L44" s="231"/>
      <c r="M44" s="231"/>
      <c r="N44" s="221"/>
      <c r="O44" s="221"/>
      <c r="P44" s="221"/>
      <c r="Q44" s="221"/>
      <c r="R44" s="221"/>
      <c r="S44" s="221"/>
      <c r="T44" s="222"/>
      <c r="U44" s="221"/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108</v>
      </c>
      <c r="AF44" s="211">
        <v>0</v>
      </c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1" x14ac:dyDescent="0.2">
      <c r="A45" s="212">
        <v>22</v>
      </c>
      <c r="B45" s="218" t="s">
        <v>165</v>
      </c>
      <c r="C45" s="263" t="s">
        <v>166</v>
      </c>
      <c r="D45" s="220" t="s">
        <v>167</v>
      </c>
      <c r="E45" s="227">
        <v>675.81719999999996</v>
      </c>
      <c r="F45" s="230">
        <f>H45+J45</f>
        <v>0</v>
      </c>
      <c r="G45" s="231">
        <f>ROUND(E45*F45,2)</f>
        <v>0</v>
      </c>
      <c r="H45" s="231"/>
      <c r="I45" s="231">
        <f>ROUND(E45*H45,2)</f>
        <v>0</v>
      </c>
      <c r="J45" s="231"/>
      <c r="K45" s="231">
        <f>ROUND(E45*J45,2)</f>
        <v>0</v>
      </c>
      <c r="L45" s="231">
        <v>21</v>
      </c>
      <c r="M45" s="231">
        <f>G45*(1+L45/100)</f>
        <v>0</v>
      </c>
      <c r="N45" s="221">
        <v>1</v>
      </c>
      <c r="O45" s="221">
        <f>ROUND(E45*N45,5)</f>
        <v>675.81719999999996</v>
      </c>
      <c r="P45" s="221">
        <v>0</v>
      </c>
      <c r="Q45" s="221">
        <f>ROUND(E45*P45,5)</f>
        <v>0</v>
      </c>
      <c r="R45" s="221"/>
      <c r="S45" s="221"/>
      <c r="T45" s="222">
        <v>0</v>
      </c>
      <c r="U45" s="221">
        <f>ROUND(E45*T45,2)</f>
        <v>0</v>
      </c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168</v>
      </c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outlineLevel="1" x14ac:dyDescent="0.2">
      <c r="A46" s="212"/>
      <c r="B46" s="218"/>
      <c r="C46" s="264" t="s">
        <v>169</v>
      </c>
      <c r="D46" s="223"/>
      <c r="E46" s="228">
        <v>675.81719999999996</v>
      </c>
      <c r="F46" s="231"/>
      <c r="G46" s="231"/>
      <c r="H46" s="231"/>
      <c r="I46" s="231"/>
      <c r="J46" s="231"/>
      <c r="K46" s="231"/>
      <c r="L46" s="231"/>
      <c r="M46" s="231"/>
      <c r="N46" s="221"/>
      <c r="O46" s="221"/>
      <c r="P46" s="221"/>
      <c r="Q46" s="221"/>
      <c r="R46" s="221"/>
      <c r="S46" s="221"/>
      <c r="T46" s="222"/>
      <c r="U46" s="221"/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108</v>
      </c>
      <c r="AF46" s="211">
        <v>0</v>
      </c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x14ac:dyDescent="0.2">
      <c r="A47" s="213" t="s">
        <v>101</v>
      </c>
      <c r="B47" s="219" t="s">
        <v>60</v>
      </c>
      <c r="C47" s="265" t="s">
        <v>61</v>
      </c>
      <c r="D47" s="224"/>
      <c r="E47" s="229"/>
      <c r="F47" s="232"/>
      <c r="G47" s="232">
        <f>SUMIF(AE48:AE92,"&lt;&gt;NOR",G48:G92)</f>
        <v>0</v>
      </c>
      <c r="H47" s="232"/>
      <c r="I47" s="232">
        <f>SUM(I48:I92)</f>
        <v>0</v>
      </c>
      <c r="J47" s="232"/>
      <c r="K47" s="232">
        <f>SUM(K48:K92)</f>
        <v>0</v>
      </c>
      <c r="L47" s="232"/>
      <c r="M47" s="232">
        <f>SUM(M48:M92)</f>
        <v>0</v>
      </c>
      <c r="N47" s="225"/>
      <c r="O47" s="225">
        <f>SUM(O48:O92)</f>
        <v>1045.7118199999998</v>
      </c>
      <c r="P47" s="225"/>
      <c r="Q47" s="225">
        <f>SUM(Q48:Q92)</f>
        <v>0</v>
      </c>
      <c r="R47" s="225"/>
      <c r="S47" s="225"/>
      <c r="T47" s="226"/>
      <c r="U47" s="225">
        <f>SUM(U48:U92)</f>
        <v>770.31000000000006</v>
      </c>
      <c r="AE47" t="s">
        <v>102</v>
      </c>
    </row>
    <row r="48" spans="1:60" ht="22.5" outlineLevel="1" x14ac:dyDescent="0.2">
      <c r="A48" s="212">
        <v>23</v>
      </c>
      <c r="B48" s="218" t="s">
        <v>170</v>
      </c>
      <c r="C48" s="263" t="s">
        <v>171</v>
      </c>
      <c r="D48" s="220" t="s">
        <v>105</v>
      </c>
      <c r="E48" s="227">
        <v>648</v>
      </c>
      <c r="F48" s="230">
        <f>H48+J48</f>
        <v>0</v>
      </c>
      <c r="G48" s="231">
        <f>ROUND(E48*F48,2)</f>
        <v>0</v>
      </c>
      <c r="H48" s="231"/>
      <c r="I48" s="231">
        <f>ROUND(E48*H48,2)</f>
        <v>0</v>
      </c>
      <c r="J48" s="231"/>
      <c r="K48" s="231">
        <f>ROUND(E48*J48,2)</f>
        <v>0</v>
      </c>
      <c r="L48" s="231">
        <v>21</v>
      </c>
      <c r="M48" s="231">
        <f>G48*(1+L48/100)</f>
        <v>0</v>
      </c>
      <c r="N48" s="221">
        <v>0.378</v>
      </c>
      <c r="O48" s="221">
        <f>ROUND(E48*N48,5)</f>
        <v>244.94399999999999</v>
      </c>
      <c r="P48" s="221">
        <v>0</v>
      </c>
      <c r="Q48" s="221">
        <f>ROUND(E48*P48,5)</f>
        <v>0</v>
      </c>
      <c r="R48" s="221"/>
      <c r="S48" s="221"/>
      <c r="T48" s="222">
        <v>2.5999999999999999E-2</v>
      </c>
      <c r="U48" s="221">
        <f>ROUND(E48*T48,2)</f>
        <v>16.850000000000001</v>
      </c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106</v>
      </c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1" x14ac:dyDescent="0.2">
      <c r="A49" s="212"/>
      <c r="B49" s="218"/>
      <c r="C49" s="264" t="s">
        <v>162</v>
      </c>
      <c r="D49" s="223"/>
      <c r="E49" s="228">
        <v>123</v>
      </c>
      <c r="F49" s="231"/>
      <c r="G49" s="231"/>
      <c r="H49" s="231"/>
      <c r="I49" s="231"/>
      <c r="J49" s="231"/>
      <c r="K49" s="231"/>
      <c r="L49" s="231"/>
      <c r="M49" s="231"/>
      <c r="N49" s="221"/>
      <c r="O49" s="221"/>
      <c r="P49" s="221"/>
      <c r="Q49" s="221"/>
      <c r="R49" s="221"/>
      <c r="S49" s="221"/>
      <c r="T49" s="222"/>
      <c r="U49" s="221"/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108</v>
      </c>
      <c r="AF49" s="211">
        <v>0</v>
      </c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1" x14ac:dyDescent="0.2">
      <c r="A50" s="212"/>
      <c r="B50" s="218"/>
      <c r="C50" s="264" t="s">
        <v>163</v>
      </c>
      <c r="D50" s="223"/>
      <c r="E50" s="228">
        <v>135.9</v>
      </c>
      <c r="F50" s="231"/>
      <c r="G50" s="231"/>
      <c r="H50" s="231"/>
      <c r="I50" s="231"/>
      <c r="J50" s="231"/>
      <c r="K50" s="231"/>
      <c r="L50" s="231"/>
      <c r="M50" s="231"/>
      <c r="N50" s="221"/>
      <c r="O50" s="221"/>
      <c r="P50" s="221"/>
      <c r="Q50" s="221"/>
      <c r="R50" s="221"/>
      <c r="S50" s="221"/>
      <c r="T50" s="222"/>
      <c r="U50" s="221"/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108</v>
      </c>
      <c r="AF50" s="211">
        <v>0</v>
      </c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1" x14ac:dyDescent="0.2">
      <c r="A51" s="212"/>
      <c r="B51" s="218"/>
      <c r="C51" s="264" t="s">
        <v>164</v>
      </c>
      <c r="D51" s="223"/>
      <c r="E51" s="228">
        <v>389.1</v>
      </c>
      <c r="F51" s="231"/>
      <c r="G51" s="231"/>
      <c r="H51" s="231"/>
      <c r="I51" s="231"/>
      <c r="J51" s="231"/>
      <c r="K51" s="231"/>
      <c r="L51" s="231"/>
      <c r="M51" s="231"/>
      <c r="N51" s="221"/>
      <c r="O51" s="221"/>
      <c r="P51" s="221"/>
      <c r="Q51" s="221"/>
      <c r="R51" s="221"/>
      <c r="S51" s="221"/>
      <c r="T51" s="222"/>
      <c r="U51" s="221"/>
      <c r="V51" s="211"/>
      <c r="W51" s="211"/>
      <c r="X51" s="211"/>
      <c r="Y51" s="211"/>
      <c r="Z51" s="211"/>
      <c r="AA51" s="211"/>
      <c r="AB51" s="211"/>
      <c r="AC51" s="211"/>
      <c r="AD51" s="211"/>
      <c r="AE51" s="211" t="s">
        <v>108</v>
      </c>
      <c r="AF51" s="211">
        <v>0</v>
      </c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ht="22.5" outlineLevel="1" x14ac:dyDescent="0.2">
      <c r="A52" s="212">
        <v>24</v>
      </c>
      <c r="B52" s="218" t="s">
        <v>172</v>
      </c>
      <c r="C52" s="263" t="s">
        <v>173</v>
      </c>
      <c r="D52" s="220" t="s">
        <v>105</v>
      </c>
      <c r="E52" s="227">
        <v>349.5</v>
      </c>
      <c r="F52" s="230">
        <f>H52+J52</f>
        <v>0</v>
      </c>
      <c r="G52" s="231">
        <f>ROUND(E52*F52,2)</f>
        <v>0</v>
      </c>
      <c r="H52" s="231"/>
      <c r="I52" s="231">
        <f>ROUND(E52*H52,2)</f>
        <v>0</v>
      </c>
      <c r="J52" s="231"/>
      <c r="K52" s="231">
        <f>ROUND(E52*J52,2)</f>
        <v>0</v>
      </c>
      <c r="L52" s="231">
        <v>21</v>
      </c>
      <c r="M52" s="231">
        <f>G52*(1+L52/100)</f>
        <v>0</v>
      </c>
      <c r="N52" s="221">
        <v>0.4788</v>
      </c>
      <c r="O52" s="221">
        <f>ROUND(E52*N52,5)</f>
        <v>167.34059999999999</v>
      </c>
      <c r="P52" s="221">
        <v>0</v>
      </c>
      <c r="Q52" s="221">
        <f>ROUND(E52*P52,5)</f>
        <v>0</v>
      </c>
      <c r="R52" s="221"/>
      <c r="S52" s="221"/>
      <c r="T52" s="222">
        <v>2.9000000000000001E-2</v>
      </c>
      <c r="U52" s="221">
        <f>ROUND(E52*T52,2)</f>
        <v>10.14</v>
      </c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106</v>
      </c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1" x14ac:dyDescent="0.2">
      <c r="A53" s="212"/>
      <c r="B53" s="218"/>
      <c r="C53" s="264" t="s">
        <v>107</v>
      </c>
      <c r="D53" s="223"/>
      <c r="E53" s="228">
        <v>349.5</v>
      </c>
      <c r="F53" s="231"/>
      <c r="G53" s="231"/>
      <c r="H53" s="231"/>
      <c r="I53" s="231"/>
      <c r="J53" s="231"/>
      <c r="K53" s="231"/>
      <c r="L53" s="231"/>
      <c r="M53" s="231"/>
      <c r="N53" s="221"/>
      <c r="O53" s="221"/>
      <c r="P53" s="221"/>
      <c r="Q53" s="221"/>
      <c r="R53" s="221"/>
      <c r="S53" s="221"/>
      <c r="T53" s="222"/>
      <c r="U53" s="221"/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108</v>
      </c>
      <c r="AF53" s="211">
        <v>0</v>
      </c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ht="22.5" outlineLevel="1" x14ac:dyDescent="0.2">
      <c r="A54" s="212">
        <v>25</v>
      </c>
      <c r="B54" s="218" t="s">
        <v>174</v>
      </c>
      <c r="C54" s="263" t="s">
        <v>175</v>
      </c>
      <c r="D54" s="220" t="s">
        <v>105</v>
      </c>
      <c r="E54" s="227">
        <v>290.60000000000002</v>
      </c>
      <c r="F54" s="230">
        <f>H54+J54</f>
        <v>0</v>
      </c>
      <c r="G54" s="231">
        <f>ROUND(E54*F54,2)</f>
        <v>0</v>
      </c>
      <c r="H54" s="231"/>
      <c r="I54" s="231">
        <f>ROUND(E54*H54,2)</f>
        <v>0</v>
      </c>
      <c r="J54" s="231"/>
      <c r="K54" s="231">
        <f>ROUND(E54*J54,2)</f>
        <v>0</v>
      </c>
      <c r="L54" s="231">
        <v>21</v>
      </c>
      <c r="M54" s="231">
        <f>G54*(1+L54/100)</f>
        <v>0</v>
      </c>
      <c r="N54" s="221">
        <v>0.4788</v>
      </c>
      <c r="O54" s="221">
        <f>ROUND(E54*N54,5)</f>
        <v>139.13928000000001</v>
      </c>
      <c r="P54" s="221">
        <v>0</v>
      </c>
      <c r="Q54" s="221">
        <f>ROUND(E54*P54,5)</f>
        <v>0</v>
      </c>
      <c r="R54" s="221"/>
      <c r="S54" s="221"/>
      <c r="T54" s="222">
        <v>2.9000000000000001E-2</v>
      </c>
      <c r="U54" s="221">
        <f>ROUND(E54*T54,2)</f>
        <v>8.43</v>
      </c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106</v>
      </c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 x14ac:dyDescent="0.2">
      <c r="A55" s="212"/>
      <c r="B55" s="218"/>
      <c r="C55" s="264" t="s">
        <v>161</v>
      </c>
      <c r="D55" s="223"/>
      <c r="E55" s="228">
        <v>290.60000000000002</v>
      </c>
      <c r="F55" s="231"/>
      <c r="G55" s="231"/>
      <c r="H55" s="231"/>
      <c r="I55" s="231"/>
      <c r="J55" s="231"/>
      <c r="K55" s="231"/>
      <c r="L55" s="231"/>
      <c r="M55" s="231"/>
      <c r="N55" s="221"/>
      <c r="O55" s="221"/>
      <c r="P55" s="221"/>
      <c r="Q55" s="221"/>
      <c r="R55" s="221"/>
      <c r="S55" s="221"/>
      <c r="T55" s="222"/>
      <c r="U55" s="221"/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108</v>
      </c>
      <c r="AF55" s="211">
        <v>0</v>
      </c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ht="22.5" outlineLevel="1" x14ac:dyDescent="0.2">
      <c r="A56" s="212">
        <v>26</v>
      </c>
      <c r="B56" s="218" t="s">
        <v>176</v>
      </c>
      <c r="C56" s="263" t="s">
        <v>177</v>
      </c>
      <c r="D56" s="220" t="s">
        <v>105</v>
      </c>
      <c r="E56" s="227">
        <v>349.5</v>
      </c>
      <c r="F56" s="230">
        <f>H56+J56</f>
        <v>0</v>
      </c>
      <c r="G56" s="231">
        <f>ROUND(E56*F56,2)</f>
        <v>0</v>
      </c>
      <c r="H56" s="231"/>
      <c r="I56" s="231">
        <f>ROUND(E56*H56,2)</f>
        <v>0</v>
      </c>
      <c r="J56" s="231"/>
      <c r="K56" s="231">
        <f>ROUND(E56*J56,2)</f>
        <v>0</v>
      </c>
      <c r="L56" s="231">
        <v>21</v>
      </c>
      <c r="M56" s="231">
        <f>G56*(1+L56/100)</f>
        <v>0</v>
      </c>
      <c r="N56" s="221">
        <v>0.4788</v>
      </c>
      <c r="O56" s="221">
        <f>ROUND(E56*N56,5)</f>
        <v>167.34059999999999</v>
      </c>
      <c r="P56" s="221">
        <v>0</v>
      </c>
      <c r="Q56" s="221">
        <f>ROUND(E56*P56,5)</f>
        <v>0</v>
      </c>
      <c r="R56" s="221"/>
      <c r="S56" s="221"/>
      <c r="T56" s="222">
        <v>2.9000000000000001E-2</v>
      </c>
      <c r="U56" s="221">
        <f>ROUND(E56*T56,2)</f>
        <v>10.14</v>
      </c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106</v>
      </c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1" x14ac:dyDescent="0.2">
      <c r="A57" s="212"/>
      <c r="B57" s="218"/>
      <c r="C57" s="264" t="s">
        <v>107</v>
      </c>
      <c r="D57" s="223"/>
      <c r="E57" s="228">
        <v>349.5</v>
      </c>
      <c r="F57" s="231"/>
      <c r="G57" s="231"/>
      <c r="H57" s="231"/>
      <c r="I57" s="231"/>
      <c r="J57" s="231"/>
      <c r="K57" s="231"/>
      <c r="L57" s="231"/>
      <c r="M57" s="231"/>
      <c r="N57" s="221"/>
      <c r="O57" s="221"/>
      <c r="P57" s="221"/>
      <c r="Q57" s="221"/>
      <c r="R57" s="221"/>
      <c r="S57" s="221"/>
      <c r="T57" s="222"/>
      <c r="U57" s="221"/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108</v>
      </c>
      <c r="AF57" s="211">
        <v>0</v>
      </c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outlineLevel="1" x14ac:dyDescent="0.2">
      <c r="A58" s="212">
        <v>27</v>
      </c>
      <c r="B58" s="218" t="s">
        <v>178</v>
      </c>
      <c r="C58" s="263" t="s">
        <v>179</v>
      </c>
      <c r="D58" s="220" t="s">
        <v>105</v>
      </c>
      <c r="E58" s="227">
        <v>349.5</v>
      </c>
      <c r="F58" s="230">
        <f>H58+J58</f>
        <v>0</v>
      </c>
      <c r="G58" s="231">
        <f>ROUND(E58*F58,2)</f>
        <v>0</v>
      </c>
      <c r="H58" s="231"/>
      <c r="I58" s="231">
        <f>ROUND(E58*H58,2)</f>
        <v>0</v>
      </c>
      <c r="J58" s="231"/>
      <c r="K58" s="231">
        <f>ROUND(E58*J58,2)</f>
        <v>0</v>
      </c>
      <c r="L58" s="231">
        <v>21</v>
      </c>
      <c r="M58" s="231">
        <f>G58*(1+L58/100)</f>
        <v>0</v>
      </c>
      <c r="N58" s="221">
        <v>6.5199999999999998E-3</v>
      </c>
      <c r="O58" s="221">
        <f>ROUND(E58*N58,5)</f>
        <v>2.27874</v>
      </c>
      <c r="P58" s="221">
        <v>0</v>
      </c>
      <c r="Q58" s="221">
        <f>ROUND(E58*P58,5)</f>
        <v>0</v>
      </c>
      <c r="R58" s="221"/>
      <c r="S58" s="221"/>
      <c r="T58" s="222">
        <v>4.0000000000000001E-3</v>
      </c>
      <c r="U58" s="221">
        <f>ROUND(E58*T58,2)</f>
        <v>1.4</v>
      </c>
      <c r="V58" s="211"/>
      <c r="W58" s="211"/>
      <c r="X58" s="211"/>
      <c r="Y58" s="211"/>
      <c r="Z58" s="211"/>
      <c r="AA58" s="211"/>
      <c r="AB58" s="211"/>
      <c r="AC58" s="211"/>
      <c r="AD58" s="211"/>
      <c r="AE58" s="211" t="s">
        <v>106</v>
      </c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1" x14ac:dyDescent="0.2">
      <c r="A59" s="212">
        <v>28</v>
      </c>
      <c r="B59" s="218" t="s">
        <v>180</v>
      </c>
      <c r="C59" s="263" t="s">
        <v>181</v>
      </c>
      <c r="D59" s="220" t="s">
        <v>105</v>
      </c>
      <c r="E59" s="227">
        <v>349.5</v>
      </c>
      <c r="F59" s="230">
        <f>H59+J59</f>
        <v>0</v>
      </c>
      <c r="G59" s="231">
        <f>ROUND(E59*F59,2)</f>
        <v>0</v>
      </c>
      <c r="H59" s="231"/>
      <c r="I59" s="231">
        <f>ROUND(E59*H59,2)</f>
        <v>0</v>
      </c>
      <c r="J59" s="231"/>
      <c r="K59" s="231">
        <f>ROUND(E59*J59,2)</f>
        <v>0</v>
      </c>
      <c r="L59" s="231">
        <v>21</v>
      </c>
      <c r="M59" s="231">
        <f>G59*(1+L59/100)</f>
        <v>0</v>
      </c>
      <c r="N59" s="221">
        <v>6.9999999999999999E-4</v>
      </c>
      <c r="O59" s="221">
        <f>ROUND(E59*N59,5)</f>
        <v>0.24465000000000001</v>
      </c>
      <c r="P59" s="221">
        <v>0</v>
      </c>
      <c r="Q59" s="221">
        <f>ROUND(E59*P59,5)</f>
        <v>0</v>
      </c>
      <c r="R59" s="221"/>
      <c r="S59" s="221"/>
      <c r="T59" s="222">
        <v>2E-3</v>
      </c>
      <c r="U59" s="221">
        <f>ROUND(E59*T59,2)</f>
        <v>0.7</v>
      </c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106</v>
      </c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ht="22.5" outlineLevel="1" x14ac:dyDescent="0.2">
      <c r="A60" s="212">
        <v>29</v>
      </c>
      <c r="B60" s="218" t="s">
        <v>182</v>
      </c>
      <c r="C60" s="263" t="s">
        <v>183</v>
      </c>
      <c r="D60" s="220" t="s">
        <v>105</v>
      </c>
      <c r="E60" s="227">
        <v>699</v>
      </c>
      <c r="F60" s="230">
        <f>H60+J60</f>
        <v>0</v>
      </c>
      <c r="G60" s="231">
        <f>ROUND(E60*F60,2)</f>
        <v>0</v>
      </c>
      <c r="H60" s="231"/>
      <c r="I60" s="231">
        <f>ROUND(E60*H60,2)</f>
        <v>0</v>
      </c>
      <c r="J60" s="231"/>
      <c r="K60" s="231">
        <f>ROUND(E60*J60,2)</f>
        <v>0</v>
      </c>
      <c r="L60" s="231">
        <v>21</v>
      </c>
      <c r="M60" s="231">
        <f>G60*(1+L60/100)</f>
        <v>0</v>
      </c>
      <c r="N60" s="221">
        <v>0.10373</v>
      </c>
      <c r="O60" s="221">
        <f>ROUND(E60*N60,5)</f>
        <v>72.507270000000005</v>
      </c>
      <c r="P60" s="221">
        <v>0</v>
      </c>
      <c r="Q60" s="221">
        <f>ROUND(E60*P60,5)</f>
        <v>0</v>
      </c>
      <c r="R60" s="221"/>
      <c r="S60" s="221"/>
      <c r="T60" s="222">
        <v>6.4000000000000001E-2</v>
      </c>
      <c r="U60" s="221">
        <f>ROUND(E60*T60,2)</f>
        <v>44.74</v>
      </c>
      <c r="V60" s="211"/>
      <c r="W60" s="211"/>
      <c r="X60" s="211"/>
      <c r="Y60" s="211"/>
      <c r="Z60" s="211"/>
      <c r="AA60" s="211"/>
      <c r="AB60" s="211"/>
      <c r="AC60" s="211"/>
      <c r="AD60" s="211"/>
      <c r="AE60" s="211" t="s">
        <v>106</v>
      </c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1" x14ac:dyDescent="0.2">
      <c r="A61" s="212"/>
      <c r="B61" s="218"/>
      <c r="C61" s="264" t="s">
        <v>184</v>
      </c>
      <c r="D61" s="223"/>
      <c r="E61" s="228">
        <v>699</v>
      </c>
      <c r="F61" s="231"/>
      <c r="G61" s="231"/>
      <c r="H61" s="231"/>
      <c r="I61" s="231"/>
      <c r="J61" s="231"/>
      <c r="K61" s="231"/>
      <c r="L61" s="231"/>
      <c r="M61" s="231"/>
      <c r="N61" s="221"/>
      <c r="O61" s="221"/>
      <c r="P61" s="221"/>
      <c r="Q61" s="221"/>
      <c r="R61" s="221"/>
      <c r="S61" s="221"/>
      <c r="T61" s="222"/>
      <c r="U61" s="221"/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108</v>
      </c>
      <c r="AF61" s="211">
        <v>0</v>
      </c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1" x14ac:dyDescent="0.2">
      <c r="A62" s="212">
        <v>30</v>
      </c>
      <c r="B62" s="218" t="s">
        <v>185</v>
      </c>
      <c r="C62" s="263" t="s">
        <v>186</v>
      </c>
      <c r="D62" s="220" t="s">
        <v>105</v>
      </c>
      <c r="E62" s="227">
        <v>135.9</v>
      </c>
      <c r="F62" s="230">
        <f>H62+J62</f>
        <v>0</v>
      </c>
      <c r="G62" s="231">
        <f>ROUND(E62*F62,2)</f>
        <v>0</v>
      </c>
      <c r="H62" s="231"/>
      <c r="I62" s="231">
        <f>ROUND(E62*H62,2)</f>
        <v>0</v>
      </c>
      <c r="J62" s="231"/>
      <c r="K62" s="231">
        <f>ROUND(E62*J62,2)</f>
        <v>0</v>
      </c>
      <c r="L62" s="231">
        <v>21</v>
      </c>
      <c r="M62" s="231">
        <f>G62*(1+L62/100)</f>
        <v>0</v>
      </c>
      <c r="N62" s="221">
        <v>0.25252000000000002</v>
      </c>
      <c r="O62" s="221">
        <f>ROUND(E62*N62,5)</f>
        <v>34.31747</v>
      </c>
      <c r="P62" s="221">
        <v>0</v>
      </c>
      <c r="Q62" s="221">
        <f>ROUND(E62*P62,5)</f>
        <v>0</v>
      </c>
      <c r="R62" s="221"/>
      <c r="S62" s="221"/>
      <c r="T62" s="222">
        <v>0.38800000000000001</v>
      </c>
      <c r="U62" s="221">
        <f>ROUND(E62*T62,2)</f>
        <v>52.73</v>
      </c>
      <c r="V62" s="211"/>
      <c r="W62" s="211"/>
      <c r="X62" s="211"/>
      <c r="Y62" s="211"/>
      <c r="Z62" s="211"/>
      <c r="AA62" s="211"/>
      <c r="AB62" s="211"/>
      <c r="AC62" s="211"/>
      <c r="AD62" s="211"/>
      <c r="AE62" s="211" t="s">
        <v>106</v>
      </c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1" x14ac:dyDescent="0.2">
      <c r="A63" s="212"/>
      <c r="B63" s="218"/>
      <c r="C63" s="264" t="s">
        <v>163</v>
      </c>
      <c r="D63" s="223"/>
      <c r="E63" s="228">
        <v>135.9</v>
      </c>
      <c r="F63" s="231"/>
      <c r="G63" s="231"/>
      <c r="H63" s="231"/>
      <c r="I63" s="231"/>
      <c r="J63" s="231"/>
      <c r="K63" s="231"/>
      <c r="L63" s="231"/>
      <c r="M63" s="231"/>
      <c r="N63" s="221"/>
      <c r="O63" s="221"/>
      <c r="P63" s="221"/>
      <c r="Q63" s="221"/>
      <c r="R63" s="221"/>
      <c r="S63" s="221"/>
      <c r="T63" s="222"/>
      <c r="U63" s="221"/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108</v>
      </c>
      <c r="AF63" s="211">
        <v>0</v>
      </c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1" x14ac:dyDescent="0.2">
      <c r="A64" s="212">
        <v>31</v>
      </c>
      <c r="B64" s="218" t="s">
        <v>187</v>
      </c>
      <c r="C64" s="263" t="s">
        <v>188</v>
      </c>
      <c r="D64" s="220" t="s">
        <v>105</v>
      </c>
      <c r="E64" s="227">
        <v>389.1</v>
      </c>
      <c r="F64" s="230">
        <f>H64+J64</f>
        <v>0</v>
      </c>
      <c r="G64" s="231">
        <f>ROUND(E64*F64,2)</f>
        <v>0</v>
      </c>
      <c r="H64" s="231"/>
      <c r="I64" s="231">
        <f>ROUND(E64*H64,2)</f>
        <v>0</v>
      </c>
      <c r="J64" s="231"/>
      <c r="K64" s="231">
        <f>ROUND(E64*J64,2)</f>
        <v>0</v>
      </c>
      <c r="L64" s="231">
        <v>21</v>
      </c>
      <c r="M64" s="231">
        <f>G64*(1+L64/100)</f>
        <v>0</v>
      </c>
      <c r="N64" s="221">
        <v>7.3899999999999993E-2</v>
      </c>
      <c r="O64" s="221">
        <f>ROUND(E64*N64,5)</f>
        <v>28.754490000000001</v>
      </c>
      <c r="P64" s="221">
        <v>0</v>
      </c>
      <c r="Q64" s="221">
        <f>ROUND(E64*P64,5)</f>
        <v>0</v>
      </c>
      <c r="R64" s="221"/>
      <c r="S64" s="221"/>
      <c r="T64" s="222">
        <v>0.45200000000000001</v>
      </c>
      <c r="U64" s="221">
        <f>ROUND(E64*T64,2)</f>
        <v>175.87</v>
      </c>
      <c r="V64" s="211"/>
      <c r="W64" s="211"/>
      <c r="X64" s="211"/>
      <c r="Y64" s="211"/>
      <c r="Z64" s="211"/>
      <c r="AA64" s="211"/>
      <c r="AB64" s="211"/>
      <c r="AC64" s="211"/>
      <c r="AD64" s="211"/>
      <c r="AE64" s="211" t="s">
        <v>106</v>
      </c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1" x14ac:dyDescent="0.2">
      <c r="A65" s="212"/>
      <c r="B65" s="218"/>
      <c r="C65" s="264" t="s">
        <v>164</v>
      </c>
      <c r="D65" s="223"/>
      <c r="E65" s="228">
        <v>389.1</v>
      </c>
      <c r="F65" s="231"/>
      <c r="G65" s="231"/>
      <c r="H65" s="231"/>
      <c r="I65" s="231"/>
      <c r="J65" s="231"/>
      <c r="K65" s="231"/>
      <c r="L65" s="231"/>
      <c r="M65" s="231"/>
      <c r="N65" s="221"/>
      <c r="O65" s="221"/>
      <c r="P65" s="221"/>
      <c r="Q65" s="221"/>
      <c r="R65" s="221"/>
      <c r="S65" s="221"/>
      <c r="T65" s="222"/>
      <c r="U65" s="221"/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108</v>
      </c>
      <c r="AF65" s="211">
        <v>0</v>
      </c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1" x14ac:dyDescent="0.2">
      <c r="A66" s="212">
        <v>32</v>
      </c>
      <c r="B66" s="218" t="s">
        <v>189</v>
      </c>
      <c r="C66" s="263" t="s">
        <v>190</v>
      </c>
      <c r="D66" s="220" t="s">
        <v>105</v>
      </c>
      <c r="E66" s="227">
        <v>258.89999999999998</v>
      </c>
      <c r="F66" s="230">
        <f>H66+J66</f>
        <v>0</v>
      </c>
      <c r="G66" s="231">
        <f>ROUND(E66*F66,2)</f>
        <v>0</v>
      </c>
      <c r="H66" s="231"/>
      <c r="I66" s="231">
        <f>ROUND(E66*H66,2)</f>
        <v>0</v>
      </c>
      <c r="J66" s="231"/>
      <c r="K66" s="231">
        <f>ROUND(E66*J66,2)</f>
        <v>0</v>
      </c>
      <c r="L66" s="231">
        <v>21</v>
      </c>
      <c r="M66" s="231">
        <f>G66*(1+L66/100)</f>
        <v>0</v>
      </c>
      <c r="N66" s="221">
        <v>7.3899999999999993E-2</v>
      </c>
      <c r="O66" s="221">
        <f>ROUND(E66*N66,5)</f>
        <v>19.132709999999999</v>
      </c>
      <c r="P66" s="221">
        <v>0</v>
      </c>
      <c r="Q66" s="221">
        <f>ROUND(E66*P66,5)</f>
        <v>0</v>
      </c>
      <c r="R66" s="221"/>
      <c r="S66" s="221"/>
      <c r="T66" s="222">
        <v>0.47799999999999998</v>
      </c>
      <c r="U66" s="221">
        <f>ROUND(E66*T66,2)</f>
        <v>123.75</v>
      </c>
      <c r="V66" s="211"/>
      <c r="W66" s="211"/>
      <c r="X66" s="211"/>
      <c r="Y66" s="211"/>
      <c r="Z66" s="211"/>
      <c r="AA66" s="211"/>
      <c r="AB66" s="211"/>
      <c r="AC66" s="211"/>
      <c r="AD66" s="211"/>
      <c r="AE66" s="211" t="s">
        <v>106</v>
      </c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1" x14ac:dyDescent="0.2">
      <c r="A67" s="212"/>
      <c r="B67" s="218"/>
      <c r="C67" s="264" t="s">
        <v>162</v>
      </c>
      <c r="D67" s="223"/>
      <c r="E67" s="228">
        <v>123</v>
      </c>
      <c r="F67" s="231"/>
      <c r="G67" s="231"/>
      <c r="H67" s="231"/>
      <c r="I67" s="231"/>
      <c r="J67" s="231"/>
      <c r="K67" s="231"/>
      <c r="L67" s="231"/>
      <c r="M67" s="231"/>
      <c r="N67" s="221"/>
      <c r="O67" s="221"/>
      <c r="P67" s="221"/>
      <c r="Q67" s="221"/>
      <c r="R67" s="221"/>
      <c r="S67" s="221"/>
      <c r="T67" s="222"/>
      <c r="U67" s="221"/>
      <c r="V67" s="211"/>
      <c r="W67" s="211"/>
      <c r="X67" s="211"/>
      <c r="Y67" s="211"/>
      <c r="Z67" s="211"/>
      <c r="AA67" s="211"/>
      <c r="AB67" s="211"/>
      <c r="AC67" s="211"/>
      <c r="AD67" s="211"/>
      <c r="AE67" s="211" t="s">
        <v>108</v>
      </c>
      <c r="AF67" s="211">
        <v>0</v>
      </c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outlineLevel="1" x14ac:dyDescent="0.2">
      <c r="A68" s="212"/>
      <c r="B68" s="218"/>
      <c r="C68" s="264" t="s">
        <v>163</v>
      </c>
      <c r="D68" s="223"/>
      <c r="E68" s="228">
        <v>135.9</v>
      </c>
      <c r="F68" s="231"/>
      <c r="G68" s="231"/>
      <c r="H68" s="231"/>
      <c r="I68" s="231"/>
      <c r="J68" s="231"/>
      <c r="K68" s="231"/>
      <c r="L68" s="231"/>
      <c r="M68" s="231"/>
      <c r="N68" s="221"/>
      <c r="O68" s="221"/>
      <c r="P68" s="221"/>
      <c r="Q68" s="221"/>
      <c r="R68" s="221"/>
      <c r="S68" s="221"/>
      <c r="T68" s="222"/>
      <c r="U68" s="221"/>
      <c r="V68" s="211"/>
      <c r="W68" s="211"/>
      <c r="X68" s="211"/>
      <c r="Y68" s="211"/>
      <c r="Z68" s="211"/>
      <c r="AA68" s="211"/>
      <c r="AB68" s="211"/>
      <c r="AC68" s="211"/>
      <c r="AD68" s="211"/>
      <c r="AE68" s="211" t="s">
        <v>108</v>
      </c>
      <c r="AF68" s="211">
        <v>0</v>
      </c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outlineLevel="1" x14ac:dyDescent="0.2">
      <c r="A69" s="212">
        <v>33</v>
      </c>
      <c r="B69" s="218" t="s">
        <v>191</v>
      </c>
      <c r="C69" s="263" t="s">
        <v>192</v>
      </c>
      <c r="D69" s="220" t="s">
        <v>105</v>
      </c>
      <c r="E69" s="227">
        <v>135.9</v>
      </c>
      <c r="F69" s="230">
        <f>H69+J69</f>
        <v>0</v>
      </c>
      <c r="G69" s="231">
        <f>ROUND(E69*F69,2)</f>
        <v>0</v>
      </c>
      <c r="H69" s="231"/>
      <c r="I69" s="231">
        <f>ROUND(E69*H69,2)</f>
        <v>0</v>
      </c>
      <c r="J69" s="231"/>
      <c r="K69" s="231">
        <f>ROUND(E69*J69,2)</f>
        <v>0</v>
      </c>
      <c r="L69" s="231">
        <v>21</v>
      </c>
      <c r="M69" s="231">
        <f>G69*(1+L69/100)</f>
        <v>0</v>
      </c>
      <c r="N69" s="221">
        <v>0</v>
      </c>
      <c r="O69" s="221">
        <f>ROUND(E69*N69,5)</f>
        <v>0</v>
      </c>
      <c r="P69" s="221">
        <v>0</v>
      </c>
      <c r="Q69" s="221">
        <f>ROUND(E69*P69,5)</f>
        <v>0</v>
      </c>
      <c r="R69" s="221"/>
      <c r="S69" s="221"/>
      <c r="T69" s="222">
        <v>0.06</v>
      </c>
      <c r="U69" s="221">
        <f>ROUND(E69*T69,2)</f>
        <v>8.15</v>
      </c>
      <c r="V69" s="211"/>
      <c r="W69" s="211"/>
      <c r="X69" s="211"/>
      <c r="Y69" s="211"/>
      <c r="Z69" s="211"/>
      <c r="AA69" s="211"/>
      <c r="AB69" s="211"/>
      <c r="AC69" s="211"/>
      <c r="AD69" s="211"/>
      <c r="AE69" s="211" t="s">
        <v>106</v>
      </c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1" x14ac:dyDescent="0.2">
      <c r="A70" s="212"/>
      <c r="B70" s="218"/>
      <c r="C70" s="264" t="s">
        <v>163</v>
      </c>
      <c r="D70" s="223"/>
      <c r="E70" s="228">
        <v>135.9</v>
      </c>
      <c r="F70" s="231"/>
      <c r="G70" s="231"/>
      <c r="H70" s="231"/>
      <c r="I70" s="231"/>
      <c r="J70" s="231"/>
      <c r="K70" s="231"/>
      <c r="L70" s="231"/>
      <c r="M70" s="231"/>
      <c r="N70" s="221"/>
      <c r="O70" s="221"/>
      <c r="P70" s="221"/>
      <c r="Q70" s="221"/>
      <c r="R70" s="221"/>
      <c r="S70" s="221"/>
      <c r="T70" s="222"/>
      <c r="U70" s="221"/>
      <c r="V70" s="211"/>
      <c r="W70" s="211"/>
      <c r="X70" s="211"/>
      <c r="Y70" s="211"/>
      <c r="Z70" s="211"/>
      <c r="AA70" s="211"/>
      <c r="AB70" s="211"/>
      <c r="AC70" s="211"/>
      <c r="AD70" s="211"/>
      <c r="AE70" s="211" t="s">
        <v>108</v>
      </c>
      <c r="AF70" s="211">
        <v>0</v>
      </c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1" x14ac:dyDescent="0.2">
      <c r="A71" s="212">
        <v>34</v>
      </c>
      <c r="B71" s="218" t="s">
        <v>193</v>
      </c>
      <c r="C71" s="263" t="s">
        <v>194</v>
      </c>
      <c r="D71" s="220" t="s">
        <v>105</v>
      </c>
      <c r="E71" s="227">
        <v>36.24</v>
      </c>
      <c r="F71" s="230">
        <f>H71+J71</f>
        <v>0</v>
      </c>
      <c r="G71" s="231">
        <f>ROUND(E71*F71,2)</f>
        <v>0</v>
      </c>
      <c r="H71" s="231"/>
      <c r="I71" s="231">
        <f>ROUND(E71*H71,2)</f>
        <v>0</v>
      </c>
      <c r="J71" s="231"/>
      <c r="K71" s="231">
        <f>ROUND(E71*J71,2)</f>
        <v>0</v>
      </c>
      <c r="L71" s="231">
        <v>21</v>
      </c>
      <c r="M71" s="231">
        <f>G71*(1+L71/100)</f>
        <v>0</v>
      </c>
      <c r="N71" s="221">
        <v>7.3899999999999993E-2</v>
      </c>
      <c r="O71" s="221">
        <f>ROUND(E71*N71,5)</f>
        <v>2.67814</v>
      </c>
      <c r="P71" s="221">
        <v>0</v>
      </c>
      <c r="Q71" s="221">
        <f>ROUND(E71*P71,5)</f>
        <v>0</v>
      </c>
      <c r="R71" s="221"/>
      <c r="S71" s="221"/>
      <c r="T71" s="222">
        <v>0.55800000000000005</v>
      </c>
      <c r="U71" s="221">
        <f>ROUND(E71*T71,2)</f>
        <v>20.22</v>
      </c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106</v>
      </c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1" x14ac:dyDescent="0.2">
      <c r="A72" s="212"/>
      <c r="B72" s="218"/>
      <c r="C72" s="264" t="s">
        <v>195</v>
      </c>
      <c r="D72" s="223"/>
      <c r="E72" s="228">
        <v>36.24</v>
      </c>
      <c r="F72" s="231"/>
      <c r="G72" s="231"/>
      <c r="H72" s="231"/>
      <c r="I72" s="231"/>
      <c r="J72" s="231"/>
      <c r="K72" s="231"/>
      <c r="L72" s="231"/>
      <c r="M72" s="231"/>
      <c r="N72" s="221"/>
      <c r="O72" s="221"/>
      <c r="P72" s="221"/>
      <c r="Q72" s="221"/>
      <c r="R72" s="221"/>
      <c r="S72" s="221"/>
      <c r="T72" s="222"/>
      <c r="U72" s="221"/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108</v>
      </c>
      <c r="AF72" s="211">
        <v>0</v>
      </c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1" x14ac:dyDescent="0.2">
      <c r="A73" s="212">
        <v>35</v>
      </c>
      <c r="B73" s="218" t="s">
        <v>196</v>
      </c>
      <c r="C73" s="263" t="s">
        <v>197</v>
      </c>
      <c r="D73" s="220" t="s">
        <v>105</v>
      </c>
      <c r="E73" s="227">
        <v>290.60000000000002</v>
      </c>
      <c r="F73" s="230">
        <f>H73+J73</f>
        <v>0</v>
      </c>
      <c r="G73" s="231">
        <f>ROUND(E73*F73,2)</f>
        <v>0</v>
      </c>
      <c r="H73" s="231"/>
      <c r="I73" s="231">
        <f>ROUND(E73*H73,2)</f>
        <v>0</v>
      </c>
      <c r="J73" s="231"/>
      <c r="K73" s="231">
        <f>ROUND(E73*J73,2)</f>
        <v>0</v>
      </c>
      <c r="L73" s="231">
        <v>21</v>
      </c>
      <c r="M73" s="231">
        <f>G73*(1+L73/100)</f>
        <v>0</v>
      </c>
      <c r="N73" s="221">
        <v>3.15E-2</v>
      </c>
      <c r="O73" s="221">
        <f>ROUND(E73*N73,5)</f>
        <v>9.1539000000000001</v>
      </c>
      <c r="P73" s="221">
        <v>0</v>
      </c>
      <c r="Q73" s="221">
        <f>ROUND(E73*P73,5)</f>
        <v>0</v>
      </c>
      <c r="R73" s="221"/>
      <c r="S73" s="221"/>
      <c r="T73" s="222">
        <v>0.55000000000000004</v>
      </c>
      <c r="U73" s="221">
        <f>ROUND(E73*T73,2)</f>
        <v>159.83000000000001</v>
      </c>
      <c r="V73" s="211"/>
      <c r="W73" s="211"/>
      <c r="X73" s="211"/>
      <c r="Y73" s="211"/>
      <c r="Z73" s="211"/>
      <c r="AA73" s="211"/>
      <c r="AB73" s="211"/>
      <c r="AC73" s="211"/>
      <c r="AD73" s="211"/>
      <c r="AE73" s="211" t="s">
        <v>106</v>
      </c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outlineLevel="1" x14ac:dyDescent="0.2">
      <c r="A74" s="212"/>
      <c r="B74" s="218"/>
      <c r="C74" s="264" t="s">
        <v>161</v>
      </c>
      <c r="D74" s="223"/>
      <c r="E74" s="228">
        <v>290.60000000000002</v>
      </c>
      <c r="F74" s="231"/>
      <c r="G74" s="231"/>
      <c r="H74" s="231"/>
      <c r="I74" s="231"/>
      <c r="J74" s="231"/>
      <c r="K74" s="231"/>
      <c r="L74" s="231"/>
      <c r="M74" s="231"/>
      <c r="N74" s="221"/>
      <c r="O74" s="221"/>
      <c r="P74" s="221"/>
      <c r="Q74" s="221"/>
      <c r="R74" s="221"/>
      <c r="S74" s="221"/>
      <c r="T74" s="222"/>
      <c r="U74" s="221"/>
      <c r="V74" s="211"/>
      <c r="W74" s="211"/>
      <c r="X74" s="211"/>
      <c r="Y74" s="211"/>
      <c r="Z74" s="211"/>
      <c r="AA74" s="211"/>
      <c r="AB74" s="211"/>
      <c r="AC74" s="211"/>
      <c r="AD74" s="211"/>
      <c r="AE74" s="211" t="s">
        <v>108</v>
      </c>
      <c r="AF74" s="211">
        <v>0</v>
      </c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outlineLevel="1" x14ac:dyDescent="0.2">
      <c r="A75" s="212">
        <v>36</v>
      </c>
      <c r="B75" s="218" t="s">
        <v>198</v>
      </c>
      <c r="C75" s="263" t="s">
        <v>199</v>
      </c>
      <c r="D75" s="220" t="s">
        <v>114</v>
      </c>
      <c r="E75" s="227">
        <v>240</v>
      </c>
      <c r="F75" s="230">
        <f>H75+J75</f>
        <v>0</v>
      </c>
      <c r="G75" s="231">
        <f>ROUND(E75*F75,2)</f>
        <v>0</v>
      </c>
      <c r="H75" s="231"/>
      <c r="I75" s="231">
        <f>ROUND(E75*H75,2)</f>
        <v>0</v>
      </c>
      <c r="J75" s="231"/>
      <c r="K75" s="231">
        <f>ROUND(E75*J75,2)</f>
        <v>0</v>
      </c>
      <c r="L75" s="231">
        <v>21</v>
      </c>
      <c r="M75" s="231">
        <f>G75*(1+L75/100)</f>
        <v>0</v>
      </c>
      <c r="N75" s="221">
        <v>3.3E-4</v>
      </c>
      <c r="O75" s="221">
        <f>ROUND(E75*N75,5)</f>
        <v>7.9200000000000007E-2</v>
      </c>
      <c r="P75" s="221">
        <v>0</v>
      </c>
      <c r="Q75" s="221">
        <f>ROUND(E75*P75,5)</f>
        <v>0</v>
      </c>
      <c r="R75" s="221"/>
      <c r="S75" s="221"/>
      <c r="T75" s="222">
        <v>0.41</v>
      </c>
      <c r="U75" s="221">
        <f>ROUND(E75*T75,2)</f>
        <v>98.4</v>
      </c>
      <c r="V75" s="211"/>
      <c r="W75" s="211"/>
      <c r="X75" s="211"/>
      <c r="Y75" s="211"/>
      <c r="Z75" s="211"/>
      <c r="AA75" s="211"/>
      <c r="AB75" s="211"/>
      <c r="AC75" s="211"/>
      <c r="AD75" s="211"/>
      <c r="AE75" s="211" t="s">
        <v>106</v>
      </c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1" x14ac:dyDescent="0.2">
      <c r="A76" s="212"/>
      <c r="B76" s="218"/>
      <c r="C76" s="264" t="s">
        <v>200</v>
      </c>
      <c r="D76" s="223"/>
      <c r="E76" s="228">
        <v>240</v>
      </c>
      <c r="F76" s="231"/>
      <c r="G76" s="231"/>
      <c r="H76" s="231"/>
      <c r="I76" s="231"/>
      <c r="J76" s="231"/>
      <c r="K76" s="231"/>
      <c r="L76" s="231"/>
      <c r="M76" s="231"/>
      <c r="N76" s="221"/>
      <c r="O76" s="221"/>
      <c r="P76" s="221"/>
      <c r="Q76" s="221"/>
      <c r="R76" s="221"/>
      <c r="S76" s="221"/>
      <c r="T76" s="222"/>
      <c r="U76" s="221"/>
      <c r="V76" s="211"/>
      <c r="W76" s="211"/>
      <c r="X76" s="211"/>
      <c r="Y76" s="211"/>
      <c r="Z76" s="211"/>
      <c r="AA76" s="211"/>
      <c r="AB76" s="211"/>
      <c r="AC76" s="211"/>
      <c r="AD76" s="211"/>
      <c r="AE76" s="211" t="s">
        <v>108</v>
      </c>
      <c r="AF76" s="211">
        <v>0</v>
      </c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1" x14ac:dyDescent="0.2">
      <c r="A77" s="212">
        <v>37</v>
      </c>
      <c r="B77" s="218" t="s">
        <v>201</v>
      </c>
      <c r="C77" s="263" t="s">
        <v>202</v>
      </c>
      <c r="D77" s="220" t="s">
        <v>114</v>
      </c>
      <c r="E77" s="227">
        <v>90.6</v>
      </c>
      <c r="F77" s="230">
        <f>H77+J77</f>
        <v>0</v>
      </c>
      <c r="G77" s="231">
        <f>ROUND(E77*F77,2)</f>
        <v>0</v>
      </c>
      <c r="H77" s="231"/>
      <c r="I77" s="231">
        <f>ROUND(E77*H77,2)</f>
        <v>0</v>
      </c>
      <c r="J77" s="231"/>
      <c r="K77" s="231">
        <f>ROUND(E77*J77,2)</f>
        <v>0</v>
      </c>
      <c r="L77" s="231">
        <v>21</v>
      </c>
      <c r="M77" s="231">
        <f>G77*(1+L77/100)</f>
        <v>0</v>
      </c>
      <c r="N77" s="221">
        <v>3.6000000000000002E-4</v>
      </c>
      <c r="O77" s="221">
        <f>ROUND(E77*N77,5)</f>
        <v>3.2620000000000003E-2</v>
      </c>
      <c r="P77" s="221">
        <v>0</v>
      </c>
      <c r="Q77" s="221">
        <f>ROUND(E77*P77,5)</f>
        <v>0</v>
      </c>
      <c r="R77" s="221"/>
      <c r="S77" s="221"/>
      <c r="T77" s="222">
        <v>0.43</v>
      </c>
      <c r="U77" s="221">
        <f>ROUND(E77*T77,2)</f>
        <v>38.96</v>
      </c>
      <c r="V77" s="211"/>
      <c r="W77" s="211"/>
      <c r="X77" s="211"/>
      <c r="Y77" s="211"/>
      <c r="Z77" s="211"/>
      <c r="AA77" s="211"/>
      <c r="AB77" s="211"/>
      <c r="AC77" s="211"/>
      <c r="AD77" s="211"/>
      <c r="AE77" s="211" t="s">
        <v>106</v>
      </c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1" x14ac:dyDescent="0.2">
      <c r="A78" s="212"/>
      <c r="B78" s="218"/>
      <c r="C78" s="264" t="s">
        <v>203</v>
      </c>
      <c r="D78" s="223"/>
      <c r="E78" s="228">
        <v>90.6</v>
      </c>
      <c r="F78" s="231"/>
      <c r="G78" s="231"/>
      <c r="H78" s="231"/>
      <c r="I78" s="231"/>
      <c r="J78" s="231"/>
      <c r="K78" s="231"/>
      <c r="L78" s="231"/>
      <c r="M78" s="231"/>
      <c r="N78" s="221"/>
      <c r="O78" s="221"/>
      <c r="P78" s="221"/>
      <c r="Q78" s="221"/>
      <c r="R78" s="221"/>
      <c r="S78" s="221"/>
      <c r="T78" s="222"/>
      <c r="U78" s="221"/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108</v>
      </c>
      <c r="AF78" s="211">
        <v>0</v>
      </c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outlineLevel="1" x14ac:dyDescent="0.2">
      <c r="A79" s="212">
        <v>38</v>
      </c>
      <c r="B79" s="218" t="s">
        <v>204</v>
      </c>
      <c r="C79" s="263" t="s">
        <v>205</v>
      </c>
      <c r="D79" s="220" t="s">
        <v>105</v>
      </c>
      <c r="E79" s="227">
        <v>408.55500000000006</v>
      </c>
      <c r="F79" s="230">
        <f>H79+J79</f>
        <v>0</v>
      </c>
      <c r="G79" s="231">
        <f>ROUND(E79*F79,2)</f>
        <v>0</v>
      </c>
      <c r="H79" s="231"/>
      <c r="I79" s="231">
        <f>ROUND(E79*H79,2)</f>
        <v>0</v>
      </c>
      <c r="J79" s="231"/>
      <c r="K79" s="231">
        <f>ROUND(E79*J79,2)</f>
        <v>0</v>
      </c>
      <c r="L79" s="231">
        <v>21</v>
      </c>
      <c r="M79" s="231">
        <f>G79*(1+L79/100)</f>
        <v>0</v>
      </c>
      <c r="N79" s="221">
        <v>0.12959999999999999</v>
      </c>
      <c r="O79" s="221">
        <f>ROUND(E79*N79,5)</f>
        <v>52.948729999999998</v>
      </c>
      <c r="P79" s="221">
        <v>0</v>
      </c>
      <c r="Q79" s="221">
        <f>ROUND(E79*P79,5)</f>
        <v>0</v>
      </c>
      <c r="R79" s="221"/>
      <c r="S79" s="221"/>
      <c r="T79" s="222">
        <v>0</v>
      </c>
      <c r="U79" s="221">
        <f>ROUND(E79*T79,2)</f>
        <v>0</v>
      </c>
      <c r="V79" s="211"/>
      <c r="W79" s="211"/>
      <c r="X79" s="211"/>
      <c r="Y79" s="211"/>
      <c r="Z79" s="211"/>
      <c r="AA79" s="211"/>
      <c r="AB79" s="211"/>
      <c r="AC79" s="211"/>
      <c r="AD79" s="211"/>
      <c r="AE79" s="211" t="s">
        <v>168</v>
      </c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outlineLevel="1" x14ac:dyDescent="0.2">
      <c r="A80" s="212"/>
      <c r="B80" s="218"/>
      <c r="C80" s="264" t="s">
        <v>206</v>
      </c>
      <c r="D80" s="223"/>
      <c r="E80" s="228">
        <v>408.55500000000001</v>
      </c>
      <c r="F80" s="231"/>
      <c r="G80" s="231"/>
      <c r="H80" s="231"/>
      <c r="I80" s="231"/>
      <c r="J80" s="231"/>
      <c r="K80" s="231"/>
      <c r="L80" s="231"/>
      <c r="M80" s="231"/>
      <c r="N80" s="221"/>
      <c r="O80" s="221"/>
      <c r="P80" s="221"/>
      <c r="Q80" s="221"/>
      <c r="R80" s="221"/>
      <c r="S80" s="221"/>
      <c r="T80" s="222"/>
      <c r="U80" s="221"/>
      <c r="V80" s="211"/>
      <c r="W80" s="211"/>
      <c r="X80" s="211"/>
      <c r="Y80" s="211"/>
      <c r="Z80" s="211"/>
      <c r="AA80" s="211"/>
      <c r="AB80" s="211"/>
      <c r="AC80" s="211"/>
      <c r="AD80" s="211"/>
      <c r="AE80" s="211" t="s">
        <v>108</v>
      </c>
      <c r="AF80" s="211">
        <v>0</v>
      </c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outlineLevel="1" x14ac:dyDescent="0.2">
      <c r="A81" s="212">
        <v>39</v>
      </c>
      <c r="B81" s="218" t="s">
        <v>207</v>
      </c>
      <c r="C81" s="263" t="s">
        <v>208</v>
      </c>
      <c r="D81" s="220" t="s">
        <v>105</v>
      </c>
      <c r="E81" s="227">
        <v>5.4600000000000009</v>
      </c>
      <c r="F81" s="230">
        <f>H81+J81</f>
        <v>0</v>
      </c>
      <c r="G81" s="231">
        <f>ROUND(E81*F81,2)</f>
        <v>0</v>
      </c>
      <c r="H81" s="231"/>
      <c r="I81" s="231">
        <f>ROUND(E81*H81,2)</f>
        <v>0</v>
      </c>
      <c r="J81" s="231"/>
      <c r="K81" s="231">
        <f>ROUND(E81*J81,2)</f>
        <v>0</v>
      </c>
      <c r="L81" s="231">
        <v>21</v>
      </c>
      <c r="M81" s="231">
        <f>G81*(1+L81/100)</f>
        <v>0</v>
      </c>
      <c r="N81" s="221">
        <v>0.12959999999999999</v>
      </c>
      <c r="O81" s="221">
        <f>ROUND(E81*N81,5)</f>
        <v>0.70762000000000003</v>
      </c>
      <c r="P81" s="221">
        <v>0</v>
      </c>
      <c r="Q81" s="221">
        <f>ROUND(E81*P81,5)</f>
        <v>0</v>
      </c>
      <c r="R81" s="221"/>
      <c r="S81" s="221"/>
      <c r="T81" s="222">
        <v>0</v>
      </c>
      <c r="U81" s="221">
        <f>ROUND(E81*T81,2)</f>
        <v>0</v>
      </c>
      <c r="V81" s="211"/>
      <c r="W81" s="211"/>
      <c r="X81" s="211"/>
      <c r="Y81" s="211"/>
      <c r="Z81" s="211"/>
      <c r="AA81" s="211"/>
      <c r="AB81" s="211"/>
      <c r="AC81" s="211"/>
      <c r="AD81" s="211"/>
      <c r="AE81" s="211" t="s">
        <v>168</v>
      </c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1" x14ac:dyDescent="0.2">
      <c r="A82" s="212"/>
      <c r="B82" s="218"/>
      <c r="C82" s="264" t="s">
        <v>209</v>
      </c>
      <c r="D82" s="223"/>
      <c r="E82" s="228">
        <v>5.46</v>
      </c>
      <c r="F82" s="231"/>
      <c r="G82" s="231"/>
      <c r="H82" s="231"/>
      <c r="I82" s="231"/>
      <c r="J82" s="231"/>
      <c r="K82" s="231"/>
      <c r="L82" s="231"/>
      <c r="M82" s="231"/>
      <c r="N82" s="221"/>
      <c r="O82" s="221"/>
      <c r="P82" s="221"/>
      <c r="Q82" s="221"/>
      <c r="R82" s="221"/>
      <c r="S82" s="221"/>
      <c r="T82" s="222"/>
      <c r="U82" s="221"/>
      <c r="V82" s="211"/>
      <c r="W82" s="211"/>
      <c r="X82" s="211"/>
      <c r="Y82" s="211"/>
      <c r="Z82" s="211"/>
      <c r="AA82" s="211"/>
      <c r="AB82" s="211"/>
      <c r="AC82" s="211"/>
      <c r="AD82" s="211"/>
      <c r="AE82" s="211" t="s">
        <v>108</v>
      </c>
      <c r="AF82" s="211">
        <v>0</v>
      </c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ht="22.5" outlineLevel="1" x14ac:dyDescent="0.2">
      <c r="A83" s="212">
        <v>40</v>
      </c>
      <c r="B83" s="218" t="s">
        <v>210</v>
      </c>
      <c r="C83" s="263" t="s">
        <v>211</v>
      </c>
      <c r="D83" s="220" t="s">
        <v>105</v>
      </c>
      <c r="E83" s="227">
        <v>12.600000000000001</v>
      </c>
      <c r="F83" s="230">
        <f>H83+J83</f>
        <v>0</v>
      </c>
      <c r="G83" s="231">
        <f>ROUND(E83*F83,2)</f>
        <v>0</v>
      </c>
      <c r="H83" s="231"/>
      <c r="I83" s="231">
        <f>ROUND(E83*H83,2)</f>
        <v>0</v>
      </c>
      <c r="J83" s="231"/>
      <c r="K83" s="231">
        <f>ROUND(E83*J83,2)</f>
        <v>0</v>
      </c>
      <c r="L83" s="231">
        <v>21</v>
      </c>
      <c r="M83" s="231">
        <f>G83*(1+L83/100)</f>
        <v>0</v>
      </c>
      <c r="N83" s="221">
        <v>0.13714999999999999</v>
      </c>
      <c r="O83" s="221">
        <f>ROUND(E83*N83,5)</f>
        <v>1.7280899999999999</v>
      </c>
      <c r="P83" s="221">
        <v>0</v>
      </c>
      <c r="Q83" s="221">
        <f>ROUND(E83*P83,5)</f>
        <v>0</v>
      </c>
      <c r="R83" s="221"/>
      <c r="S83" s="221"/>
      <c r="T83" s="222">
        <v>0</v>
      </c>
      <c r="U83" s="221">
        <f>ROUND(E83*T83,2)</f>
        <v>0</v>
      </c>
      <c r="V83" s="211"/>
      <c r="W83" s="211"/>
      <c r="X83" s="211"/>
      <c r="Y83" s="211"/>
      <c r="Z83" s="211"/>
      <c r="AA83" s="211"/>
      <c r="AB83" s="211"/>
      <c r="AC83" s="211"/>
      <c r="AD83" s="211"/>
      <c r="AE83" s="211" t="s">
        <v>168</v>
      </c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outlineLevel="1" x14ac:dyDescent="0.2">
      <c r="A84" s="212"/>
      <c r="B84" s="218"/>
      <c r="C84" s="264" t="s">
        <v>212</v>
      </c>
      <c r="D84" s="223"/>
      <c r="E84" s="228">
        <v>12.6</v>
      </c>
      <c r="F84" s="231"/>
      <c r="G84" s="231"/>
      <c r="H84" s="231"/>
      <c r="I84" s="231"/>
      <c r="J84" s="231"/>
      <c r="K84" s="231"/>
      <c r="L84" s="231"/>
      <c r="M84" s="231"/>
      <c r="N84" s="221"/>
      <c r="O84" s="221"/>
      <c r="P84" s="221"/>
      <c r="Q84" s="221"/>
      <c r="R84" s="221"/>
      <c r="S84" s="221"/>
      <c r="T84" s="222"/>
      <c r="U84" s="221"/>
      <c r="V84" s="211"/>
      <c r="W84" s="211"/>
      <c r="X84" s="211"/>
      <c r="Y84" s="211"/>
      <c r="Z84" s="211"/>
      <c r="AA84" s="211"/>
      <c r="AB84" s="211"/>
      <c r="AC84" s="211"/>
      <c r="AD84" s="211"/>
      <c r="AE84" s="211" t="s">
        <v>108</v>
      </c>
      <c r="AF84" s="211">
        <v>0</v>
      </c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1" x14ac:dyDescent="0.2">
      <c r="A85" s="212">
        <v>41</v>
      </c>
      <c r="B85" s="218" t="s">
        <v>213</v>
      </c>
      <c r="C85" s="263" t="s">
        <v>214</v>
      </c>
      <c r="D85" s="220" t="s">
        <v>105</v>
      </c>
      <c r="E85" s="227">
        <v>129.15</v>
      </c>
      <c r="F85" s="230">
        <f>H85+J85</f>
        <v>0</v>
      </c>
      <c r="G85" s="231">
        <f>ROUND(E85*F85,2)</f>
        <v>0</v>
      </c>
      <c r="H85" s="231"/>
      <c r="I85" s="231">
        <f>ROUND(E85*H85,2)</f>
        <v>0</v>
      </c>
      <c r="J85" s="231"/>
      <c r="K85" s="231">
        <f>ROUND(E85*J85,2)</f>
        <v>0</v>
      </c>
      <c r="L85" s="231">
        <v>21</v>
      </c>
      <c r="M85" s="231">
        <f>G85*(1+L85/100)</f>
        <v>0</v>
      </c>
      <c r="N85" s="221">
        <v>0.17280000000000001</v>
      </c>
      <c r="O85" s="221">
        <f>ROUND(E85*N85,5)</f>
        <v>22.317119999999999</v>
      </c>
      <c r="P85" s="221">
        <v>0</v>
      </c>
      <c r="Q85" s="221">
        <f>ROUND(E85*P85,5)</f>
        <v>0</v>
      </c>
      <c r="R85" s="221"/>
      <c r="S85" s="221"/>
      <c r="T85" s="222">
        <v>0</v>
      </c>
      <c r="U85" s="221">
        <f>ROUND(E85*T85,2)</f>
        <v>0</v>
      </c>
      <c r="V85" s="211"/>
      <c r="W85" s="211"/>
      <c r="X85" s="211"/>
      <c r="Y85" s="211"/>
      <c r="Z85" s="211"/>
      <c r="AA85" s="211"/>
      <c r="AB85" s="211"/>
      <c r="AC85" s="211"/>
      <c r="AD85" s="211"/>
      <c r="AE85" s="211" t="s">
        <v>168</v>
      </c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outlineLevel="1" x14ac:dyDescent="0.2">
      <c r="A86" s="212"/>
      <c r="B86" s="218"/>
      <c r="C86" s="264" t="s">
        <v>215</v>
      </c>
      <c r="D86" s="223"/>
      <c r="E86" s="228">
        <v>129.15</v>
      </c>
      <c r="F86" s="231"/>
      <c r="G86" s="231"/>
      <c r="H86" s="231"/>
      <c r="I86" s="231"/>
      <c r="J86" s="231"/>
      <c r="K86" s="231"/>
      <c r="L86" s="231"/>
      <c r="M86" s="231"/>
      <c r="N86" s="221"/>
      <c r="O86" s="221"/>
      <c r="P86" s="221"/>
      <c r="Q86" s="221"/>
      <c r="R86" s="221"/>
      <c r="S86" s="221"/>
      <c r="T86" s="222"/>
      <c r="U86" s="221"/>
      <c r="V86" s="211"/>
      <c r="W86" s="211"/>
      <c r="X86" s="211"/>
      <c r="Y86" s="211"/>
      <c r="Z86" s="211"/>
      <c r="AA86" s="211"/>
      <c r="AB86" s="211"/>
      <c r="AC86" s="211"/>
      <c r="AD86" s="211"/>
      <c r="AE86" s="211" t="s">
        <v>108</v>
      </c>
      <c r="AF86" s="211">
        <v>0</v>
      </c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outlineLevel="1" x14ac:dyDescent="0.2">
      <c r="A87" s="212">
        <v>42</v>
      </c>
      <c r="B87" s="218" t="s">
        <v>216</v>
      </c>
      <c r="C87" s="263" t="s">
        <v>217</v>
      </c>
      <c r="D87" s="220" t="s">
        <v>105</v>
      </c>
      <c r="E87" s="227">
        <v>142.69500000000002</v>
      </c>
      <c r="F87" s="230">
        <f>H87+J87</f>
        <v>0</v>
      </c>
      <c r="G87" s="231">
        <f>ROUND(E87*F87,2)</f>
        <v>0</v>
      </c>
      <c r="H87" s="231"/>
      <c r="I87" s="231">
        <f>ROUND(E87*H87,2)</f>
        <v>0</v>
      </c>
      <c r="J87" s="231"/>
      <c r="K87" s="231">
        <f>ROUND(E87*J87,2)</f>
        <v>0</v>
      </c>
      <c r="L87" s="231">
        <v>21</v>
      </c>
      <c r="M87" s="231">
        <f>G87*(1+L87/100)</f>
        <v>0</v>
      </c>
      <c r="N87" s="221">
        <v>0.17280000000000001</v>
      </c>
      <c r="O87" s="221">
        <f>ROUND(E87*N87,5)</f>
        <v>24.657699999999998</v>
      </c>
      <c r="P87" s="221">
        <v>0</v>
      </c>
      <c r="Q87" s="221">
        <f>ROUND(E87*P87,5)</f>
        <v>0</v>
      </c>
      <c r="R87" s="221"/>
      <c r="S87" s="221"/>
      <c r="T87" s="222">
        <v>0</v>
      </c>
      <c r="U87" s="221">
        <f>ROUND(E87*T87,2)</f>
        <v>0</v>
      </c>
      <c r="V87" s="211"/>
      <c r="W87" s="211"/>
      <c r="X87" s="211"/>
      <c r="Y87" s="211"/>
      <c r="Z87" s="211"/>
      <c r="AA87" s="211"/>
      <c r="AB87" s="211"/>
      <c r="AC87" s="211"/>
      <c r="AD87" s="211"/>
      <c r="AE87" s="211" t="s">
        <v>168</v>
      </c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outlineLevel="1" x14ac:dyDescent="0.2">
      <c r="A88" s="212"/>
      <c r="B88" s="218"/>
      <c r="C88" s="264" t="s">
        <v>218</v>
      </c>
      <c r="D88" s="223"/>
      <c r="E88" s="228">
        <v>142.69499999999999</v>
      </c>
      <c r="F88" s="231"/>
      <c r="G88" s="231"/>
      <c r="H88" s="231"/>
      <c r="I88" s="231"/>
      <c r="J88" s="231"/>
      <c r="K88" s="231"/>
      <c r="L88" s="231"/>
      <c r="M88" s="231"/>
      <c r="N88" s="221"/>
      <c r="O88" s="221"/>
      <c r="P88" s="221"/>
      <c r="Q88" s="221"/>
      <c r="R88" s="221"/>
      <c r="S88" s="221"/>
      <c r="T88" s="222"/>
      <c r="U88" s="221"/>
      <c r="V88" s="211"/>
      <c r="W88" s="211"/>
      <c r="X88" s="211"/>
      <c r="Y88" s="211"/>
      <c r="Z88" s="211"/>
      <c r="AA88" s="211"/>
      <c r="AB88" s="211"/>
      <c r="AC88" s="211"/>
      <c r="AD88" s="211"/>
      <c r="AE88" s="211" t="s">
        <v>108</v>
      </c>
      <c r="AF88" s="211">
        <v>0</v>
      </c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ht="22.5" outlineLevel="1" x14ac:dyDescent="0.2">
      <c r="A89" s="212">
        <v>43</v>
      </c>
      <c r="B89" s="218" t="s">
        <v>219</v>
      </c>
      <c r="C89" s="263" t="s">
        <v>220</v>
      </c>
      <c r="D89" s="220" t="s">
        <v>105</v>
      </c>
      <c r="E89" s="227">
        <v>63</v>
      </c>
      <c r="F89" s="230">
        <f>H89+J89</f>
        <v>0</v>
      </c>
      <c r="G89" s="231">
        <f>ROUND(E89*F89,2)</f>
        <v>0</v>
      </c>
      <c r="H89" s="231"/>
      <c r="I89" s="231">
        <f>ROUND(E89*H89,2)</f>
        <v>0</v>
      </c>
      <c r="J89" s="231"/>
      <c r="K89" s="231">
        <f>ROUND(E89*J89,2)</f>
        <v>0</v>
      </c>
      <c r="L89" s="231">
        <v>21</v>
      </c>
      <c r="M89" s="231">
        <f>G89*(1+L89/100)</f>
        <v>0</v>
      </c>
      <c r="N89" s="221">
        <v>0.17824000000000001</v>
      </c>
      <c r="O89" s="221">
        <f>ROUND(E89*N89,5)</f>
        <v>11.22912</v>
      </c>
      <c r="P89" s="221">
        <v>0</v>
      </c>
      <c r="Q89" s="221">
        <f>ROUND(E89*P89,5)</f>
        <v>0</v>
      </c>
      <c r="R89" s="221"/>
      <c r="S89" s="221"/>
      <c r="T89" s="222">
        <v>0</v>
      </c>
      <c r="U89" s="221">
        <f>ROUND(E89*T89,2)</f>
        <v>0</v>
      </c>
      <c r="V89" s="211"/>
      <c r="W89" s="211"/>
      <c r="X89" s="211"/>
      <c r="Y89" s="211"/>
      <c r="Z89" s="211"/>
      <c r="AA89" s="211"/>
      <c r="AB89" s="211"/>
      <c r="AC89" s="211"/>
      <c r="AD89" s="211"/>
      <c r="AE89" s="211" t="s">
        <v>168</v>
      </c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outlineLevel="1" x14ac:dyDescent="0.2">
      <c r="A90" s="212"/>
      <c r="B90" s="218"/>
      <c r="C90" s="264" t="s">
        <v>221</v>
      </c>
      <c r="D90" s="223"/>
      <c r="E90" s="228">
        <v>63</v>
      </c>
      <c r="F90" s="231"/>
      <c r="G90" s="231"/>
      <c r="H90" s="231"/>
      <c r="I90" s="231"/>
      <c r="J90" s="231"/>
      <c r="K90" s="231"/>
      <c r="L90" s="231"/>
      <c r="M90" s="231"/>
      <c r="N90" s="221"/>
      <c r="O90" s="221"/>
      <c r="P90" s="221"/>
      <c r="Q90" s="221"/>
      <c r="R90" s="221"/>
      <c r="S90" s="221"/>
      <c r="T90" s="222"/>
      <c r="U90" s="221"/>
      <c r="V90" s="211"/>
      <c r="W90" s="211"/>
      <c r="X90" s="211"/>
      <c r="Y90" s="211"/>
      <c r="Z90" s="211"/>
      <c r="AA90" s="211"/>
      <c r="AB90" s="211"/>
      <c r="AC90" s="211"/>
      <c r="AD90" s="211"/>
      <c r="AE90" s="211" t="s">
        <v>108</v>
      </c>
      <c r="AF90" s="211">
        <v>0</v>
      </c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ht="22.5" outlineLevel="1" x14ac:dyDescent="0.2">
      <c r="A91" s="212">
        <v>44</v>
      </c>
      <c r="B91" s="218" t="s">
        <v>222</v>
      </c>
      <c r="C91" s="263" t="s">
        <v>223</v>
      </c>
      <c r="D91" s="220" t="s">
        <v>105</v>
      </c>
      <c r="E91" s="227">
        <v>305.13000000000005</v>
      </c>
      <c r="F91" s="230">
        <f>H91+J91</f>
        <v>0</v>
      </c>
      <c r="G91" s="231">
        <f>ROUND(E91*F91,2)</f>
        <v>0</v>
      </c>
      <c r="H91" s="231"/>
      <c r="I91" s="231">
        <f>ROUND(E91*H91,2)</f>
        <v>0</v>
      </c>
      <c r="J91" s="231"/>
      <c r="K91" s="231">
        <f>ROUND(E91*J91,2)</f>
        <v>0</v>
      </c>
      <c r="L91" s="231">
        <v>21</v>
      </c>
      <c r="M91" s="231">
        <f>G91*(1+L91/100)</f>
        <v>0</v>
      </c>
      <c r="N91" s="221">
        <v>0.14479</v>
      </c>
      <c r="O91" s="221">
        <f>ROUND(E91*N91,5)</f>
        <v>44.179769999999998</v>
      </c>
      <c r="P91" s="221">
        <v>0</v>
      </c>
      <c r="Q91" s="221">
        <f>ROUND(E91*P91,5)</f>
        <v>0</v>
      </c>
      <c r="R91" s="221"/>
      <c r="S91" s="221"/>
      <c r="T91" s="222">
        <v>0</v>
      </c>
      <c r="U91" s="221">
        <f>ROUND(E91*T91,2)</f>
        <v>0</v>
      </c>
      <c r="V91" s="211"/>
      <c r="W91" s="211"/>
      <c r="X91" s="211"/>
      <c r="Y91" s="211"/>
      <c r="Z91" s="211"/>
      <c r="AA91" s="211"/>
      <c r="AB91" s="211"/>
      <c r="AC91" s="211"/>
      <c r="AD91" s="211"/>
      <c r="AE91" s="211" t="s">
        <v>168</v>
      </c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outlineLevel="1" x14ac:dyDescent="0.2">
      <c r="A92" s="212"/>
      <c r="B92" s="218"/>
      <c r="C92" s="264" t="s">
        <v>224</v>
      </c>
      <c r="D92" s="223"/>
      <c r="E92" s="228">
        <v>305.13</v>
      </c>
      <c r="F92" s="231"/>
      <c r="G92" s="231"/>
      <c r="H92" s="231"/>
      <c r="I92" s="231"/>
      <c r="J92" s="231"/>
      <c r="K92" s="231"/>
      <c r="L92" s="231"/>
      <c r="M92" s="231"/>
      <c r="N92" s="221"/>
      <c r="O92" s="221"/>
      <c r="P92" s="221"/>
      <c r="Q92" s="221"/>
      <c r="R92" s="221"/>
      <c r="S92" s="221"/>
      <c r="T92" s="222"/>
      <c r="U92" s="221"/>
      <c r="V92" s="211"/>
      <c r="W92" s="211"/>
      <c r="X92" s="211"/>
      <c r="Y92" s="211"/>
      <c r="Z92" s="211"/>
      <c r="AA92" s="211"/>
      <c r="AB92" s="211"/>
      <c r="AC92" s="211"/>
      <c r="AD92" s="211"/>
      <c r="AE92" s="211" t="s">
        <v>108</v>
      </c>
      <c r="AF92" s="211">
        <v>0</v>
      </c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x14ac:dyDescent="0.2">
      <c r="A93" s="213" t="s">
        <v>101</v>
      </c>
      <c r="B93" s="219" t="s">
        <v>62</v>
      </c>
      <c r="C93" s="265" t="s">
        <v>63</v>
      </c>
      <c r="D93" s="224"/>
      <c r="E93" s="229"/>
      <c r="F93" s="232"/>
      <c r="G93" s="232">
        <f>SUMIF(AE94:AE95,"&lt;&gt;NOR",G94:G95)</f>
        <v>0</v>
      </c>
      <c r="H93" s="232"/>
      <c r="I93" s="232">
        <f>SUM(I94:I95)</f>
        <v>0</v>
      </c>
      <c r="J93" s="232"/>
      <c r="K93" s="232">
        <f>SUM(K94:K95)</f>
        <v>0</v>
      </c>
      <c r="L93" s="232"/>
      <c r="M93" s="232">
        <f>SUM(M94:M95)</f>
        <v>0</v>
      </c>
      <c r="N93" s="225"/>
      <c r="O93" s="225">
        <f>SUM(O94:O95)</f>
        <v>10.3681</v>
      </c>
      <c r="P93" s="225"/>
      <c r="Q93" s="225">
        <f>SUM(Q94:Q95)</f>
        <v>0</v>
      </c>
      <c r="R93" s="225"/>
      <c r="S93" s="225"/>
      <c r="T93" s="226"/>
      <c r="U93" s="225">
        <f>SUM(U94:U95)</f>
        <v>59.42</v>
      </c>
      <c r="AE93" t="s">
        <v>102</v>
      </c>
    </row>
    <row r="94" spans="1:60" outlineLevel="1" x14ac:dyDescent="0.2">
      <c r="A94" s="212">
        <v>45</v>
      </c>
      <c r="B94" s="218" t="s">
        <v>225</v>
      </c>
      <c r="C94" s="263" t="s">
        <v>226</v>
      </c>
      <c r="D94" s="220" t="s">
        <v>227</v>
      </c>
      <c r="E94" s="227">
        <v>5</v>
      </c>
      <c r="F94" s="230">
        <f>H94+J94</f>
        <v>0</v>
      </c>
      <c r="G94" s="231">
        <f>ROUND(E94*F94,2)</f>
        <v>0</v>
      </c>
      <c r="H94" s="231"/>
      <c r="I94" s="231">
        <f>ROUND(E94*H94,2)</f>
        <v>0</v>
      </c>
      <c r="J94" s="231"/>
      <c r="K94" s="231">
        <f>ROUND(E94*J94,2)</f>
        <v>0</v>
      </c>
      <c r="L94" s="231">
        <v>21</v>
      </c>
      <c r="M94" s="231">
        <f>G94*(1+L94/100)</f>
        <v>0</v>
      </c>
      <c r="N94" s="221">
        <v>0.43093999999999999</v>
      </c>
      <c r="O94" s="221">
        <f>ROUND(E94*N94,5)</f>
        <v>2.1547000000000001</v>
      </c>
      <c r="P94" s="221">
        <v>0</v>
      </c>
      <c r="Q94" s="221">
        <f>ROUND(E94*P94,5)</f>
        <v>0</v>
      </c>
      <c r="R94" s="221"/>
      <c r="S94" s="221"/>
      <c r="T94" s="222">
        <v>3.8170000000000002</v>
      </c>
      <c r="U94" s="221">
        <f>ROUND(E94*T94,2)</f>
        <v>19.09</v>
      </c>
      <c r="V94" s="211"/>
      <c r="W94" s="211"/>
      <c r="X94" s="211"/>
      <c r="Y94" s="211"/>
      <c r="Z94" s="211"/>
      <c r="AA94" s="211"/>
      <c r="AB94" s="211"/>
      <c r="AC94" s="211"/>
      <c r="AD94" s="211"/>
      <c r="AE94" s="211" t="s">
        <v>106</v>
      </c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outlineLevel="1" x14ac:dyDescent="0.2">
      <c r="A95" s="212">
        <v>46</v>
      </c>
      <c r="B95" s="218" t="s">
        <v>228</v>
      </c>
      <c r="C95" s="263" t="s">
        <v>229</v>
      </c>
      <c r="D95" s="220" t="s">
        <v>227</v>
      </c>
      <c r="E95" s="227">
        <v>26</v>
      </c>
      <c r="F95" s="230">
        <f>H95+J95</f>
        <v>0</v>
      </c>
      <c r="G95" s="231">
        <f>ROUND(E95*F95,2)</f>
        <v>0</v>
      </c>
      <c r="H95" s="231"/>
      <c r="I95" s="231">
        <f>ROUND(E95*H95,2)</f>
        <v>0</v>
      </c>
      <c r="J95" s="231"/>
      <c r="K95" s="231">
        <f>ROUND(E95*J95,2)</f>
        <v>0</v>
      </c>
      <c r="L95" s="231">
        <v>21</v>
      </c>
      <c r="M95" s="231">
        <f>G95*(1+L95/100)</f>
        <v>0</v>
      </c>
      <c r="N95" s="221">
        <v>0.31590000000000001</v>
      </c>
      <c r="O95" s="221">
        <f>ROUND(E95*N95,5)</f>
        <v>8.2134</v>
      </c>
      <c r="P95" s="221">
        <v>0</v>
      </c>
      <c r="Q95" s="221">
        <f>ROUND(E95*P95,5)</f>
        <v>0</v>
      </c>
      <c r="R95" s="221"/>
      <c r="S95" s="221"/>
      <c r="T95" s="222">
        <v>1.5509999999999999</v>
      </c>
      <c r="U95" s="221">
        <f>ROUND(E95*T95,2)</f>
        <v>40.33</v>
      </c>
      <c r="V95" s="211"/>
      <c r="W95" s="211"/>
      <c r="X95" s="211"/>
      <c r="Y95" s="211"/>
      <c r="Z95" s="211"/>
      <c r="AA95" s="211"/>
      <c r="AB95" s="211"/>
      <c r="AC95" s="211"/>
      <c r="AD95" s="211"/>
      <c r="AE95" s="211" t="s">
        <v>106</v>
      </c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x14ac:dyDescent="0.2">
      <c r="A96" s="213" t="s">
        <v>101</v>
      </c>
      <c r="B96" s="219" t="s">
        <v>64</v>
      </c>
      <c r="C96" s="265" t="s">
        <v>65</v>
      </c>
      <c r="D96" s="224"/>
      <c r="E96" s="229"/>
      <c r="F96" s="232"/>
      <c r="G96" s="232">
        <f>SUMIF(AE97:AE116,"&lt;&gt;NOR",G97:G116)</f>
        <v>0</v>
      </c>
      <c r="H96" s="232"/>
      <c r="I96" s="232">
        <f>SUM(I97:I116)</f>
        <v>0</v>
      </c>
      <c r="J96" s="232"/>
      <c r="K96" s="232">
        <f>SUM(K97:K116)</f>
        <v>0</v>
      </c>
      <c r="L96" s="232"/>
      <c r="M96" s="232">
        <f>SUM(M97:M116)</f>
        <v>0</v>
      </c>
      <c r="N96" s="225"/>
      <c r="O96" s="225">
        <f>SUM(O97:O116)</f>
        <v>301.26819999999998</v>
      </c>
      <c r="P96" s="225"/>
      <c r="Q96" s="225">
        <f>SUM(Q97:Q116)</f>
        <v>0</v>
      </c>
      <c r="R96" s="225"/>
      <c r="S96" s="225"/>
      <c r="T96" s="226"/>
      <c r="U96" s="225">
        <f>SUM(U97:U116)</f>
        <v>377.53999999999996</v>
      </c>
      <c r="AE96" t="s">
        <v>102</v>
      </c>
    </row>
    <row r="97" spans="1:60" outlineLevel="1" x14ac:dyDescent="0.2">
      <c r="A97" s="212">
        <v>47</v>
      </c>
      <c r="B97" s="218" t="s">
        <v>230</v>
      </c>
      <c r="C97" s="263" t="s">
        <v>231</v>
      </c>
      <c r="D97" s="220" t="s">
        <v>114</v>
      </c>
      <c r="E97" s="227">
        <v>349.5</v>
      </c>
      <c r="F97" s="230">
        <f>H97+J97</f>
        <v>0</v>
      </c>
      <c r="G97" s="231">
        <f>ROUND(E97*F97,2)</f>
        <v>0</v>
      </c>
      <c r="H97" s="231"/>
      <c r="I97" s="231">
        <f>ROUND(E97*H97,2)</f>
        <v>0</v>
      </c>
      <c r="J97" s="231"/>
      <c r="K97" s="231">
        <f>ROUND(E97*J97,2)</f>
        <v>0</v>
      </c>
      <c r="L97" s="231">
        <v>21</v>
      </c>
      <c r="M97" s="231">
        <f>G97*(1+L97/100)</f>
        <v>0</v>
      </c>
      <c r="N97" s="221">
        <v>0</v>
      </c>
      <c r="O97" s="221">
        <f>ROUND(E97*N97,5)</f>
        <v>0</v>
      </c>
      <c r="P97" s="221">
        <v>0</v>
      </c>
      <c r="Q97" s="221">
        <f>ROUND(E97*P97,5)</f>
        <v>0</v>
      </c>
      <c r="R97" s="221"/>
      <c r="S97" s="221"/>
      <c r="T97" s="222">
        <v>5.5E-2</v>
      </c>
      <c r="U97" s="221">
        <f>ROUND(E97*T97,2)</f>
        <v>19.22</v>
      </c>
      <c r="V97" s="211"/>
      <c r="W97" s="211"/>
      <c r="X97" s="211"/>
      <c r="Y97" s="211"/>
      <c r="Z97" s="211"/>
      <c r="AA97" s="211"/>
      <c r="AB97" s="211"/>
      <c r="AC97" s="211"/>
      <c r="AD97" s="211"/>
      <c r="AE97" s="211" t="s">
        <v>106</v>
      </c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ht="22.5" outlineLevel="1" x14ac:dyDescent="0.2">
      <c r="A98" s="212">
        <v>48</v>
      </c>
      <c r="B98" s="218" t="s">
        <v>232</v>
      </c>
      <c r="C98" s="263" t="s">
        <v>233</v>
      </c>
      <c r="D98" s="220" t="s">
        <v>114</v>
      </c>
      <c r="E98" s="227">
        <v>700</v>
      </c>
      <c r="F98" s="230">
        <f>H98+J98</f>
        <v>0</v>
      </c>
      <c r="G98" s="231">
        <f>ROUND(E98*F98,2)</f>
        <v>0</v>
      </c>
      <c r="H98" s="231"/>
      <c r="I98" s="231">
        <f>ROUND(E98*H98,2)</f>
        <v>0</v>
      </c>
      <c r="J98" s="231"/>
      <c r="K98" s="231">
        <f>ROUND(E98*J98,2)</f>
        <v>0</v>
      </c>
      <c r="L98" s="231">
        <v>21</v>
      </c>
      <c r="M98" s="231">
        <f>G98*(1+L98/100)</f>
        <v>0</v>
      </c>
      <c r="N98" s="221">
        <v>0.10471</v>
      </c>
      <c r="O98" s="221">
        <f>ROUND(E98*N98,5)</f>
        <v>73.296999999999997</v>
      </c>
      <c r="P98" s="221">
        <v>0</v>
      </c>
      <c r="Q98" s="221">
        <f>ROUND(E98*P98,5)</f>
        <v>0</v>
      </c>
      <c r="R98" s="221"/>
      <c r="S98" s="221"/>
      <c r="T98" s="222">
        <v>8.5000000000000006E-2</v>
      </c>
      <c r="U98" s="221">
        <f>ROUND(E98*T98,2)</f>
        <v>59.5</v>
      </c>
      <c r="V98" s="211"/>
      <c r="W98" s="211"/>
      <c r="X98" s="211"/>
      <c r="Y98" s="211"/>
      <c r="Z98" s="211"/>
      <c r="AA98" s="211"/>
      <c r="AB98" s="211"/>
      <c r="AC98" s="211"/>
      <c r="AD98" s="211"/>
      <c r="AE98" s="211" t="s">
        <v>106</v>
      </c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1" x14ac:dyDescent="0.2">
      <c r="A99" s="212"/>
      <c r="B99" s="218"/>
      <c r="C99" s="264" t="s">
        <v>234</v>
      </c>
      <c r="D99" s="223"/>
      <c r="E99" s="228">
        <v>700</v>
      </c>
      <c r="F99" s="231"/>
      <c r="G99" s="231"/>
      <c r="H99" s="231"/>
      <c r="I99" s="231"/>
      <c r="J99" s="231"/>
      <c r="K99" s="231"/>
      <c r="L99" s="231"/>
      <c r="M99" s="231"/>
      <c r="N99" s="221"/>
      <c r="O99" s="221"/>
      <c r="P99" s="221"/>
      <c r="Q99" s="221"/>
      <c r="R99" s="221"/>
      <c r="S99" s="221"/>
      <c r="T99" s="222"/>
      <c r="U99" s="221"/>
      <c r="V99" s="211"/>
      <c r="W99" s="211"/>
      <c r="X99" s="211"/>
      <c r="Y99" s="211"/>
      <c r="Z99" s="211"/>
      <c r="AA99" s="211"/>
      <c r="AB99" s="211"/>
      <c r="AC99" s="211"/>
      <c r="AD99" s="211"/>
      <c r="AE99" s="211" t="s">
        <v>108</v>
      </c>
      <c r="AF99" s="211">
        <v>0</v>
      </c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ht="22.5" outlineLevel="1" x14ac:dyDescent="0.2">
      <c r="A100" s="212">
        <v>49</v>
      </c>
      <c r="B100" s="218" t="s">
        <v>235</v>
      </c>
      <c r="C100" s="263" t="s">
        <v>236</v>
      </c>
      <c r="D100" s="220" t="s">
        <v>114</v>
      </c>
      <c r="E100" s="227">
        <v>46</v>
      </c>
      <c r="F100" s="230">
        <f>H100+J100</f>
        <v>0</v>
      </c>
      <c r="G100" s="231">
        <f>ROUND(E100*F100,2)</f>
        <v>0</v>
      </c>
      <c r="H100" s="231"/>
      <c r="I100" s="231">
        <f>ROUND(E100*H100,2)</f>
        <v>0</v>
      </c>
      <c r="J100" s="231"/>
      <c r="K100" s="231">
        <f>ROUND(E100*J100,2)</f>
        <v>0</v>
      </c>
      <c r="L100" s="231">
        <v>21</v>
      </c>
      <c r="M100" s="231">
        <f>G100*(1+L100/100)</f>
        <v>0</v>
      </c>
      <c r="N100" s="221">
        <v>0.21115999999999999</v>
      </c>
      <c r="O100" s="221">
        <f>ROUND(E100*N100,5)</f>
        <v>9.7133599999999998</v>
      </c>
      <c r="P100" s="221">
        <v>0</v>
      </c>
      <c r="Q100" s="221">
        <f>ROUND(E100*P100,5)</f>
        <v>0</v>
      </c>
      <c r="R100" s="221"/>
      <c r="S100" s="221"/>
      <c r="T100" s="222">
        <v>0.27200000000000002</v>
      </c>
      <c r="U100" s="221">
        <f>ROUND(E100*T100,2)</f>
        <v>12.51</v>
      </c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 t="s">
        <v>106</v>
      </c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1" x14ac:dyDescent="0.2">
      <c r="A101" s="212"/>
      <c r="B101" s="218"/>
      <c r="C101" s="264" t="s">
        <v>237</v>
      </c>
      <c r="D101" s="223"/>
      <c r="E101" s="228">
        <v>46</v>
      </c>
      <c r="F101" s="231"/>
      <c r="G101" s="231"/>
      <c r="H101" s="231"/>
      <c r="I101" s="231"/>
      <c r="J101" s="231"/>
      <c r="K101" s="231"/>
      <c r="L101" s="231"/>
      <c r="M101" s="231"/>
      <c r="N101" s="221"/>
      <c r="O101" s="221"/>
      <c r="P101" s="221"/>
      <c r="Q101" s="221"/>
      <c r="R101" s="221"/>
      <c r="S101" s="221"/>
      <c r="T101" s="222"/>
      <c r="U101" s="22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 t="s">
        <v>108</v>
      </c>
      <c r="AF101" s="211">
        <v>0</v>
      </c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ht="22.5" outlineLevel="1" x14ac:dyDescent="0.2">
      <c r="A102" s="212">
        <v>50</v>
      </c>
      <c r="B102" s="218" t="s">
        <v>238</v>
      </c>
      <c r="C102" s="263" t="s">
        <v>239</v>
      </c>
      <c r="D102" s="220" t="s">
        <v>114</v>
      </c>
      <c r="E102" s="227">
        <v>401.8</v>
      </c>
      <c r="F102" s="230">
        <f>H102+J102</f>
        <v>0</v>
      </c>
      <c r="G102" s="231">
        <f>ROUND(E102*F102,2)</f>
        <v>0</v>
      </c>
      <c r="H102" s="231"/>
      <c r="I102" s="231">
        <f>ROUND(E102*H102,2)</f>
        <v>0</v>
      </c>
      <c r="J102" s="231"/>
      <c r="K102" s="231">
        <f>ROUND(E102*J102,2)</f>
        <v>0</v>
      </c>
      <c r="L102" s="231">
        <v>21</v>
      </c>
      <c r="M102" s="231">
        <f>G102*(1+L102/100)</f>
        <v>0</v>
      </c>
      <c r="N102" s="221">
        <v>0.22133</v>
      </c>
      <c r="O102" s="221">
        <f>ROUND(E102*N102,5)</f>
        <v>88.930390000000003</v>
      </c>
      <c r="P102" s="221">
        <v>0</v>
      </c>
      <c r="Q102" s="221">
        <f>ROUND(E102*P102,5)</f>
        <v>0</v>
      </c>
      <c r="R102" s="221"/>
      <c r="S102" s="221"/>
      <c r="T102" s="222">
        <v>0.27200000000000002</v>
      </c>
      <c r="U102" s="221">
        <f>ROUND(E102*T102,2)</f>
        <v>109.29</v>
      </c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 t="s">
        <v>106</v>
      </c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outlineLevel="1" x14ac:dyDescent="0.2">
      <c r="A103" s="212"/>
      <c r="B103" s="218"/>
      <c r="C103" s="264" t="s">
        <v>240</v>
      </c>
      <c r="D103" s="223"/>
      <c r="E103" s="228">
        <v>350</v>
      </c>
      <c r="F103" s="231"/>
      <c r="G103" s="231"/>
      <c r="H103" s="231"/>
      <c r="I103" s="231"/>
      <c r="J103" s="231"/>
      <c r="K103" s="231"/>
      <c r="L103" s="231"/>
      <c r="M103" s="231"/>
      <c r="N103" s="221"/>
      <c r="O103" s="221"/>
      <c r="P103" s="221"/>
      <c r="Q103" s="221"/>
      <c r="R103" s="221"/>
      <c r="S103" s="221"/>
      <c r="T103" s="222"/>
      <c r="U103" s="22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 t="s">
        <v>108</v>
      </c>
      <c r="AF103" s="211">
        <v>0</v>
      </c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spans="1:60" outlineLevel="1" x14ac:dyDescent="0.2">
      <c r="A104" s="212"/>
      <c r="B104" s="218"/>
      <c r="C104" s="264" t="s">
        <v>241</v>
      </c>
      <c r="D104" s="223"/>
      <c r="E104" s="228">
        <v>51.8</v>
      </c>
      <c r="F104" s="231"/>
      <c r="G104" s="231"/>
      <c r="H104" s="231"/>
      <c r="I104" s="231"/>
      <c r="J104" s="231"/>
      <c r="K104" s="231"/>
      <c r="L104" s="231"/>
      <c r="M104" s="231"/>
      <c r="N104" s="221"/>
      <c r="O104" s="221"/>
      <c r="P104" s="221"/>
      <c r="Q104" s="221"/>
      <c r="R104" s="221"/>
      <c r="S104" s="221"/>
      <c r="T104" s="222"/>
      <c r="U104" s="22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 t="s">
        <v>108</v>
      </c>
      <c r="AF104" s="211">
        <v>0</v>
      </c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</row>
    <row r="105" spans="1:60" ht="22.5" outlineLevel="1" x14ac:dyDescent="0.2">
      <c r="A105" s="212">
        <v>51</v>
      </c>
      <c r="B105" s="218" t="s">
        <v>242</v>
      </c>
      <c r="C105" s="263" t="s">
        <v>243</v>
      </c>
      <c r="D105" s="220" t="s">
        <v>114</v>
      </c>
      <c r="E105" s="227">
        <v>296.14999999999998</v>
      </c>
      <c r="F105" s="230">
        <f>H105+J105</f>
        <v>0</v>
      </c>
      <c r="G105" s="231">
        <f>ROUND(E105*F105,2)</f>
        <v>0</v>
      </c>
      <c r="H105" s="231"/>
      <c r="I105" s="231">
        <f>ROUND(E105*H105,2)</f>
        <v>0</v>
      </c>
      <c r="J105" s="231"/>
      <c r="K105" s="231">
        <f>ROUND(E105*J105,2)</f>
        <v>0</v>
      </c>
      <c r="L105" s="231">
        <v>21</v>
      </c>
      <c r="M105" s="231">
        <f>G105*(1+L105/100)</f>
        <v>0</v>
      </c>
      <c r="N105" s="221">
        <v>0.26980999999999999</v>
      </c>
      <c r="O105" s="221">
        <f>ROUND(E105*N105,5)</f>
        <v>79.904229999999998</v>
      </c>
      <c r="P105" s="221">
        <v>0</v>
      </c>
      <c r="Q105" s="221">
        <f>ROUND(E105*P105,5)</f>
        <v>0</v>
      </c>
      <c r="R105" s="221"/>
      <c r="S105" s="221"/>
      <c r="T105" s="222">
        <v>0.27200000000000002</v>
      </c>
      <c r="U105" s="221">
        <f>ROUND(E105*T105,2)</f>
        <v>80.55</v>
      </c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 t="s">
        <v>106</v>
      </c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outlineLevel="1" x14ac:dyDescent="0.2">
      <c r="A106" s="212"/>
      <c r="B106" s="218"/>
      <c r="C106" s="264" t="s">
        <v>244</v>
      </c>
      <c r="D106" s="223"/>
      <c r="E106" s="228">
        <v>259.39999999999998</v>
      </c>
      <c r="F106" s="231"/>
      <c r="G106" s="231"/>
      <c r="H106" s="231"/>
      <c r="I106" s="231"/>
      <c r="J106" s="231"/>
      <c r="K106" s="231"/>
      <c r="L106" s="231"/>
      <c r="M106" s="231"/>
      <c r="N106" s="221"/>
      <c r="O106" s="221"/>
      <c r="P106" s="221"/>
      <c r="Q106" s="221"/>
      <c r="R106" s="221"/>
      <c r="S106" s="221"/>
      <c r="T106" s="222"/>
      <c r="U106" s="22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 t="s">
        <v>108</v>
      </c>
      <c r="AF106" s="211">
        <v>0</v>
      </c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</row>
    <row r="107" spans="1:60" outlineLevel="1" x14ac:dyDescent="0.2">
      <c r="A107" s="212"/>
      <c r="B107" s="218"/>
      <c r="C107" s="264" t="s">
        <v>245</v>
      </c>
      <c r="D107" s="223"/>
      <c r="E107" s="228">
        <v>36.75</v>
      </c>
      <c r="F107" s="231"/>
      <c r="G107" s="231"/>
      <c r="H107" s="231"/>
      <c r="I107" s="231"/>
      <c r="J107" s="231"/>
      <c r="K107" s="231"/>
      <c r="L107" s="231"/>
      <c r="M107" s="231"/>
      <c r="N107" s="221"/>
      <c r="O107" s="221"/>
      <c r="P107" s="221"/>
      <c r="Q107" s="221"/>
      <c r="R107" s="221"/>
      <c r="S107" s="221"/>
      <c r="T107" s="222"/>
      <c r="U107" s="22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 t="s">
        <v>108</v>
      </c>
      <c r="AF107" s="211">
        <v>0</v>
      </c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ht="22.5" outlineLevel="1" x14ac:dyDescent="0.2">
      <c r="A108" s="212">
        <v>52</v>
      </c>
      <c r="B108" s="218" t="s">
        <v>246</v>
      </c>
      <c r="C108" s="263" t="s">
        <v>247</v>
      </c>
      <c r="D108" s="220" t="s">
        <v>114</v>
      </c>
      <c r="E108" s="227">
        <v>184.35</v>
      </c>
      <c r="F108" s="230">
        <f>H108+J108</f>
        <v>0</v>
      </c>
      <c r="G108" s="231">
        <f>ROUND(E108*F108,2)</f>
        <v>0</v>
      </c>
      <c r="H108" s="231"/>
      <c r="I108" s="231">
        <f>ROUND(E108*H108,2)</f>
        <v>0</v>
      </c>
      <c r="J108" s="231"/>
      <c r="K108" s="231">
        <f>ROUND(E108*J108,2)</f>
        <v>0</v>
      </c>
      <c r="L108" s="231">
        <v>21</v>
      </c>
      <c r="M108" s="231">
        <f>G108*(1+L108/100)</f>
        <v>0</v>
      </c>
      <c r="N108" s="221">
        <v>0.26680999999999999</v>
      </c>
      <c r="O108" s="221">
        <f>ROUND(E108*N108,5)</f>
        <v>49.186419999999998</v>
      </c>
      <c r="P108" s="221">
        <v>0</v>
      </c>
      <c r="Q108" s="221">
        <f>ROUND(E108*P108,5)</f>
        <v>0</v>
      </c>
      <c r="R108" s="221"/>
      <c r="S108" s="221"/>
      <c r="T108" s="222">
        <v>0.33704000000000001</v>
      </c>
      <c r="U108" s="221">
        <f>ROUND(E108*T108,2)</f>
        <v>62.13</v>
      </c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 t="s">
        <v>106</v>
      </c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outlineLevel="1" x14ac:dyDescent="0.2">
      <c r="A109" s="212"/>
      <c r="B109" s="218"/>
      <c r="C109" s="264" t="s">
        <v>203</v>
      </c>
      <c r="D109" s="223"/>
      <c r="E109" s="228">
        <v>90.6</v>
      </c>
      <c r="F109" s="231"/>
      <c r="G109" s="231"/>
      <c r="H109" s="231"/>
      <c r="I109" s="231"/>
      <c r="J109" s="231"/>
      <c r="K109" s="231"/>
      <c r="L109" s="231"/>
      <c r="M109" s="231"/>
      <c r="N109" s="221"/>
      <c r="O109" s="221"/>
      <c r="P109" s="221"/>
      <c r="Q109" s="221"/>
      <c r="R109" s="221"/>
      <c r="S109" s="221"/>
      <c r="T109" s="222"/>
      <c r="U109" s="22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 t="s">
        <v>108</v>
      </c>
      <c r="AF109" s="211">
        <v>0</v>
      </c>
      <c r="AG109" s="211"/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1" x14ac:dyDescent="0.2">
      <c r="A110" s="212"/>
      <c r="B110" s="218"/>
      <c r="C110" s="264" t="s">
        <v>248</v>
      </c>
      <c r="D110" s="223"/>
      <c r="E110" s="228">
        <v>53.25</v>
      </c>
      <c r="F110" s="231"/>
      <c r="G110" s="231"/>
      <c r="H110" s="231"/>
      <c r="I110" s="231"/>
      <c r="J110" s="231"/>
      <c r="K110" s="231"/>
      <c r="L110" s="231"/>
      <c r="M110" s="231"/>
      <c r="N110" s="221"/>
      <c r="O110" s="221"/>
      <c r="P110" s="221"/>
      <c r="Q110" s="221"/>
      <c r="R110" s="221"/>
      <c r="S110" s="221"/>
      <c r="T110" s="222"/>
      <c r="U110" s="22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 t="s">
        <v>108</v>
      </c>
      <c r="AF110" s="211">
        <v>0</v>
      </c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outlineLevel="1" x14ac:dyDescent="0.2">
      <c r="A111" s="212"/>
      <c r="B111" s="218"/>
      <c r="C111" s="264" t="s">
        <v>249</v>
      </c>
      <c r="D111" s="223"/>
      <c r="E111" s="228">
        <v>40.5</v>
      </c>
      <c r="F111" s="231"/>
      <c r="G111" s="231"/>
      <c r="H111" s="231"/>
      <c r="I111" s="231"/>
      <c r="J111" s="231"/>
      <c r="K111" s="231"/>
      <c r="L111" s="231"/>
      <c r="M111" s="231"/>
      <c r="N111" s="221"/>
      <c r="O111" s="221"/>
      <c r="P111" s="221"/>
      <c r="Q111" s="221"/>
      <c r="R111" s="221"/>
      <c r="S111" s="221"/>
      <c r="T111" s="222"/>
      <c r="U111" s="22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 t="s">
        <v>108</v>
      </c>
      <c r="AF111" s="211">
        <v>0</v>
      </c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1" x14ac:dyDescent="0.2">
      <c r="A112" s="212">
        <v>53</v>
      </c>
      <c r="B112" s="218" t="s">
        <v>250</v>
      </c>
      <c r="C112" s="263" t="s">
        <v>251</v>
      </c>
      <c r="D112" s="220" t="s">
        <v>114</v>
      </c>
      <c r="E112" s="227">
        <v>349.5</v>
      </c>
      <c r="F112" s="230">
        <f>H112+J112</f>
        <v>0</v>
      </c>
      <c r="G112" s="231">
        <f>ROUND(E112*F112,2)</f>
        <v>0</v>
      </c>
      <c r="H112" s="231"/>
      <c r="I112" s="231">
        <f>ROUND(E112*H112,2)</f>
        <v>0</v>
      </c>
      <c r="J112" s="231"/>
      <c r="K112" s="231">
        <f>ROUND(E112*J112,2)</f>
        <v>0</v>
      </c>
      <c r="L112" s="231">
        <v>21</v>
      </c>
      <c r="M112" s="231">
        <f>G112*(1+L112/100)</f>
        <v>0</v>
      </c>
      <c r="N112" s="221">
        <v>0</v>
      </c>
      <c r="O112" s="221">
        <f>ROUND(E112*N112,5)</f>
        <v>0</v>
      </c>
      <c r="P112" s="221">
        <v>0</v>
      </c>
      <c r="Q112" s="221">
        <f>ROUND(E112*P112,5)</f>
        <v>0</v>
      </c>
      <c r="R112" s="221"/>
      <c r="S112" s="221"/>
      <c r="T112" s="222">
        <v>9.2999999999999999E-2</v>
      </c>
      <c r="U112" s="221">
        <f>ROUND(E112*T112,2)</f>
        <v>32.5</v>
      </c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 t="s">
        <v>106</v>
      </c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1" x14ac:dyDescent="0.2">
      <c r="A113" s="212"/>
      <c r="B113" s="218"/>
      <c r="C113" s="264" t="s">
        <v>252</v>
      </c>
      <c r="D113" s="223"/>
      <c r="E113" s="228">
        <v>349.5</v>
      </c>
      <c r="F113" s="231"/>
      <c r="G113" s="231"/>
      <c r="H113" s="231"/>
      <c r="I113" s="231"/>
      <c r="J113" s="231"/>
      <c r="K113" s="231"/>
      <c r="L113" s="231"/>
      <c r="M113" s="231"/>
      <c r="N113" s="221"/>
      <c r="O113" s="221"/>
      <c r="P113" s="221"/>
      <c r="Q113" s="221"/>
      <c r="R113" s="221"/>
      <c r="S113" s="221"/>
      <c r="T113" s="222"/>
      <c r="U113" s="22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 t="s">
        <v>108</v>
      </c>
      <c r="AF113" s="211">
        <v>0</v>
      </c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ht="22.5" outlineLevel="1" x14ac:dyDescent="0.2">
      <c r="A114" s="212">
        <v>54</v>
      </c>
      <c r="B114" s="218" t="s">
        <v>253</v>
      </c>
      <c r="C114" s="263" t="s">
        <v>254</v>
      </c>
      <c r="D114" s="220" t="s">
        <v>227</v>
      </c>
      <c r="E114" s="227">
        <v>2</v>
      </c>
      <c r="F114" s="230">
        <f>H114+J114</f>
        <v>0</v>
      </c>
      <c r="G114" s="231">
        <f>ROUND(E114*F114,2)</f>
        <v>0</v>
      </c>
      <c r="H114" s="231"/>
      <c r="I114" s="231">
        <f>ROUND(E114*H114,2)</f>
        <v>0</v>
      </c>
      <c r="J114" s="231"/>
      <c r="K114" s="231">
        <f>ROUND(E114*J114,2)</f>
        <v>0</v>
      </c>
      <c r="L114" s="231">
        <v>21</v>
      </c>
      <c r="M114" s="231">
        <f>G114*(1+L114/100)</f>
        <v>0</v>
      </c>
      <c r="N114" s="221">
        <v>0.11840000000000001</v>
      </c>
      <c r="O114" s="221">
        <f>ROUND(E114*N114,5)</f>
        <v>0.23680000000000001</v>
      </c>
      <c r="P114" s="221">
        <v>0</v>
      </c>
      <c r="Q114" s="221">
        <f>ROUND(E114*P114,5)</f>
        <v>0</v>
      </c>
      <c r="R114" s="221"/>
      <c r="S114" s="221"/>
      <c r="T114" s="222">
        <v>0.91800000000000004</v>
      </c>
      <c r="U114" s="221">
        <f>ROUND(E114*T114,2)</f>
        <v>1.84</v>
      </c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 t="s">
        <v>106</v>
      </c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outlineLevel="1" x14ac:dyDescent="0.2">
      <c r="A115" s="212"/>
      <c r="B115" s="218"/>
      <c r="C115" s="264" t="s">
        <v>255</v>
      </c>
      <c r="D115" s="223"/>
      <c r="E115" s="228">
        <v>1</v>
      </c>
      <c r="F115" s="231"/>
      <c r="G115" s="231"/>
      <c r="H115" s="231"/>
      <c r="I115" s="231"/>
      <c r="J115" s="231"/>
      <c r="K115" s="231"/>
      <c r="L115" s="231"/>
      <c r="M115" s="231"/>
      <c r="N115" s="221"/>
      <c r="O115" s="221"/>
      <c r="P115" s="221"/>
      <c r="Q115" s="221"/>
      <c r="R115" s="221"/>
      <c r="S115" s="221"/>
      <c r="T115" s="222"/>
      <c r="U115" s="22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 t="s">
        <v>108</v>
      </c>
      <c r="AF115" s="211">
        <v>0</v>
      </c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outlineLevel="1" x14ac:dyDescent="0.2">
      <c r="A116" s="212"/>
      <c r="B116" s="218"/>
      <c r="C116" s="264" t="s">
        <v>256</v>
      </c>
      <c r="D116" s="223"/>
      <c r="E116" s="228">
        <v>1</v>
      </c>
      <c r="F116" s="231"/>
      <c r="G116" s="231"/>
      <c r="H116" s="231"/>
      <c r="I116" s="231"/>
      <c r="J116" s="231"/>
      <c r="K116" s="231"/>
      <c r="L116" s="231"/>
      <c r="M116" s="231"/>
      <c r="N116" s="221"/>
      <c r="O116" s="221"/>
      <c r="P116" s="221"/>
      <c r="Q116" s="221"/>
      <c r="R116" s="221"/>
      <c r="S116" s="221"/>
      <c r="T116" s="222"/>
      <c r="U116" s="22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 t="s">
        <v>108</v>
      </c>
      <c r="AF116" s="211">
        <v>0</v>
      </c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x14ac:dyDescent="0.2">
      <c r="A117" s="213" t="s">
        <v>101</v>
      </c>
      <c r="B117" s="219" t="s">
        <v>66</v>
      </c>
      <c r="C117" s="265" t="s">
        <v>67</v>
      </c>
      <c r="D117" s="224"/>
      <c r="E117" s="229"/>
      <c r="F117" s="232"/>
      <c r="G117" s="232">
        <f>SUMIF(AE118:AE120,"&lt;&gt;NOR",G118:G120)</f>
        <v>0</v>
      </c>
      <c r="H117" s="232"/>
      <c r="I117" s="232">
        <f>SUM(I118:I120)</f>
        <v>0</v>
      </c>
      <c r="J117" s="232"/>
      <c r="K117" s="232">
        <f>SUM(K118:K120)</f>
        <v>0</v>
      </c>
      <c r="L117" s="232"/>
      <c r="M117" s="232">
        <f>SUM(M118:M120)</f>
        <v>0</v>
      </c>
      <c r="N117" s="225"/>
      <c r="O117" s="225">
        <f>SUM(O118:O120)</f>
        <v>0</v>
      </c>
      <c r="P117" s="225"/>
      <c r="Q117" s="225">
        <f>SUM(Q118:Q120)</f>
        <v>0</v>
      </c>
      <c r="R117" s="225"/>
      <c r="S117" s="225"/>
      <c r="T117" s="226"/>
      <c r="U117" s="225">
        <f>SUM(U118:U120)</f>
        <v>160.10000000000002</v>
      </c>
      <c r="AE117" t="s">
        <v>102</v>
      </c>
    </row>
    <row r="118" spans="1:60" outlineLevel="1" x14ac:dyDescent="0.2">
      <c r="A118" s="212">
        <v>55</v>
      </c>
      <c r="B118" s="218" t="s">
        <v>257</v>
      </c>
      <c r="C118" s="263" t="s">
        <v>258</v>
      </c>
      <c r="D118" s="220" t="s">
        <v>167</v>
      </c>
      <c r="E118" s="227">
        <v>203.43</v>
      </c>
      <c r="F118" s="230">
        <f>H118+J118</f>
        <v>0</v>
      </c>
      <c r="G118" s="231">
        <f>ROUND(E118*F118,2)</f>
        <v>0</v>
      </c>
      <c r="H118" s="231"/>
      <c r="I118" s="231">
        <f>ROUND(E118*H118,2)</f>
        <v>0</v>
      </c>
      <c r="J118" s="231"/>
      <c r="K118" s="231">
        <f>ROUND(E118*J118,2)</f>
        <v>0</v>
      </c>
      <c r="L118" s="231">
        <v>21</v>
      </c>
      <c r="M118" s="231">
        <f>G118*(1+L118/100)</f>
        <v>0</v>
      </c>
      <c r="N118" s="221">
        <v>0</v>
      </c>
      <c r="O118" s="221">
        <f>ROUND(E118*N118,5)</f>
        <v>0</v>
      </c>
      <c r="P118" s="221">
        <v>0</v>
      </c>
      <c r="Q118" s="221">
        <f>ROUND(E118*P118,5)</f>
        <v>0</v>
      </c>
      <c r="R118" s="221"/>
      <c r="S118" s="221"/>
      <c r="T118" s="222">
        <v>9.9000000000000005E-2</v>
      </c>
      <c r="U118" s="221">
        <f>ROUND(E118*T118,2)</f>
        <v>20.14</v>
      </c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 t="s">
        <v>106</v>
      </c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</row>
    <row r="119" spans="1:60" outlineLevel="1" x14ac:dyDescent="0.2">
      <c r="A119" s="212">
        <v>56</v>
      </c>
      <c r="B119" s="218" t="s">
        <v>259</v>
      </c>
      <c r="C119" s="263" t="s">
        <v>260</v>
      </c>
      <c r="D119" s="220" t="s">
        <v>167</v>
      </c>
      <c r="E119" s="227">
        <v>203.43</v>
      </c>
      <c r="F119" s="230">
        <f>H119+J119</f>
        <v>0</v>
      </c>
      <c r="G119" s="231">
        <f>ROUND(E119*F119,2)</f>
        <v>0</v>
      </c>
      <c r="H119" s="231"/>
      <c r="I119" s="231">
        <f>ROUND(E119*H119,2)</f>
        <v>0</v>
      </c>
      <c r="J119" s="231"/>
      <c r="K119" s="231">
        <f>ROUND(E119*J119,2)</f>
        <v>0</v>
      </c>
      <c r="L119" s="231">
        <v>21</v>
      </c>
      <c r="M119" s="231">
        <f>G119*(1+L119/100)</f>
        <v>0</v>
      </c>
      <c r="N119" s="221">
        <v>0</v>
      </c>
      <c r="O119" s="221">
        <f>ROUND(E119*N119,5)</f>
        <v>0</v>
      </c>
      <c r="P119" s="221">
        <v>0</v>
      </c>
      <c r="Q119" s="221">
        <f>ROUND(E119*P119,5)</f>
        <v>0</v>
      </c>
      <c r="R119" s="221"/>
      <c r="S119" s="221"/>
      <c r="T119" s="222">
        <v>0.68799999999999994</v>
      </c>
      <c r="U119" s="221">
        <f>ROUND(E119*T119,2)</f>
        <v>139.96</v>
      </c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 t="s">
        <v>106</v>
      </c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ht="22.5" outlineLevel="1" x14ac:dyDescent="0.2">
      <c r="A120" s="212">
        <v>57</v>
      </c>
      <c r="B120" s="218" t="s">
        <v>261</v>
      </c>
      <c r="C120" s="263" t="s">
        <v>262</v>
      </c>
      <c r="D120" s="220" t="s">
        <v>167</v>
      </c>
      <c r="E120" s="227">
        <v>203.43</v>
      </c>
      <c r="F120" s="230">
        <f>H120+J120</f>
        <v>0</v>
      </c>
      <c r="G120" s="231">
        <f>ROUND(E120*F120,2)</f>
        <v>0</v>
      </c>
      <c r="H120" s="231"/>
      <c r="I120" s="231">
        <f>ROUND(E120*H120,2)</f>
        <v>0</v>
      </c>
      <c r="J120" s="231"/>
      <c r="K120" s="231">
        <f>ROUND(E120*J120,2)</f>
        <v>0</v>
      </c>
      <c r="L120" s="231">
        <v>21</v>
      </c>
      <c r="M120" s="231">
        <f>G120*(1+L120/100)</f>
        <v>0</v>
      </c>
      <c r="N120" s="221">
        <v>0</v>
      </c>
      <c r="O120" s="221">
        <f>ROUND(E120*N120,5)</f>
        <v>0</v>
      </c>
      <c r="P120" s="221">
        <v>0</v>
      </c>
      <c r="Q120" s="221">
        <f>ROUND(E120*P120,5)</f>
        <v>0</v>
      </c>
      <c r="R120" s="221"/>
      <c r="S120" s="221"/>
      <c r="T120" s="222">
        <v>0</v>
      </c>
      <c r="U120" s="221">
        <f>ROUND(E120*T120,2)</f>
        <v>0</v>
      </c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 t="s">
        <v>106</v>
      </c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x14ac:dyDescent="0.2">
      <c r="A121" s="213" t="s">
        <v>101</v>
      </c>
      <c r="B121" s="219" t="s">
        <v>68</v>
      </c>
      <c r="C121" s="265" t="s">
        <v>69</v>
      </c>
      <c r="D121" s="224"/>
      <c r="E121" s="229"/>
      <c r="F121" s="232"/>
      <c r="G121" s="232">
        <f>SUMIF(AE122:AE122,"&lt;&gt;NOR",G122:G122)</f>
        <v>0</v>
      </c>
      <c r="H121" s="232"/>
      <c r="I121" s="232">
        <f>SUM(I122:I122)</f>
        <v>0</v>
      </c>
      <c r="J121" s="232"/>
      <c r="K121" s="232">
        <f>SUM(K122:K122)</f>
        <v>0</v>
      </c>
      <c r="L121" s="232"/>
      <c r="M121" s="232">
        <f>SUM(M122:M122)</f>
        <v>0</v>
      </c>
      <c r="N121" s="225"/>
      <c r="O121" s="225">
        <f>SUM(O122:O122)</f>
        <v>0</v>
      </c>
      <c r="P121" s="225"/>
      <c r="Q121" s="225">
        <f>SUM(Q122:Q122)</f>
        <v>0</v>
      </c>
      <c r="R121" s="225"/>
      <c r="S121" s="225"/>
      <c r="T121" s="226"/>
      <c r="U121" s="225">
        <f>SUM(U122:U122)</f>
        <v>248.96</v>
      </c>
      <c r="AE121" t="s">
        <v>102</v>
      </c>
    </row>
    <row r="122" spans="1:60" outlineLevel="1" x14ac:dyDescent="0.2">
      <c r="A122" s="212">
        <v>58</v>
      </c>
      <c r="B122" s="218" t="s">
        <v>263</v>
      </c>
      <c r="C122" s="263" t="s">
        <v>264</v>
      </c>
      <c r="D122" s="220" t="s">
        <v>167</v>
      </c>
      <c r="E122" s="227">
        <v>638.35</v>
      </c>
      <c r="F122" s="230">
        <f>H122+J122</f>
        <v>0</v>
      </c>
      <c r="G122" s="231">
        <f>ROUND(E122*F122,2)</f>
        <v>0</v>
      </c>
      <c r="H122" s="231"/>
      <c r="I122" s="231">
        <f>ROUND(E122*H122,2)</f>
        <v>0</v>
      </c>
      <c r="J122" s="231"/>
      <c r="K122" s="231">
        <f>ROUND(E122*J122,2)</f>
        <v>0</v>
      </c>
      <c r="L122" s="231">
        <v>21</v>
      </c>
      <c r="M122" s="231">
        <f>G122*(1+L122/100)</f>
        <v>0</v>
      </c>
      <c r="N122" s="221">
        <v>0</v>
      </c>
      <c r="O122" s="221">
        <f>ROUND(E122*N122,5)</f>
        <v>0</v>
      </c>
      <c r="P122" s="221">
        <v>0</v>
      </c>
      <c r="Q122" s="221">
        <f>ROUND(E122*P122,5)</f>
        <v>0</v>
      </c>
      <c r="R122" s="221"/>
      <c r="S122" s="221"/>
      <c r="T122" s="222">
        <v>0.39</v>
      </c>
      <c r="U122" s="221">
        <f>ROUND(E122*T122,2)</f>
        <v>248.96</v>
      </c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 t="s">
        <v>106</v>
      </c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x14ac:dyDescent="0.2">
      <c r="A123" s="213" t="s">
        <v>101</v>
      </c>
      <c r="B123" s="219" t="s">
        <v>70</v>
      </c>
      <c r="C123" s="265" t="s">
        <v>71</v>
      </c>
      <c r="D123" s="224"/>
      <c r="E123" s="229"/>
      <c r="F123" s="232"/>
      <c r="G123" s="232">
        <f>SUMIF(AE124:AE140,"&lt;&gt;NOR",G124:G140)</f>
        <v>0</v>
      </c>
      <c r="H123" s="232"/>
      <c r="I123" s="232">
        <f>SUM(I124:I140)</f>
        <v>0</v>
      </c>
      <c r="J123" s="232"/>
      <c r="K123" s="232">
        <f>SUM(K124:K140)</f>
        <v>0</v>
      </c>
      <c r="L123" s="232"/>
      <c r="M123" s="232">
        <f>SUM(M124:M140)</f>
        <v>0</v>
      </c>
      <c r="N123" s="225"/>
      <c r="O123" s="225">
        <f>SUM(O124:O140)</f>
        <v>2.3679300000000003</v>
      </c>
      <c r="P123" s="225"/>
      <c r="Q123" s="225">
        <f>SUM(Q124:Q140)</f>
        <v>0</v>
      </c>
      <c r="R123" s="225"/>
      <c r="S123" s="225"/>
      <c r="T123" s="226"/>
      <c r="U123" s="225">
        <f>SUM(U124:U140)</f>
        <v>167.41</v>
      </c>
      <c r="AE123" t="s">
        <v>102</v>
      </c>
    </row>
    <row r="124" spans="1:60" outlineLevel="1" x14ac:dyDescent="0.2">
      <c r="A124" s="212">
        <v>59</v>
      </c>
      <c r="B124" s="218" t="s">
        <v>265</v>
      </c>
      <c r="C124" s="263" t="s">
        <v>266</v>
      </c>
      <c r="D124" s="220" t="s">
        <v>227</v>
      </c>
      <c r="E124" s="227">
        <v>18</v>
      </c>
      <c r="F124" s="230">
        <f>H124+J124</f>
        <v>0</v>
      </c>
      <c r="G124" s="231">
        <f>ROUND(E124*F124,2)</f>
        <v>0</v>
      </c>
      <c r="H124" s="231"/>
      <c r="I124" s="231">
        <f>ROUND(E124*H124,2)</f>
        <v>0</v>
      </c>
      <c r="J124" s="231"/>
      <c r="K124" s="231">
        <f>ROUND(E124*J124,2)</f>
        <v>0</v>
      </c>
      <c r="L124" s="231">
        <v>21</v>
      </c>
      <c r="M124" s="231">
        <f>G124*(1+L124/100)</f>
        <v>0</v>
      </c>
      <c r="N124" s="221">
        <v>0</v>
      </c>
      <c r="O124" s="221">
        <f>ROUND(E124*N124,5)</f>
        <v>0</v>
      </c>
      <c r="P124" s="221">
        <v>0</v>
      </c>
      <c r="Q124" s="221">
        <f>ROUND(E124*P124,5)</f>
        <v>0</v>
      </c>
      <c r="R124" s="221"/>
      <c r="S124" s="221"/>
      <c r="T124" s="222">
        <v>0.4955</v>
      </c>
      <c r="U124" s="221">
        <f>ROUND(E124*T124,2)</f>
        <v>8.92</v>
      </c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 t="s">
        <v>106</v>
      </c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</row>
    <row r="125" spans="1:60" outlineLevel="1" x14ac:dyDescent="0.2">
      <c r="A125" s="212">
        <v>60</v>
      </c>
      <c r="B125" s="218" t="s">
        <v>267</v>
      </c>
      <c r="C125" s="263" t="s">
        <v>268</v>
      </c>
      <c r="D125" s="220" t="s">
        <v>227</v>
      </c>
      <c r="E125" s="227">
        <v>1</v>
      </c>
      <c r="F125" s="230">
        <f>H125+J125</f>
        <v>0</v>
      </c>
      <c r="G125" s="231">
        <f>ROUND(E125*F125,2)</f>
        <v>0</v>
      </c>
      <c r="H125" s="231"/>
      <c r="I125" s="231">
        <f>ROUND(E125*H125,2)</f>
        <v>0</v>
      </c>
      <c r="J125" s="231"/>
      <c r="K125" s="231">
        <f>ROUND(E125*J125,2)</f>
        <v>0</v>
      </c>
      <c r="L125" s="231">
        <v>21</v>
      </c>
      <c r="M125" s="231">
        <f>G125*(1+L125/100)</f>
        <v>0</v>
      </c>
      <c r="N125" s="221">
        <v>0</v>
      </c>
      <c r="O125" s="221">
        <f>ROUND(E125*N125,5)</f>
        <v>0</v>
      </c>
      <c r="P125" s="221">
        <v>0</v>
      </c>
      <c r="Q125" s="221">
        <f>ROUND(E125*P125,5)</f>
        <v>0</v>
      </c>
      <c r="R125" s="221"/>
      <c r="S125" s="221"/>
      <c r="T125" s="222">
        <v>0.75949999999999995</v>
      </c>
      <c r="U125" s="221">
        <f>ROUND(E125*T125,2)</f>
        <v>0.76</v>
      </c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 t="s">
        <v>106</v>
      </c>
      <c r="AF125" s="211"/>
      <c r="AG125" s="211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</row>
    <row r="126" spans="1:60" ht="22.5" outlineLevel="1" x14ac:dyDescent="0.2">
      <c r="A126" s="212">
        <v>61</v>
      </c>
      <c r="B126" s="218" t="s">
        <v>269</v>
      </c>
      <c r="C126" s="263" t="s">
        <v>270</v>
      </c>
      <c r="D126" s="220" t="s">
        <v>227</v>
      </c>
      <c r="E126" s="227">
        <v>9</v>
      </c>
      <c r="F126" s="230">
        <f>H126+J126</f>
        <v>0</v>
      </c>
      <c r="G126" s="231">
        <f>ROUND(E126*F126,2)</f>
        <v>0</v>
      </c>
      <c r="H126" s="231"/>
      <c r="I126" s="231">
        <f>ROUND(E126*H126,2)</f>
        <v>0</v>
      </c>
      <c r="J126" s="231"/>
      <c r="K126" s="231">
        <f>ROUND(E126*J126,2)</f>
        <v>0</v>
      </c>
      <c r="L126" s="231">
        <v>21</v>
      </c>
      <c r="M126" s="231">
        <f>G126*(1+L126/100)</f>
        <v>0</v>
      </c>
      <c r="N126" s="221">
        <v>0</v>
      </c>
      <c r="O126" s="221">
        <f>ROUND(E126*N126,5)</f>
        <v>0</v>
      </c>
      <c r="P126" s="221">
        <v>0</v>
      </c>
      <c r="Q126" s="221">
        <f>ROUND(E126*P126,5)</f>
        <v>0</v>
      </c>
      <c r="R126" s="221"/>
      <c r="S126" s="221"/>
      <c r="T126" s="222">
        <v>3.4166699999999999</v>
      </c>
      <c r="U126" s="221">
        <f>ROUND(E126*T126,2)</f>
        <v>30.75</v>
      </c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 t="s">
        <v>106</v>
      </c>
      <c r="AF126" s="211"/>
      <c r="AG126" s="211"/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</row>
    <row r="127" spans="1:60" outlineLevel="1" x14ac:dyDescent="0.2">
      <c r="A127" s="212">
        <v>62</v>
      </c>
      <c r="B127" s="218" t="s">
        <v>271</v>
      </c>
      <c r="C127" s="263" t="s">
        <v>272</v>
      </c>
      <c r="D127" s="220" t="s">
        <v>227</v>
      </c>
      <c r="E127" s="227">
        <v>9</v>
      </c>
      <c r="F127" s="230">
        <f>H127+J127</f>
        <v>0</v>
      </c>
      <c r="G127" s="231">
        <f>ROUND(E127*F127,2)</f>
        <v>0</v>
      </c>
      <c r="H127" s="231"/>
      <c r="I127" s="231">
        <f>ROUND(E127*H127,2)</f>
        <v>0</v>
      </c>
      <c r="J127" s="231"/>
      <c r="K127" s="231">
        <f>ROUND(E127*J127,2)</f>
        <v>0</v>
      </c>
      <c r="L127" s="231">
        <v>21</v>
      </c>
      <c r="M127" s="231">
        <f>G127*(1+L127/100)</f>
        <v>0</v>
      </c>
      <c r="N127" s="221">
        <v>0.127</v>
      </c>
      <c r="O127" s="221">
        <f>ROUND(E127*N127,5)</f>
        <v>1.143</v>
      </c>
      <c r="P127" s="221">
        <v>0</v>
      </c>
      <c r="Q127" s="221">
        <f>ROUND(E127*P127,5)</f>
        <v>0</v>
      </c>
      <c r="R127" s="221"/>
      <c r="S127" s="221"/>
      <c r="T127" s="222">
        <v>0</v>
      </c>
      <c r="U127" s="221">
        <f>ROUND(E127*T127,2)</f>
        <v>0</v>
      </c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 t="s">
        <v>168</v>
      </c>
      <c r="AF127" s="211"/>
      <c r="AG127" s="211"/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</row>
    <row r="128" spans="1:60" outlineLevel="1" x14ac:dyDescent="0.2">
      <c r="A128" s="212">
        <v>63</v>
      </c>
      <c r="B128" s="218" t="s">
        <v>273</v>
      </c>
      <c r="C128" s="263" t="s">
        <v>274</v>
      </c>
      <c r="D128" s="220" t="s">
        <v>227</v>
      </c>
      <c r="E128" s="227">
        <v>9</v>
      </c>
      <c r="F128" s="230">
        <f>H128+J128</f>
        <v>0</v>
      </c>
      <c r="G128" s="231">
        <f>ROUND(E128*F128,2)</f>
        <v>0</v>
      </c>
      <c r="H128" s="231"/>
      <c r="I128" s="231">
        <f>ROUND(E128*H128,2)</f>
        <v>0</v>
      </c>
      <c r="J128" s="231"/>
      <c r="K128" s="231">
        <f>ROUND(E128*J128,2)</f>
        <v>0</v>
      </c>
      <c r="L128" s="231">
        <v>21</v>
      </c>
      <c r="M128" s="231">
        <f>G128*(1+L128/100)</f>
        <v>0</v>
      </c>
      <c r="N128" s="221">
        <v>0</v>
      </c>
      <c r="O128" s="221">
        <f>ROUND(E128*N128,5)</f>
        <v>0</v>
      </c>
      <c r="P128" s="221">
        <v>0</v>
      </c>
      <c r="Q128" s="221">
        <f>ROUND(E128*P128,5)</f>
        <v>0</v>
      </c>
      <c r="R128" s="221"/>
      <c r="S128" s="221"/>
      <c r="T128" s="222">
        <v>1.17</v>
      </c>
      <c r="U128" s="221">
        <f>ROUND(E128*T128,2)</f>
        <v>10.53</v>
      </c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 t="s">
        <v>106</v>
      </c>
      <c r="AF128" s="211"/>
      <c r="AG128" s="211"/>
      <c r="AH128" s="211"/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</row>
    <row r="129" spans="1:60" outlineLevel="1" x14ac:dyDescent="0.2">
      <c r="A129" s="212">
        <v>64</v>
      </c>
      <c r="B129" s="218" t="s">
        <v>275</v>
      </c>
      <c r="C129" s="263" t="s">
        <v>276</v>
      </c>
      <c r="D129" s="220" t="s">
        <v>227</v>
      </c>
      <c r="E129" s="227">
        <v>9</v>
      </c>
      <c r="F129" s="230">
        <f>H129+J129</f>
        <v>0</v>
      </c>
      <c r="G129" s="231">
        <f>ROUND(E129*F129,2)</f>
        <v>0</v>
      </c>
      <c r="H129" s="231"/>
      <c r="I129" s="231">
        <f>ROUND(E129*H129,2)</f>
        <v>0</v>
      </c>
      <c r="J129" s="231"/>
      <c r="K129" s="231">
        <f>ROUND(E129*J129,2)</f>
        <v>0</v>
      </c>
      <c r="L129" s="231">
        <v>21</v>
      </c>
      <c r="M129" s="231">
        <f>G129*(1+L129/100)</f>
        <v>0</v>
      </c>
      <c r="N129" s="221">
        <v>9.8200000000000006E-3</v>
      </c>
      <c r="O129" s="221">
        <f>ROUND(E129*N129,5)</f>
        <v>8.838E-2</v>
      </c>
      <c r="P129" s="221">
        <v>0</v>
      </c>
      <c r="Q129" s="221">
        <f>ROUND(E129*P129,5)</f>
        <v>0</v>
      </c>
      <c r="R129" s="221"/>
      <c r="S129" s="221"/>
      <c r="T129" s="222">
        <v>0</v>
      </c>
      <c r="U129" s="221">
        <f>ROUND(E129*T129,2)</f>
        <v>0</v>
      </c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 t="s">
        <v>168</v>
      </c>
      <c r="AF129" s="211"/>
      <c r="AG129" s="211"/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ht="22.5" outlineLevel="1" x14ac:dyDescent="0.2">
      <c r="A130" s="212">
        <v>65</v>
      </c>
      <c r="B130" s="218" t="s">
        <v>277</v>
      </c>
      <c r="C130" s="263" t="s">
        <v>278</v>
      </c>
      <c r="D130" s="220" t="s">
        <v>227</v>
      </c>
      <c r="E130" s="227">
        <v>9</v>
      </c>
      <c r="F130" s="230">
        <f>H130+J130</f>
        <v>0</v>
      </c>
      <c r="G130" s="231">
        <f>ROUND(E130*F130,2)</f>
        <v>0</v>
      </c>
      <c r="H130" s="231"/>
      <c r="I130" s="231">
        <f>ROUND(E130*H130,2)</f>
        <v>0</v>
      </c>
      <c r="J130" s="231"/>
      <c r="K130" s="231">
        <f>ROUND(E130*J130,2)</f>
        <v>0</v>
      </c>
      <c r="L130" s="231">
        <v>21</v>
      </c>
      <c r="M130" s="231">
        <f>G130*(1+L130/100)</f>
        <v>0</v>
      </c>
      <c r="N130" s="221">
        <v>0</v>
      </c>
      <c r="O130" s="221">
        <f>ROUND(E130*N130,5)</f>
        <v>0</v>
      </c>
      <c r="P130" s="221">
        <v>0</v>
      </c>
      <c r="Q130" s="221">
        <f>ROUND(E130*P130,5)</f>
        <v>0</v>
      </c>
      <c r="R130" s="221"/>
      <c r="S130" s="221"/>
      <c r="T130" s="222">
        <v>1.81667</v>
      </c>
      <c r="U130" s="221">
        <f>ROUND(E130*T130,2)</f>
        <v>16.350000000000001</v>
      </c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 t="s">
        <v>106</v>
      </c>
      <c r="AF130" s="211"/>
      <c r="AG130" s="211"/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11"/>
      <c r="BH130" s="211"/>
    </row>
    <row r="131" spans="1:60" ht="22.5" outlineLevel="1" x14ac:dyDescent="0.2">
      <c r="A131" s="212">
        <v>66</v>
      </c>
      <c r="B131" s="218" t="s">
        <v>279</v>
      </c>
      <c r="C131" s="263" t="s">
        <v>280</v>
      </c>
      <c r="D131" s="220" t="s">
        <v>114</v>
      </c>
      <c r="E131" s="227">
        <v>450</v>
      </c>
      <c r="F131" s="230">
        <f>H131+J131</f>
        <v>0</v>
      </c>
      <c r="G131" s="231">
        <f>ROUND(E131*F131,2)</f>
        <v>0</v>
      </c>
      <c r="H131" s="231"/>
      <c r="I131" s="231">
        <f>ROUND(E131*H131,2)</f>
        <v>0</v>
      </c>
      <c r="J131" s="231"/>
      <c r="K131" s="231">
        <f>ROUND(E131*J131,2)</f>
        <v>0</v>
      </c>
      <c r="L131" s="231">
        <v>21</v>
      </c>
      <c r="M131" s="231">
        <f>G131*(1+L131/100)</f>
        <v>0</v>
      </c>
      <c r="N131" s="221">
        <v>9.8999999999999999E-4</v>
      </c>
      <c r="O131" s="221">
        <f>ROUND(E131*N131,5)</f>
        <v>0.44550000000000001</v>
      </c>
      <c r="P131" s="221">
        <v>0</v>
      </c>
      <c r="Q131" s="221">
        <f>ROUND(E131*P131,5)</f>
        <v>0</v>
      </c>
      <c r="R131" s="221"/>
      <c r="S131" s="221"/>
      <c r="T131" s="222">
        <v>0.13</v>
      </c>
      <c r="U131" s="221">
        <f>ROUND(E131*T131,2)</f>
        <v>58.5</v>
      </c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 t="s">
        <v>106</v>
      </c>
      <c r="AF131" s="211"/>
      <c r="AG131" s="211"/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</row>
    <row r="132" spans="1:60" ht="22.5" outlineLevel="1" x14ac:dyDescent="0.2">
      <c r="A132" s="212">
        <v>67</v>
      </c>
      <c r="B132" s="218" t="s">
        <v>281</v>
      </c>
      <c r="C132" s="263" t="s">
        <v>282</v>
      </c>
      <c r="D132" s="220" t="s">
        <v>227</v>
      </c>
      <c r="E132" s="227">
        <v>9</v>
      </c>
      <c r="F132" s="230">
        <f>H132+J132</f>
        <v>0</v>
      </c>
      <c r="G132" s="231">
        <f>ROUND(E132*F132,2)</f>
        <v>0</v>
      </c>
      <c r="H132" s="231"/>
      <c r="I132" s="231">
        <f>ROUND(E132*H132,2)</f>
        <v>0</v>
      </c>
      <c r="J132" s="231"/>
      <c r="K132" s="231">
        <f>ROUND(E132*J132,2)</f>
        <v>0</v>
      </c>
      <c r="L132" s="231">
        <v>21</v>
      </c>
      <c r="M132" s="231">
        <f>G132*(1+L132/100)</f>
        <v>0</v>
      </c>
      <c r="N132" s="221">
        <v>0</v>
      </c>
      <c r="O132" s="221">
        <f>ROUND(E132*N132,5)</f>
        <v>0</v>
      </c>
      <c r="P132" s="221">
        <v>0</v>
      </c>
      <c r="Q132" s="221">
        <f>ROUND(E132*P132,5)</f>
        <v>0</v>
      </c>
      <c r="R132" s="221"/>
      <c r="S132" s="221"/>
      <c r="T132" s="222">
        <v>0.35216999999999998</v>
      </c>
      <c r="U132" s="221">
        <f>ROUND(E132*T132,2)</f>
        <v>3.17</v>
      </c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 t="s">
        <v>106</v>
      </c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ht="22.5" outlineLevel="1" x14ac:dyDescent="0.2">
      <c r="A133" s="212">
        <v>68</v>
      </c>
      <c r="B133" s="218" t="s">
        <v>283</v>
      </c>
      <c r="C133" s="263" t="s">
        <v>284</v>
      </c>
      <c r="D133" s="220" t="s">
        <v>114</v>
      </c>
      <c r="E133" s="227">
        <v>450</v>
      </c>
      <c r="F133" s="230">
        <f>H133+J133</f>
        <v>0</v>
      </c>
      <c r="G133" s="231">
        <f>ROUND(E133*F133,2)</f>
        <v>0</v>
      </c>
      <c r="H133" s="231"/>
      <c r="I133" s="231">
        <f>ROUND(E133*H133,2)</f>
        <v>0</v>
      </c>
      <c r="J133" s="231"/>
      <c r="K133" s="231">
        <f>ROUND(E133*J133,2)</f>
        <v>0</v>
      </c>
      <c r="L133" s="231">
        <v>21</v>
      </c>
      <c r="M133" s="231">
        <f>G133*(1+L133/100)</f>
        <v>0</v>
      </c>
      <c r="N133" s="221">
        <v>9.3000000000000005E-4</v>
      </c>
      <c r="O133" s="221">
        <f>ROUND(E133*N133,5)</f>
        <v>0.41849999999999998</v>
      </c>
      <c r="P133" s="221">
        <v>0</v>
      </c>
      <c r="Q133" s="221">
        <f>ROUND(E133*P133,5)</f>
        <v>0</v>
      </c>
      <c r="R133" s="221"/>
      <c r="S133" s="221"/>
      <c r="T133" s="222">
        <v>7.4060000000000001E-2</v>
      </c>
      <c r="U133" s="221">
        <f>ROUND(E133*T133,2)</f>
        <v>33.33</v>
      </c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 t="s">
        <v>106</v>
      </c>
      <c r="AF133" s="211"/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</row>
    <row r="134" spans="1:60" ht="22.5" outlineLevel="1" x14ac:dyDescent="0.2">
      <c r="A134" s="212">
        <v>69</v>
      </c>
      <c r="B134" s="218" t="s">
        <v>285</v>
      </c>
      <c r="C134" s="263" t="s">
        <v>286</v>
      </c>
      <c r="D134" s="220" t="s">
        <v>114</v>
      </c>
      <c r="E134" s="227">
        <v>100</v>
      </c>
      <c r="F134" s="230">
        <f>H134+J134</f>
        <v>0</v>
      </c>
      <c r="G134" s="231">
        <f>ROUND(E134*F134,2)</f>
        <v>0</v>
      </c>
      <c r="H134" s="231"/>
      <c r="I134" s="231">
        <f>ROUND(E134*H134,2)</f>
        <v>0</v>
      </c>
      <c r="J134" s="231"/>
      <c r="K134" s="231">
        <f>ROUND(E134*J134,2)</f>
        <v>0</v>
      </c>
      <c r="L134" s="231">
        <v>21</v>
      </c>
      <c r="M134" s="231">
        <f>G134*(1+L134/100)</f>
        <v>0</v>
      </c>
      <c r="N134" s="221">
        <v>1.7000000000000001E-4</v>
      </c>
      <c r="O134" s="221">
        <f>ROUND(E134*N134,5)</f>
        <v>1.7000000000000001E-2</v>
      </c>
      <c r="P134" s="221">
        <v>0</v>
      </c>
      <c r="Q134" s="221">
        <f>ROUND(E134*P134,5)</f>
        <v>0</v>
      </c>
      <c r="R134" s="221"/>
      <c r="S134" s="221"/>
      <c r="T134" s="222">
        <v>5.0959999999999998E-2</v>
      </c>
      <c r="U134" s="221">
        <f>ROUND(E134*T134,2)</f>
        <v>5.0999999999999996</v>
      </c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 t="s">
        <v>106</v>
      </c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</row>
    <row r="135" spans="1:60" outlineLevel="1" x14ac:dyDescent="0.2">
      <c r="A135" s="212">
        <v>70</v>
      </c>
      <c r="B135" s="218" t="s">
        <v>287</v>
      </c>
      <c r="C135" s="263" t="s">
        <v>288</v>
      </c>
      <c r="D135" s="220" t="s">
        <v>114</v>
      </c>
      <c r="E135" s="227">
        <v>450</v>
      </c>
      <c r="F135" s="230">
        <f>H135+J135</f>
        <v>0</v>
      </c>
      <c r="G135" s="231">
        <f>ROUND(E135*F135,2)</f>
        <v>0</v>
      </c>
      <c r="H135" s="231"/>
      <c r="I135" s="231">
        <f>ROUND(E135*H135,2)</f>
        <v>0</v>
      </c>
      <c r="J135" s="231"/>
      <c r="K135" s="231">
        <f>ROUND(E135*J135,2)</f>
        <v>0</v>
      </c>
      <c r="L135" s="231">
        <v>21</v>
      </c>
      <c r="M135" s="231">
        <f>G135*(1+L135/100)</f>
        <v>0</v>
      </c>
      <c r="N135" s="221">
        <v>3.6999999999999999E-4</v>
      </c>
      <c r="O135" s="221">
        <f>ROUND(E135*N135,5)</f>
        <v>0.16650000000000001</v>
      </c>
      <c r="P135" s="221">
        <v>0</v>
      </c>
      <c r="Q135" s="221">
        <f>ROUND(E135*P135,5)</f>
        <v>0</v>
      </c>
      <c r="R135" s="221"/>
      <c r="S135" s="221"/>
      <c r="T135" s="222">
        <v>0</v>
      </c>
      <c r="U135" s="221">
        <f>ROUND(E135*T135,2)</f>
        <v>0</v>
      </c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11" t="s">
        <v>168</v>
      </c>
      <c r="AF135" s="211"/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</row>
    <row r="136" spans="1:60" outlineLevel="1" x14ac:dyDescent="0.2">
      <c r="A136" s="212"/>
      <c r="B136" s="218"/>
      <c r="C136" s="264" t="s">
        <v>289</v>
      </c>
      <c r="D136" s="223"/>
      <c r="E136" s="228">
        <v>450</v>
      </c>
      <c r="F136" s="231"/>
      <c r="G136" s="231"/>
      <c r="H136" s="231"/>
      <c r="I136" s="231"/>
      <c r="J136" s="231"/>
      <c r="K136" s="231"/>
      <c r="L136" s="231"/>
      <c r="M136" s="231"/>
      <c r="N136" s="221"/>
      <c r="O136" s="221"/>
      <c r="P136" s="221"/>
      <c r="Q136" s="221"/>
      <c r="R136" s="221"/>
      <c r="S136" s="221"/>
      <c r="T136" s="222"/>
      <c r="U136" s="221"/>
      <c r="V136" s="211"/>
      <c r="W136" s="211"/>
      <c r="X136" s="211"/>
      <c r="Y136" s="211"/>
      <c r="Z136" s="211"/>
      <c r="AA136" s="211"/>
      <c r="AB136" s="211"/>
      <c r="AC136" s="211"/>
      <c r="AD136" s="211"/>
      <c r="AE136" s="211" t="s">
        <v>108</v>
      </c>
      <c r="AF136" s="211">
        <v>0</v>
      </c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</row>
    <row r="137" spans="1:60" outlineLevel="1" x14ac:dyDescent="0.2">
      <c r="A137" s="212">
        <v>71</v>
      </c>
      <c r="B137" s="218" t="s">
        <v>290</v>
      </c>
      <c r="C137" s="263" t="s">
        <v>291</v>
      </c>
      <c r="D137" s="220" t="s">
        <v>114</v>
      </c>
      <c r="E137" s="227">
        <v>120</v>
      </c>
      <c r="F137" s="230">
        <f>H137+J137</f>
        <v>0</v>
      </c>
      <c r="G137" s="231">
        <f>ROUND(E137*F137,2)</f>
        <v>0</v>
      </c>
      <c r="H137" s="231"/>
      <c r="I137" s="231">
        <f>ROUND(E137*H137,2)</f>
        <v>0</v>
      </c>
      <c r="J137" s="231"/>
      <c r="K137" s="231">
        <f>ROUND(E137*J137,2)</f>
        <v>0</v>
      </c>
      <c r="L137" s="231">
        <v>21</v>
      </c>
      <c r="M137" s="231">
        <f>G137*(1+L137/100)</f>
        <v>0</v>
      </c>
      <c r="N137" s="221">
        <v>6.8999999999999997E-4</v>
      </c>
      <c r="O137" s="221">
        <f>ROUND(E137*N137,5)</f>
        <v>8.2799999999999999E-2</v>
      </c>
      <c r="P137" s="221">
        <v>0</v>
      </c>
      <c r="Q137" s="221">
        <f>ROUND(E137*P137,5)</f>
        <v>0</v>
      </c>
      <c r="R137" s="221"/>
      <c r="S137" s="221"/>
      <c r="T137" s="222">
        <v>0</v>
      </c>
      <c r="U137" s="221">
        <f>ROUND(E137*T137,2)</f>
        <v>0</v>
      </c>
      <c r="V137" s="211"/>
      <c r="W137" s="211"/>
      <c r="X137" s="211"/>
      <c r="Y137" s="211"/>
      <c r="Z137" s="211"/>
      <c r="AA137" s="211"/>
      <c r="AB137" s="211"/>
      <c r="AC137" s="211"/>
      <c r="AD137" s="211"/>
      <c r="AE137" s="211" t="s">
        <v>168</v>
      </c>
      <c r="AF137" s="211"/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</row>
    <row r="138" spans="1:60" outlineLevel="1" x14ac:dyDescent="0.2">
      <c r="A138" s="212"/>
      <c r="B138" s="218"/>
      <c r="C138" s="264" t="s">
        <v>292</v>
      </c>
      <c r="D138" s="223"/>
      <c r="E138" s="228">
        <v>120</v>
      </c>
      <c r="F138" s="231"/>
      <c r="G138" s="231"/>
      <c r="H138" s="231"/>
      <c r="I138" s="231"/>
      <c r="J138" s="231"/>
      <c r="K138" s="231"/>
      <c r="L138" s="231"/>
      <c r="M138" s="231"/>
      <c r="N138" s="221"/>
      <c r="O138" s="221"/>
      <c r="P138" s="221"/>
      <c r="Q138" s="221"/>
      <c r="R138" s="221"/>
      <c r="S138" s="221"/>
      <c r="T138" s="222"/>
      <c r="U138" s="221"/>
      <c r="V138" s="211"/>
      <c r="W138" s="211"/>
      <c r="X138" s="211"/>
      <c r="Y138" s="211"/>
      <c r="Z138" s="211"/>
      <c r="AA138" s="211"/>
      <c r="AB138" s="211"/>
      <c r="AC138" s="211"/>
      <c r="AD138" s="211"/>
      <c r="AE138" s="211" t="s">
        <v>108</v>
      </c>
      <c r="AF138" s="211">
        <v>0</v>
      </c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</row>
    <row r="139" spans="1:60" outlineLevel="1" x14ac:dyDescent="0.2">
      <c r="A139" s="212">
        <v>72</v>
      </c>
      <c r="B139" s="218" t="s">
        <v>293</v>
      </c>
      <c r="C139" s="263" t="s">
        <v>294</v>
      </c>
      <c r="D139" s="220" t="s">
        <v>227</v>
      </c>
      <c r="E139" s="227">
        <v>1</v>
      </c>
      <c r="F139" s="230">
        <f>H139+J139</f>
        <v>0</v>
      </c>
      <c r="G139" s="231">
        <f>ROUND(E139*F139,2)</f>
        <v>0</v>
      </c>
      <c r="H139" s="231"/>
      <c r="I139" s="231">
        <f>ROUND(E139*H139,2)</f>
        <v>0</v>
      </c>
      <c r="J139" s="231"/>
      <c r="K139" s="231">
        <f>ROUND(E139*J139,2)</f>
        <v>0</v>
      </c>
      <c r="L139" s="231">
        <v>21</v>
      </c>
      <c r="M139" s="231">
        <f>G139*(1+L139/100)</f>
        <v>0</v>
      </c>
      <c r="N139" s="221">
        <v>4.0000000000000001E-3</v>
      </c>
      <c r="O139" s="221">
        <f>ROUND(E139*N139,5)</f>
        <v>4.0000000000000001E-3</v>
      </c>
      <c r="P139" s="221">
        <v>0</v>
      </c>
      <c r="Q139" s="221">
        <f>ROUND(E139*P139,5)</f>
        <v>0</v>
      </c>
      <c r="R139" s="221"/>
      <c r="S139" s="221"/>
      <c r="T139" s="222">
        <v>0</v>
      </c>
      <c r="U139" s="221">
        <f>ROUND(E139*T139,2)</f>
        <v>0</v>
      </c>
      <c r="V139" s="211"/>
      <c r="W139" s="211"/>
      <c r="X139" s="211"/>
      <c r="Y139" s="211"/>
      <c r="Z139" s="211"/>
      <c r="AA139" s="211"/>
      <c r="AB139" s="211"/>
      <c r="AC139" s="211"/>
      <c r="AD139" s="211"/>
      <c r="AE139" s="211" t="s">
        <v>168</v>
      </c>
      <c r="AF139" s="211"/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</row>
    <row r="140" spans="1:60" outlineLevel="1" x14ac:dyDescent="0.2">
      <c r="A140" s="212">
        <v>73</v>
      </c>
      <c r="B140" s="218" t="s">
        <v>295</v>
      </c>
      <c r="C140" s="263" t="s">
        <v>296</v>
      </c>
      <c r="D140" s="220" t="s">
        <v>227</v>
      </c>
      <c r="E140" s="227">
        <v>9</v>
      </c>
      <c r="F140" s="230">
        <f>H140+J140</f>
        <v>0</v>
      </c>
      <c r="G140" s="231">
        <f>ROUND(E140*F140,2)</f>
        <v>0</v>
      </c>
      <c r="H140" s="231"/>
      <c r="I140" s="231">
        <f>ROUND(E140*H140,2)</f>
        <v>0</v>
      </c>
      <c r="J140" s="231"/>
      <c r="K140" s="231">
        <f>ROUND(E140*J140,2)</f>
        <v>0</v>
      </c>
      <c r="L140" s="231">
        <v>21</v>
      </c>
      <c r="M140" s="231">
        <f>G140*(1+L140/100)</f>
        <v>0</v>
      </c>
      <c r="N140" s="221">
        <v>2.5000000000000001E-4</v>
      </c>
      <c r="O140" s="221">
        <f>ROUND(E140*N140,5)</f>
        <v>2.2499999999999998E-3</v>
      </c>
      <c r="P140" s="221">
        <v>0</v>
      </c>
      <c r="Q140" s="221">
        <f>ROUND(E140*P140,5)</f>
        <v>0</v>
      </c>
      <c r="R140" s="221"/>
      <c r="S140" s="221"/>
      <c r="T140" s="222">
        <v>0</v>
      </c>
      <c r="U140" s="221">
        <f>ROUND(E140*T140,2)</f>
        <v>0</v>
      </c>
      <c r="V140" s="211"/>
      <c r="W140" s="211"/>
      <c r="X140" s="211"/>
      <c r="Y140" s="211"/>
      <c r="Z140" s="211"/>
      <c r="AA140" s="211"/>
      <c r="AB140" s="211"/>
      <c r="AC140" s="211"/>
      <c r="AD140" s="211"/>
      <c r="AE140" s="211" t="s">
        <v>168</v>
      </c>
      <c r="AF140" s="211"/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</row>
    <row r="141" spans="1:60" x14ac:dyDescent="0.2">
      <c r="A141" s="213" t="s">
        <v>101</v>
      </c>
      <c r="B141" s="219" t="s">
        <v>72</v>
      </c>
      <c r="C141" s="265" t="s">
        <v>73</v>
      </c>
      <c r="D141" s="224"/>
      <c r="E141" s="229"/>
      <c r="F141" s="232"/>
      <c r="G141" s="232">
        <f>SUMIF(AE142:AE159,"&lt;&gt;NOR",G142:G159)</f>
        <v>0</v>
      </c>
      <c r="H141" s="232"/>
      <c r="I141" s="232">
        <f>SUM(I142:I159)</f>
        <v>0</v>
      </c>
      <c r="J141" s="232"/>
      <c r="K141" s="232">
        <f>SUM(K142:K159)</f>
        <v>0</v>
      </c>
      <c r="L141" s="232"/>
      <c r="M141" s="232">
        <f>SUM(M142:M159)</f>
        <v>0</v>
      </c>
      <c r="N141" s="225"/>
      <c r="O141" s="225">
        <f>SUM(O142:O159)</f>
        <v>32.39819</v>
      </c>
      <c r="P141" s="225"/>
      <c r="Q141" s="225">
        <f>SUM(Q142:Q159)</f>
        <v>0</v>
      </c>
      <c r="R141" s="225"/>
      <c r="S141" s="225"/>
      <c r="T141" s="226"/>
      <c r="U141" s="225">
        <f>SUM(U142:U159)</f>
        <v>1009.1399999999999</v>
      </c>
      <c r="AE141" t="s">
        <v>102</v>
      </c>
    </row>
    <row r="142" spans="1:60" ht="22.5" outlineLevel="1" x14ac:dyDescent="0.2">
      <c r="A142" s="212">
        <v>74</v>
      </c>
      <c r="B142" s="218" t="s">
        <v>297</v>
      </c>
      <c r="C142" s="263" t="s">
        <v>298</v>
      </c>
      <c r="D142" s="220" t="s">
        <v>299</v>
      </c>
      <c r="E142" s="227">
        <v>0.45</v>
      </c>
      <c r="F142" s="230">
        <f>H142+J142</f>
        <v>0</v>
      </c>
      <c r="G142" s="231">
        <f>ROUND(E142*F142,2)</f>
        <v>0</v>
      </c>
      <c r="H142" s="231"/>
      <c r="I142" s="231">
        <f>ROUND(E142*H142,2)</f>
        <v>0</v>
      </c>
      <c r="J142" s="231"/>
      <c r="K142" s="231">
        <f>ROUND(E142*J142,2)</f>
        <v>0</v>
      </c>
      <c r="L142" s="231">
        <v>21</v>
      </c>
      <c r="M142" s="231">
        <f>G142*(1+L142/100)</f>
        <v>0</v>
      </c>
      <c r="N142" s="221">
        <v>3.4209999999999997E-2</v>
      </c>
      <c r="O142" s="221">
        <f>ROUND(E142*N142,5)</f>
        <v>1.5389999999999999E-2</v>
      </c>
      <c r="P142" s="221">
        <v>0</v>
      </c>
      <c r="Q142" s="221">
        <f>ROUND(E142*P142,5)</f>
        <v>0</v>
      </c>
      <c r="R142" s="221"/>
      <c r="S142" s="221"/>
      <c r="T142" s="222">
        <v>4.7249999999999996</v>
      </c>
      <c r="U142" s="221">
        <f>ROUND(E142*T142,2)</f>
        <v>2.13</v>
      </c>
      <c r="V142" s="211"/>
      <c r="W142" s="211"/>
      <c r="X142" s="211"/>
      <c r="Y142" s="211"/>
      <c r="Z142" s="211"/>
      <c r="AA142" s="211"/>
      <c r="AB142" s="211"/>
      <c r="AC142" s="211"/>
      <c r="AD142" s="211"/>
      <c r="AE142" s="211" t="s">
        <v>106</v>
      </c>
      <c r="AF142" s="211"/>
      <c r="AG142" s="211"/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11"/>
      <c r="BH142" s="211"/>
    </row>
    <row r="143" spans="1:60" ht="22.5" outlineLevel="1" x14ac:dyDescent="0.2">
      <c r="A143" s="212">
        <v>75</v>
      </c>
      <c r="B143" s="218" t="s">
        <v>300</v>
      </c>
      <c r="C143" s="263" t="s">
        <v>301</v>
      </c>
      <c r="D143" s="220" t="s">
        <v>133</v>
      </c>
      <c r="E143" s="227">
        <v>4.6080000000000014</v>
      </c>
      <c r="F143" s="230">
        <f>H143+J143</f>
        <v>0</v>
      </c>
      <c r="G143" s="231">
        <f>ROUND(E143*F143,2)</f>
        <v>0</v>
      </c>
      <c r="H143" s="231"/>
      <c r="I143" s="231">
        <f>ROUND(E143*H143,2)</f>
        <v>0</v>
      </c>
      <c r="J143" s="231"/>
      <c r="K143" s="231">
        <f>ROUND(E143*J143,2)</f>
        <v>0</v>
      </c>
      <c r="L143" s="231">
        <v>21</v>
      </c>
      <c r="M143" s="231">
        <f>G143*(1+L143/100)</f>
        <v>0</v>
      </c>
      <c r="N143" s="221">
        <v>0</v>
      </c>
      <c r="O143" s="221">
        <f>ROUND(E143*N143,5)</f>
        <v>0</v>
      </c>
      <c r="P143" s="221">
        <v>0</v>
      </c>
      <c r="Q143" s="221">
        <f>ROUND(E143*P143,5)</f>
        <v>0</v>
      </c>
      <c r="R143" s="221"/>
      <c r="S143" s="221"/>
      <c r="T143" s="222">
        <v>3.96</v>
      </c>
      <c r="U143" s="221">
        <f>ROUND(E143*T143,2)</f>
        <v>18.25</v>
      </c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 t="s">
        <v>106</v>
      </c>
      <c r="AF143" s="211"/>
      <c r="AG143" s="211"/>
      <c r="AH143" s="21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</row>
    <row r="144" spans="1:60" outlineLevel="1" x14ac:dyDescent="0.2">
      <c r="A144" s="212"/>
      <c r="B144" s="218"/>
      <c r="C144" s="264" t="s">
        <v>302</v>
      </c>
      <c r="D144" s="223"/>
      <c r="E144" s="228">
        <v>4.6079999999999997</v>
      </c>
      <c r="F144" s="231"/>
      <c r="G144" s="231"/>
      <c r="H144" s="231"/>
      <c r="I144" s="231"/>
      <c r="J144" s="231"/>
      <c r="K144" s="231"/>
      <c r="L144" s="231"/>
      <c r="M144" s="231"/>
      <c r="N144" s="221"/>
      <c r="O144" s="221"/>
      <c r="P144" s="221"/>
      <c r="Q144" s="221"/>
      <c r="R144" s="221"/>
      <c r="S144" s="221"/>
      <c r="T144" s="222"/>
      <c r="U144" s="221"/>
      <c r="V144" s="211"/>
      <c r="W144" s="211"/>
      <c r="X144" s="211"/>
      <c r="Y144" s="211"/>
      <c r="Z144" s="211"/>
      <c r="AA144" s="211"/>
      <c r="AB144" s="211"/>
      <c r="AC144" s="211"/>
      <c r="AD144" s="211"/>
      <c r="AE144" s="211" t="s">
        <v>108</v>
      </c>
      <c r="AF144" s="211">
        <v>0</v>
      </c>
      <c r="AG144" s="211"/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11"/>
      <c r="BH144" s="211"/>
    </row>
    <row r="145" spans="1:60" outlineLevel="1" x14ac:dyDescent="0.2">
      <c r="A145" s="212">
        <v>76</v>
      </c>
      <c r="B145" s="218" t="s">
        <v>303</v>
      </c>
      <c r="C145" s="263" t="s">
        <v>304</v>
      </c>
      <c r="D145" s="220" t="s">
        <v>227</v>
      </c>
      <c r="E145" s="227">
        <v>9</v>
      </c>
      <c r="F145" s="230">
        <f>H145+J145</f>
        <v>0</v>
      </c>
      <c r="G145" s="231">
        <f>ROUND(E145*F145,2)</f>
        <v>0</v>
      </c>
      <c r="H145" s="231"/>
      <c r="I145" s="231">
        <f>ROUND(E145*H145,2)</f>
        <v>0</v>
      </c>
      <c r="J145" s="231"/>
      <c r="K145" s="231">
        <f>ROUND(E145*J145,2)</f>
        <v>0</v>
      </c>
      <c r="L145" s="231">
        <v>21</v>
      </c>
      <c r="M145" s="231">
        <f>G145*(1+L145/100)</f>
        <v>0</v>
      </c>
      <c r="N145" s="221">
        <v>1.2284200000000001</v>
      </c>
      <c r="O145" s="221">
        <f>ROUND(E145*N145,5)</f>
        <v>11.05578</v>
      </c>
      <c r="P145" s="221">
        <v>0</v>
      </c>
      <c r="Q145" s="221">
        <f>ROUND(E145*P145,5)</f>
        <v>0</v>
      </c>
      <c r="R145" s="221"/>
      <c r="S145" s="221"/>
      <c r="T145" s="222">
        <v>1.5629999999999999</v>
      </c>
      <c r="U145" s="221">
        <f>ROUND(E145*T145,2)</f>
        <v>14.07</v>
      </c>
      <c r="V145" s="211"/>
      <c r="W145" s="211"/>
      <c r="X145" s="211"/>
      <c r="Y145" s="211"/>
      <c r="Z145" s="211"/>
      <c r="AA145" s="211"/>
      <c r="AB145" s="211"/>
      <c r="AC145" s="211"/>
      <c r="AD145" s="211"/>
      <c r="AE145" s="211" t="s">
        <v>106</v>
      </c>
      <c r="AF145" s="211"/>
      <c r="AG145" s="211"/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</row>
    <row r="146" spans="1:60" outlineLevel="1" x14ac:dyDescent="0.2">
      <c r="A146" s="212">
        <v>77</v>
      </c>
      <c r="B146" s="218" t="s">
        <v>305</v>
      </c>
      <c r="C146" s="263" t="s">
        <v>306</v>
      </c>
      <c r="D146" s="220" t="s">
        <v>227</v>
      </c>
      <c r="E146" s="227">
        <v>9</v>
      </c>
      <c r="F146" s="230">
        <f>H146+J146</f>
        <v>0</v>
      </c>
      <c r="G146" s="231">
        <f>ROUND(E146*F146,2)</f>
        <v>0</v>
      </c>
      <c r="H146" s="231"/>
      <c r="I146" s="231">
        <f>ROUND(E146*H146,2)</f>
        <v>0</v>
      </c>
      <c r="J146" s="231"/>
      <c r="K146" s="231">
        <f>ROUND(E146*J146,2)</f>
        <v>0</v>
      </c>
      <c r="L146" s="231">
        <v>21</v>
      </c>
      <c r="M146" s="231">
        <f>G146*(1+L146/100)</f>
        <v>0</v>
      </c>
      <c r="N146" s="221">
        <v>0</v>
      </c>
      <c r="O146" s="221">
        <f>ROUND(E146*N146,5)</f>
        <v>0</v>
      </c>
      <c r="P146" s="221">
        <v>0</v>
      </c>
      <c r="Q146" s="221">
        <f>ROUND(E146*P146,5)</f>
        <v>0</v>
      </c>
      <c r="R146" s="221"/>
      <c r="S146" s="221"/>
      <c r="T146" s="222">
        <v>0.63700000000000001</v>
      </c>
      <c r="U146" s="221">
        <f>ROUND(E146*T146,2)</f>
        <v>5.73</v>
      </c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 t="s">
        <v>106</v>
      </c>
      <c r="AF146" s="211"/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</row>
    <row r="147" spans="1:60" outlineLevel="1" x14ac:dyDescent="0.2">
      <c r="A147" s="212">
        <v>78</v>
      </c>
      <c r="B147" s="218" t="s">
        <v>307</v>
      </c>
      <c r="C147" s="263" t="s">
        <v>308</v>
      </c>
      <c r="D147" s="220" t="s">
        <v>133</v>
      </c>
      <c r="E147" s="227">
        <v>4.5999999999999996</v>
      </c>
      <c r="F147" s="230">
        <f>H147+J147</f>
        <v>0</v>
      </c>
      <c r="G147" s="231">
        <f>ROUND(E147*F147,2)</f>
        <v>0</v>
      </c>
      <c r="H147" s="231"/>
      <c r="I147" s="231">
        <f>ROUND(E147*H147,2)</f>
        <v>0</v>
      </c>
      <c r="J147" s="231"/>
      <c r="K147" s="231">
        <f>ROUND(E147*J147,2)</f>
        <v>0</v>
      </c>
      <c r="L147" s="231">
        <v>21</v>
      </c>
      <c r="M147" s="231">
        <f>G147*(1+L147/100)</f>
        <v>0</v>
      </c>
      <c r="N147" s="221">
        <v>0</v>
      </c>
      <c r="O147" s="221">
        <f>ROUND(E147*N147,5)</f>
        <v>0</v>
      </c>
      <c r="P147" s="221">
        <v>0</v>
      </c>
      <c r="Q147" s="221">
        <f>ROUND(E147*P147,5)</f>
        <v>0</v>
      </c>
      <c r="R147" s="221"/>
      <c r="S147" s="221"/>
      <c r="T147" s="222">
        <v>0.253</v>
      </c>
      <c r="U147" s="221">
        <f>ROUND(E147*T147,2)</f>
        <v>1.1599999999999999</v>
      </c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 t="s">
        <v>106</v>
      </c>
      <c r="AF147" s="211"/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</row>
    <row r="148" spans="1:60" ht="22.5" outlineLevel="1" x14ac:dyDescent="0.2">
      <c r="A148" s="212">
        <v>79</v>
      </c>
      <c r="B148" s="218" t="s">
        <v>309</v>
      </c>
      <c r="C148" s="263" t="s">
        <v>310</v>
      </c>
      <c r="D148" s="220" t="s">
        <v>114</v>
      </c>
      <c r="E148" s="227">
        <v>350</v>
      </c>
      <c r="F148" s="230">
        <f>H148+J148</f>
        <v>0</v>
      </c>
      <c r="G148" s="231">
        <f>ROUND(E148*F148,2)</f>
        <v>0</v>
      </c>
      <c r="H148" s="231"/>
      <c r="I148" s="231">
        <f>ROUND(E148*H148,2)</f>
        <v>0</v>
      </c>
      <c r="J148" s="231"/>
      <c r="K148" s="231">
        <f>ROUND(E148*J148,2)</f>
        <v>0</v>
      </c>
      <c r="L148" s="231">
        <v>21</v>
      </c>
      <c r="M148" s="231">
        <f>G148*(1+L148/100)</f>
        <v>0</v>
      </c>
      <c r="N148" s="221">
        <v>0</v>
      </c>
      <c r="O148" s="221">
        <f>ROUND(E148*N148,5)</f>
        <v>0</v>
      </c>
      <c r="P148" s="221">
        <v>0</v>
      </c>
      <c r="Q148" s="221">
        <f>ROUND(E148*P148,5)</f>
        <v>0</v>
      </c>
      <c r="R148" s="221"/>
      <c r="S148" s="221"/>
      <c r="T148" s="222">
        <v>0.49864999999999998</v>
      </c>
      <c r="U148" s="221">
        <f>ROUND(E148*T148,2)</f>
        <v>174.53</v>
      </c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 t="s">
        <v>106</v>
      </c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</row>
    <row r="149" spans="1:60" outlineLevel="1" x14ac:dyDescent="0.2">
      <c r="A149" s="212"/>
      <c r="B149" s="218"/>
      <c r="C149" s="264" t="s">
        <v>311</v>
      </c>
      <c r="D149" s="223"/>
      <c r="E149" s="228">
        <v>350</v>
      </c>
      <c r="F149" s="231"/>
      <c r="G149" s="231"/>
      <c r="H149" s="231"/>
      <c r="I149" s="231"/>
      <c r="J149" s="231"/>
      <c r="K149" s="231"/>
      <c r="L149" s="231"/>
      <c r="M149" s="231"/>
      <c r="N149" s="221"/>
      <c r="O149" s="221"/>
      <c r="P149" s="221"/>
      <c r="Q149" s="221"/>
      <c r="R149" s="221"/>
      <c r="S149" s="221"/>
      <c r="T149" s="222"/>
      <c r="U149" s="221"/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 t="s">
        <v>108</v>
      </c>
      <c r="AF149" s="211">
        <v>0</v>
      </c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</row>
    <row r="150" spans="1:60" ht="22.5" outlineLevel="1" x14ac:dyDescent="0.2">
      <c r="A150" s="212">
        <v>80</v>
      </c>
      <c r="B150" s="218" t="s">
        <v>312</v>
      </c>
      <c r="C150" s="263" t="s">
        <v>313</v>
      </c>
      <c r="D150" s="220" t="s">
        <v>114</v>
      </c>
      <c r="E150" s="227">
        <v>450</v>
      </c>
      <c r="F150" s="230">
        <f>H150+J150</f>
        <v>0</v>
      </c>
      <c r="G150" s="231">
        <f>ROUND(E150*F150,2)</f>
        <v>0</v>
      </c>
      <c r="H150" s="231"/>
      <c r="I150" s="231">
        <f>ROUND(E150*H150,2)</f>
        <v>0</v>
      </c>
      <c r="J150" s="231"/>
      <c r="K150" s="231">
        <f>ROUND(E150*J150,2)</f>
        <v>0</v>
      </c>
      <c r="L150" s="231">
        <v>21</v>
      </c>
      <c r="M150" s="231">
        <f>G150*(1+L150/100)</f>
        <v>0</v>
      </c>
      <c r="N150" s="221">
        <v>0</v>
      </c>
      <c r="O150" s="221">
        <f>ROUND(E150*N150,5)</f>
        <v>0</v>
      </c>
      <c r="P150" s="221">
        <v>0</v>
      </c>
      <c r="Q150" s="221">
        <f>ROUND(E150*P150,5)</f>
        <v>0</v>
      </c>
      <c r="R150" s="221"/>
      <c r="S150" s="221"/>
      <c r="T150" s="222">
        <v>1.44445</v>
      </c>
      <c r="U150" s="221">
        <f>ROUND(E150*T150,2)</f>
        <v>650</v>
      </c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 t="s">
        <v>106</v>
      </c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</row>
    <row r="151" spans="1:60" outlineLevel="1" x14ac:dyDescent="0.2">
      <c r="A151" s="212"/>
      <c r="B151" s="218"/>
      <c r="C151" s="264" t="s">
        <v>314</v>
      </c>
      <c r="D151" s="223"/>
      <c r="E151" s="228">
        <v>450</v>
      </c>
      <c r="F151" s="231"/>
      <c r="G151" s="231"/>
      <c r="H151" s="231"/>
      <c r="I151" s="231"/>
      <c r="J151" s="231"/>
      <c r="K151" s="231"/>
      <c r="L151" s="231"/>
      <c r="M151" s="231"/>
      <c r="N151" s="221"/>
      <c r="O151" s="221"/>
      <c r="P151" s="221"/>
      <c r="Q151" s="221"/>
      <c r="R151" s="221"/>
      <c r="S151" s="221"/>
      <c r="T151" s="222"/>
      <c r="U151" s="22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 t="s">
        <v>108</v>
      </c>
      <c r="AF151" s="211">
        <v>0</v>
      </c>
      <c r="AG151" s="211"/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1"/>
      <c r="BH151" s="211"/>
    </row>
    <row r="152" spans="1:60" ht="22.5" outlineLevel="1" x14ac:dyDescent="0.2">
      <c r="A152" s="212">
        <v>81</v>
      </c>
      <c r="B152" s="218" t="s">
        <v>315</v>
      </c>
      <c r="C152" s="263" t="s">
        <v>316</v>
      </c>
      <c r="D152" s="220" t="s">
        <v>114</v>
      </c>
      <c r="E152" s="227">
        <v>450</v>
      </c>
      <c r="F152" s="230">
        <f>H152+J152</f>
        <v>0</v>
      </c>
      <c r="G152" s="231">
        <f>ROUND(E152*F152,2)</f>
        <v>0</v>
      </c>
      <c r="H152" s="231"/>
      <c r="I152" s="231">
        <f>ROUND(E152*H152,2)</f>
        <v>0</v>
      </c>
      <c r="J152" s="231"/>
      <c r="K152" s="231">
        <f>ROUND(E152*J152,2)</f>
        <v>0</v>
      </c>
      <c r="L152" s="231">
        <v>21</v>
      </c>
      <c r="M152" s="231">
        <f>G152*(1+L152/100)</f>
        <v>0</v>
      </c>
      <c r="N152" s="221">
        <v>4.725E-2</v>
      </c>
      <c r="O152" s="221">
        <f>ROUND(E152*N152,5)</f>
        <v>21.262499999999999</v>
      </c>
      <c r="P152" s="221">
        <v>0</v>
      </c>
      <c r="Q152" s="221">
        <f>ROUND(E152*P152,5)</f>
        <v>0</v>
      </c>
      <c r="R152" s="221"/>
      <c r="S152" s="221"/>
      <c r="T152" s="222">
        <v>2.2599999999999999E-2</v>
      </c>
      <c r="U152" s="221">
        <f>ROUND(E152*T152,2)</f>
        <v>10.17</v>
      </c>
      <c r="V152" s="211"/>
      <c r="W152" s="211"/>
      <c r="X152" s="211"/>
      <c r="Y152" s="211"/>
      <c r="Z152" s="211"/>
      <c r="AA152" s="211"/>
      <c r="AB152" s="211"/>
      <c r="AC152" s="211"/>
      <c r="AD152" s="211"/>
      <c r="AE152" s="211" t="s">
        <v>106</v>
      </c>
      <c r="AF152" s="211"/>
      <c r="AG152" s="211"/>
      <c r="AH152" s="21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</row>
    <row r="153" spans="1:60" outlineLevel="1" x14ac:dyDescent="0.2">
      <c r="A153" s="212">
        <v>82</v>
      </c>
      <c r="B153" s="218" t="s">
        <v>317</v>
      </c>
      <c r="C153" s="263" t="s">
        <v>318</v>
      </c>
      <c r="D153" s="220" t="s">
        <v>114</v>
      </c>
      <c r="E153" s="227">
        <v>450</v>
      </c>
      <c r="F153" s="230">
        <f>H153+J153</f>
        <v>0</v>
      </c>
      <c r="G153" s="231">
        <f>ROUND(E153*F153,2)</f>
        <v>0</v>
      </c>
      <c r="H153" s="231"/>
      <c r="I153" s="231">
        <f>ROUND(E153*H153,2)</f>
        <v>0</v>
      </c>
      <c r="J153" s="231"/>
      <c r="K153" s="231">
        <f>ROUND(E153*J153,2)</f>
        <v>0</v>
      </c>
      <c r="L153" s="231">
        <v>21</v>
      </c>
      <c r="M153" s="231">
        <f>G153*(1+L153/100)</f>
        <v>0</v>
      </c>
      <c r="N153" s="221">
        <v>6.0000000000000002E-5</v>
      </c>
      <c r="O153" s="221">
        <f>ROUND(E153*N153,5)</f>
        <v>2.7E-2</v>
      </c>
      <c r="P153" s="221">
        <v>0</v>
      </c>
      <c r="Q153" s="221">
        <f>ROUND(E153*P153,5)</f>
        <v>0</v>
      </c>
      <c r="R153" s="221"/>
      <c r="S153" s="221"/>
      <c r="T153" s="222">
        <v>2.5999999999999999E-2</v>
      </c>
      <c r="U153" s="221">
        <f>ROUND(E153*T153,2)</f>
        <v>11.7</v>
      </c>
      <c r="V153" s="211"/>
      <c r="W153" s="211"/>
      <c r="X153" s="211"/>
      <c r="Y153" s="211"/>
      <c r="Z153" s="211"/>
      <c r="AA153" s="211"/>
      <c r="AB153" s="211"/>
      <c r="AC153" s="211"/>
      <c r="AD153" s="211"/>
      <c r="AE153" s="211" t="s">
        <v>106</v>
      </c>
      <c r="AF153" s="211"/>
      <c r="AG153" s="211"/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</row>
    <row r="154" spans="1:60" ht="22.5" outlineLevel="1" x14ac:dyDescent="0.2">
      <c r="A154" s="212">
        <v>83</v>
      </c>
      <c r="B154" s="218" t="s">
        <v>319</v>
      </c>
      <c r="C154" s="263" t="s">
        <v>320</v>
      </c>
      <c r="D154" s="220" t="s">
        <v>114</v>
      </c>
      <c r="E154" s="227">
        <v>8</v>
      </c>
      <c r="F154" s="230">
        <f>H154+J154</f>
        <v>0</v>
      </c>
      <c r="G154" s="231">
        <f>ROUND(E154*F154,2)</f>
        <v>0</v>
      </c>
      <c r="H154" s="231"/>
      <c r="I154" s="231">
        <f>ROUND(E154*H154,2)</f>
        <v>0</v>
      </c>
      <c r="J154" s="231"/>
      <c r="K154" s="231">
        <f>ROUND(E154*J154,2)</f>
        <v>0</v>
      </c>
      <c r="L154" s="231">
        <v>21</v>
      </c>
      <c r="M154" s="231">
        <f>G154*(1+L154/100)</f>
        <v>0</v>
      </c>
      <c r="N154" s="221">
        <v>1.2099999999999999E-3</v>
      </c>
      <c r="O154" s="221">
        <f>ROUND(E154*N154,5)</f>
        <v>9.6799999999999994E-3</v>
      </c>
      <c r="P154" s="221">
        <v>0</v>
      </c>
      <c r="Q154" s="221">
        <f>ROUND(E154*P154,5)</f>
        <v>0</v>
      </c>
      <c r="R154" s="221"/>
      <c r="S154" s="221"/>
      <c r="T154" s="222">
        <v>0.38100000000000001</v>
      </c>
      <c r="U154" s="221">
        <f>ROUND(E154*T154,2)</f>
        <v>3.05</v>
      </c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 t="s">
        <v>106</v>
      </c>
      <c r="AF154" s="211"/>
      <c r="AG154" s="211"/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</row>
    <row r="155" spans="1:60" outlineLevel="1" x14ac:dyDescent="0.2">
      <c r="A155" s="212">
        <v>84</v>
      </c>
      <c r="B155" s="218" t="s">
        <v>321</v>
      </c>
      <c r="C155" s="263" t="s">
        <v>322</v>
      </c>
      <c r="D155" s="220" t="s">
        <v>114</v>
      </c>
      <c r="E155" s="227">
        <v>8</v>
      </c>
      <c r="F155" s="230">
        <f>H155+J155</f>
        <v>0</v>
      </c>
      <c r="G155" s="231">
        <f>ROUND(E155*F155,2)</f>
        <v>0</v>
      </c>
      <c r="H155" s="231"/>
      <c r="I155" s="231">
        <f>ROUND(E155*H155,2)</f>
        <v>0</v>
      </c>
      <c r="J155" s="231"/>
      <c r="K155" s="231">
        <f>ROUND(E155*J155,2)</f>
        <v>0</v>
      </c>
      <c r="L155" s="231">
        <v>21</v>
      </c>
      <c r="M155" s="231">
        <f>G155*(1+L155/100)</f>
        <v>0</v>
      </c>
      <c r="N155" s="221">
        <v>3.48E-3</v>
      </c>
      <c r="O155" s="221">
        <f>ROUND(E155*N155,5)</f>
        <v>2.784E-2</v>
      </c>
      <c r="P155" s="221">
        <v>0</v>
      </c>
      <c r="Q155" s="221">
        <f>ROUND(E155*P155,5)</f>
        <v>0</v>
      </c>
      <c r="R155" s="221"/>
      <c r="S155" s="221"/>
      <c r="T155" s="222">
        <v>1.7012400000000001</v>
      </c>
      <c r="U155" s="221">
        <f>ROUND(E155*T155,2)</f>
        <v>13.61</v>
      </c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 t="s">
        <v>106</v>
      </c>
      <c r="AF155" s="211"/>
      <c r="AG155" s="211"/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</row>
    <row r="156" spans="1:60" outlineLevel="1" x14ac:dyDescent="0.2">
      <c r="A156" s="212"/>
      <c r="B156" s="218"/>
      <c r="C156" s="264" t="s">
        <v>323</v>
      </c>
      <c r="D156" s="223"/>
      <c r="E156" s="228">
        <v>8</v>
      </c>
      <c r="F156" s="231"/>
      <c r="G156" s="231"/>
      <c r="H156" s="231"/>
      <c r="I156" s="231"/>
      <c r="J156" s="231"/>
      <c r="K156" s="231"/>
      <c r="L156" s="231"/>
      <c r="M156" s="231"/>
      <c r="N156" s="221"/>
      <c r="O156" s="221"/>
      <c r="P156" s="221"/>
      <c r="Q156" s="221"/>
      <c r="R156" s="221"/>
      <c r="S156" s="221"/>
      <c r="T156" s="222"/>
      <c r="U156" s="221"/>
      <c r="V156" s="211"/>
      <c r="W156" s="211"/>
      <c r="X156" s="211"/>
      <c r="Y156" s="211"/>
      <c r="Z156" s="211"/>
      <c r="AA156" s="211"/>
      <c r="AB156" s="211"/>
      <c r="AC156" s="211"/>
      <c r="AD156" s="211"/>
      <c r="AE156" s="211" t="s">
        <v>108</v>
      </c>
      <c r="AF156" s="211">
        <v>0</v>
      </c>
      <c r="AG156" s="211"/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</row>
    <row r="157" spans="1:60" outlineLevel="1" x14ac:dyDescent="0.2">
      <c r="A157" s="212">
        <v>85</v>
      </c>
      <c r="B157" s="218" t="s">
        <v>324</v>
      </c>
      <c r="C157" s="263" t="s">
        <v>325</v>
      </c>
      <c r="D157" s="220" t="s">
        <v>114</v>
      </c>
      <c r="E157" s="227">
        <v>450</v>
      </c>
      <c r="F157" s="230">
        <f>H157+J157</f>
        <v>0</v>
      </c>
      <c r="G157" s="231">
        <f>ROUND(E157*F157,2)</f>
        <v>0</v>
      </c>
      <c r="H157" s="231"/>
      <c r="I157" s="231">
        <f>ROUND(E157*H157,2)</f>
        <v>0</v>
      </c>
      <c r="J157" s="231"/>
      <c r="K157" s="231">
        <f>ROUND(E157*J157,2)</f>
        <v>0</v>
      </c>
      <c r="L157" s="231">
        <v>21</v>
      </c>
      <c r="M157" s="231">
        <f>G157*(1+L157/100)</f>
        <v>0</v>
      </c>
      <c r="N157" s="221">
        <v>0</v>
      </c>
      <c r="O157" s="221">
        <f>ROUND(E157*N157,5)</f>
        <v>0</v>
      </c>
      <c r="P157" s="221">
        <v>0</v>
      </c>
      <c r="Q157" s="221">
        <f>ROUND(E157*P157,5)</f>
        <v>0</v>
      </c>
      <c r="R157" s="221"/>
      <c r="S157" s="221"/>
      <c r="T157" s="222">
        <v>0.1726</v>
      </c>
      <c r="U157" s="221">
        <f>ROUND(E157*T157,2)</f>
        <v>77.67</v>
      </c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 t="s">
        <v>106</v>
      </c>
      <c r="AF157" s="211"/>
      <c r="AG157" s="211"/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</row>
    <row r="158" spans="1:60" outlineLevel="1" x14ac:dyDescent="0.2">
      <c r="A158" s="212">
        <v>86</v>
      </c>
      <c r="B158" s="218" t="s">
        <v>326</v>
      </c>
      <c r="C158" s="263" t="s">
        <v>327</v>
      </c>
      <c r="D158" s="220" t="s">
        <v>114</v>
      </c>
      <c r="E158" s="227">
        <v>350</v>
      </c>
      <c r="F158" s="230">
        <f>H158+J158</f>
        <v>0</v>
      </c>
      <c r="G158" s="231">
        <f>ROUND(E158*F158,2)</f>
        <v>0</v>
      </c>
      <c r="H158" s="231"/>
      <c r="I158" s="231">
        <f>ROUND(E158*H158,2)</f>
        <v>0</v>
      </c>
      <c r="J158" s="231"/>
      <c r="K158" s="231">
        <f>ROUND(E158*J158,2)</f>
        <v>0</v>
      </c>
      <c r="L158" s="231">
        <v>21</v>
      </c>
      <c r="M158" s="231">
        <f>G158*(1+L158/100)</f>
        <v>0</v>
      </c>
      <c r="N158" s="221">
        <v>0</v>
      </c>
      <c r="O158" s="221">
        <f>ROUND(E158*N158,5)</f>
        <v>0</v>
      </c>
      <c r="P158" s="221">
        <v>0</v>
      </c>
      <c r="Q158" s="221">
        <f>ROUND(E158*P158,5)</f>
        <v>0</v>
      </c>
      <c r="R158" s="221"/>
      <c r="S158" s="221"/>
      <c r="T158" s="222">
        <v>7.7299999999999994E-2</v>
      </c>
      <c r="U158" s="221">
        <f>ROUND(E158*T158,2)</f>
        <v>27.06</v>
      </c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 t="s">
        <v>106</v>
      </c>
      <c r="AF158" s="211"/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</row>
    <row r="159" spans="1:60" outlineLevel="1" x14ac:dyDescent="0.2">
      <c r="A159" s="212">
        <v>87</v>
      </c>
      <c r="B159" s="218" t="s">
        <v>328</v>
      </c>
      <c r="C159" s="263" t="s">
        <v>329</v>
      </c>
      <c r="D159" s="220" t="s">
        <v>330</v>
      </c>
      <c r="E159" s="227">
        <v>1</v>
      </c>
      <c r="F159" s="230">
        <f>H159+J159</f>
        <v>0</v>
      </c>
      <c r="G159" s="231">
        <f>ROUND(E159*F159,2)</f>
        <v>0</v>
      </c>
      <c r="H159" s="231"/>
      <c r="I159" s="231">
        <f>ROUND(E159*H159,2)</f>
        <v>0</v>
      </c>
      <c r="J159" s="231"/>
      <c r="K159" s="231">
        <f>ROUND(E159*J159,2)</f>
        <v>0</v>
      </c>
      <c r="L159" s="231">
        <v>21</v>
      </c>
      <c r="M159" s="231">
        <f>G159*(1+L159/100)</f>
        <v>0</v>
      </c>
      <c r="N159" s="221">
        <v>0</v>
      </c>
      <c r="O159" s="221">
        <f>ROUND(E159*N159,5)</f>
        <v>0</v>
      </c>
      <c r="P159" s="221">
        <v>0</v>
      </c>
      <c r="Q159" s="221">
        <f>ROUND(E159*P159,5)</f>
        <v>0</v>
      </c>
      <c r="R159" s="221"/>
      <c r="S159" s="221"/>
      <c r="T159" s="222">
        <v>0.01</v>
      </c>
      <c r="U159" s="221">
        <f>ROUND(E159*T159,2)</f>
        <v>0.01</v>
      </c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 t="s">
        <v>106</v>
      </c>
      <c r="AF159" s="211"/>
      <c r="AG159" s="211"/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</row>
    <row r="160" spans="1:60" x14ac:dyDescent="0.2">
      <c r="A160" s="213" t="s">
        <v>101</v>
      </c>
      <c r="B160" s="219" t="s">
        <v>74</v>
      </c>
      <c r="C160" s="265" t="s">
        <v>26</v>
      </c>
      <c r="D160" s="224"/>
      <c r="E160" s="229"/>
      <c r="F160" s="232"/>
      <c r="G160" s="232">
        <f>SUMIF(AE161:AE168,"&lt;&gt;NOR",G161:G168)</f>
        <v>0</v>
      </c>
      <c r="H160" s="232"/>
      <c r="I160" s="232">
        <f>SUM(I161:I168)</f>
        <v>0</v>
      </c>
      <c r="J160" s="232"/>
      <c r="K160" s="232">
        <f>SUM(K161:K168)</f>
        <v>0</v>
      </c>
      <c r="L160" s="232"/>
      <c r="M160" s="232">
        <f>SUM(M161:M168)</f>
        <v>0</v>
      </c>
      <c r="N160" s="225"/>
      <c r="O160" s="225">
        <f>SUM(O161:O168)</f>
        <v>0</v>
      </c>
      <c r="P160" s="225"/>
      <c r="Q160" s="225">
        <f>SUM(Q161:Q168)</f>
        <v>0</v>
      </c>
      <c r="R160" s="225"/>
      <c r="S160" s="225"/>
      <c r="T160" s="226"/>
      <c r="U160" s="225">
        <f>SUM(U161:U168)</f>
        <v>0</v>
      </c>
      <c r="AE160" t="s">
        <v>102</v>
      </c>
    </row>
    <row r="161" spans="1:60" outlineLevel="1" x14ac:dyDescent="0.2">
      <c r="A161" s="212">
        <v>88</v>
      </c>
      <c r="B161" s="218" t="s">
        <v>331</v>
      </c>
      <c r="C161" s="263" t="s">
        <v>332</v>
      </c>
      <c r="D161" s="220" t="s">
        <v>330</v>
      </c>
      <c r="E161" s="227">
        <v>1</v>
      </c>
      <c r="F161" s="230">
        <f>H161+J161</f>
        <v>0</v>
      </c>
      <c r="G161" s="231">
        <f>ROUND(E161*F161,2)</f>
        <v>0</v>
      </c>
      <c r="H161" s="231"/>
      <c r="I161" s="231">
        <f>ROUND(E161*H161,2)</f>
        <v>0</v>
      </c>
      <c r="J161" s="231"/>
      <c r="K161" s="231">
        <f>ROUND(E161*J161,2)</f>
        <v>0</v>
      </c>
      <c r="L161" s="231">
        <v>21</v>
      </c>
      <c r="M161" s="231">
        <f>G161*(1+L161/100)</f>
        <v>0</v>
      </c>
      <c r="N161" s="221">
        <v>0</v>
      </c>
      <c r="O161" s="221">
        <f>ROUND(E161*N161,5)</f>
        <v>0</v>
      </c>
      <c r="P161" s="221">
        <v>0</v>
      </c>
      <c r="Q161" s="221">
        <f>ROUND(E161*P161,5)</f>
        <v>0</v>
      </c>
      <c r="R161" s="221"/>
      <c r="S161" s="221"/>
      <c r="T161" s="222">
        <v>0</v>
      </c>
      <c r="U161" s="221">
        <f>ROUND(E161*T161,2)</f>
        <v>0</v>
      </c>
      <c r="V161" s="211"/>
      <c r="W161" s="211"/>
      <c r="X161" s="211"/>
      <c r="Y161" s="211"/>
      <c r="Z161" s="211"/>
      <c r="AA161" s="211"/>
      <c r="AB161" s="211"/>
      <c r="AC161" s="211"/>
      <c r="AD161" s="211"/>
      <c r="AE161" s="211" t="s">
        <v>333</v>
      </c>
      <c r="AF161" s="211"/>
      <c r="AG161" s="211"/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11"/>
      <c r="BH161" s="211"/>
    </row>
    <row r="162" spans="1:60" outlineLevel="1" x14ac:dyDescent="0.2">
      <c r="A162" s="212">
        <v>89</v>
      </c>
      <c r="B162" s="218" t="s">
        <v>334</v>
      </c>
      <c r="C162" s="263" t="s">
        <v>335</v>
      </c>
      <c r="D162" s="220" t="s">
        <v>330</v>
      </c>
      <c r="E162" s="227">
        <v>1</v>
      </c>
      <c r="F162" s="230">
        <f>H162+J162</f>
        <v>0</v>
      </c>
      <c r="G162" s="231">
        <f>ROUND(E162*F162,2)</f>
        <v>0</v>
      </c>
      <c r="H162" s="231"/>
      <c r="I162" s="231">
        <f>ROUND(E162*H162,2)</f>
        <v>0</v>
      </c>
      <c r="J162" s="231"/>
      <c r="K162" s="231">
        <f>ROUND(E162*J162,2)</f>
        <v>0</v>
      </c>
      <c r="L162" s="231">
        <v>21</v>
      </c>
      <c r="M162" s="231">
        <f>G162*(1+L162/100)</f>
        <v>0</v>
      </c>
      <c r="N162" s="221">
        <v>0</v>
      </c>
      <c r="O162" s="221">
        <f>ROUND(E162*N162,5)</f>
        <v>0</v>
      </c>
      <c r="P162" s="221">
        <v>0</v>
      </c>
      <c r="Q162" s="221">
        <f>ROUND(E162*P162,5)</f>
        <v>0</v>
      </c>
      <c r="R162" s="221"/>
      <c r="S162" s="221"/>
      <c r="T162" s="222">
        <v>0</v>
      </c>
      <c r="U162" s="221">
        <f>ROUND(E162*T162,2)</f>
        <v>0</v>
      </c>
      <c r="V162" s="211"/>
      <c r="W162" s="211"/>
      <c r="X162" s="211"/>
      <c r="Y162" s="211"/>
      <c r="Z162" s="211"/>
      <c r="AA162" s="211"/>
      <c r="AB162" s="211"/>
      <c r="AC162" s="211"/>
      <c r="AD162" s="211"/>
      <c r="AE162" s="211" t="s">
        <v>333</v>
      </c>
      <c r="AF162" s="211"/>
      <c r="AG162" s="211"/>
      <c r="AH162" s="21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11"/>
      <c r="BH162" s="211"/>
    </row>
    <row r="163" spans="1:60" outlineLevel="1" x14ac:dyDescent="0.2">
      <c r="A163" s="212">
        <v>90</v>
      </c>
      <c r="B163" s="218" t="s">
        <v>336</v>
      </c>
      <c r="C163" s="263" t="s">
        <v>337</v>
      </c>
      <c r="D163" s="220" t="s">
        <v>330</v>
      </c>
      <c r="E163" s="227">
        <v>1</v>
      </c>
      <c r="F163" s="230">
        <f>H163+J163</f>
        <v>0</v>
      </c>
      <c r="G163" s="231">
        <f>ROUND(E163*F163,2)</f>
        <v>0</v>
      </c>
      <c r="H163" s="231"/>
      <c r="I163" s="231">
        <f>ROUND(E163*H163,2)</f>
        <v>0</v>
      </c>
      <c r="J163" s="231"/>
      <c r="K163" s="231">
        <f>ROUND(E163*J163,2)</f>
        <v>0</v>
      </c>
      <c r="L163" s="231">
        <v>21</v>
      </c>
      <c r="M163" s="231">
        <f>G163*(1+L163/100)</f>
        <v>0</v>
      </c>
      <c r="N163" s="221">
        <v>0</v>
      </c>
      <c r="O163" s="221">
        <f>ROUND(E163*N163,5)</f>
        <v>0</v>
      </c>
      <c r="P163" s="221">
        <v>0</v>
      </c>
      <c r="Q163" s="221">
        <f>ROUND(E163*P163,5)</f>
        <v>0</v>
      </c>
      <c r="R163" s="221"/>
      <c r="S163" s="221"/>
      <c r="T163" s="222">
        <v>0</v>
      </c>
      <c r="U163" s="221">
        <f>ROUND(E163*T163,2)</f>
        <v>0</v>
      </c>
      <c r="V163" s="211"/>
      <c r="W163" s="211"/>
      <c r="X163" s="211"/>
      <c r="Y163" s="211"/>
      <c r="Z163" s="211"/>
      <c r="AA163" s="211"/>
      <c r="AB163" s="211"/>
      <c r="AC163" s="211"/>
      <c r="AD163" s="211"/>
      <c r="AE163" s="211" t="s">
        <v>333</v>
      </c>
      <c r="AF163" s="211"/>
      <c r="AG163" s="211"/>
      <c r="AH163" s="211"/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1"/>
      <c r="BH163" s="211"/>
    </row>
    <row r="164" spans="1:60" outlineLevel="1" x14ac:dyDescent="0.2">
      <c r="A164" s="212">
        <v>91</v>
      </c>
      <c r="B164" s="218" t="s">
        <v>338</v>
      </c>
      <c r="C164" s="263" t="s">
        <v>339</v>
      </c>
      <c r="D164" s="220" t="s">
        <v>330</v>
      </c>
      <c r="E164" s="227">
        <v>1</v>
      </c>
      <c r="F164" s="230">
        <f>H164+J164</f>
        <v>0</v>
      </c>
      <c r="G164" s="231">
        <f>ROUND(E164*F164,2)</f>
        <v>0</v>
      </c>
      <c r="H164" s="231"/>
      <c r="I164" s="231">
        <f>ROUND(E164*H164,2)</f>
        <v>0</v>
      </c>
      <c r="J164" s="231"/>
      <c r="K164" s="231">
        <f>ROUND(E164*J164,2)</f>
        <v>0</v>
      </c>
      <c r="L164" s="231">
        <v>21</v>
      </c>
      <c r="M164" s="231">
        <f>G164*(1+L164/100)</f>
        <v>0</v>
      </c>
      <c r="N164" s="221">
        <v>0</v>
      </c>
      <c r="O164" s="221">
        <f>ROUND(E164*N164,5)</f>
        <v>0</v>
      </c>
      <c r="P164" s="221">
        <v>0</v>
      </c>
      <c r="Q164" s="221">
        <f>ROUND(E164*P164,5)</f>
        <v>0</v>
      </c>
      <c r="R164" s="221"/>
      <c r="S164" s="221"/>
      <c r="T164" s="222">
        <v>0</v>
      </c>
      <c r="U164" s="221">
        <f>ROUND(E164*T164,2)</f>
        <v>0</v>
      </c>
      <c r="V164" s="211"/>
      <c r="W164" s="211"/>
      <c r="X164" s="211"/>
      <c r="Y164" s="211"/>
      <c r="Z164" s="211"/>
      <c r="AA164" s="211"/>
      <c r="AB164" s="211"/>
      <c r="AC164" s="211"/>
      <c r="AD164" s="211"/>
      <c r="AE164" s="211" t="s">
        <v>333</v>
      </c>
      <c r="AF164" s="211"/>
      <c r="AG164" s="211"/>
      <c r="AH164" s="211"/>
      <c r="AI164" s="211"/>
      <c r="AJ164" s="211"/>
      <c r="AK164" s="211"/>
      <c r="AL164" s="211"/>
      <c r="AM164" s="211"/>
      <c r="AN164" s="211"/>
      <c r="AO164" s="211"/>
      <c r="AP164" s="211"/>
      <c r="AQ164" s="211"/>
      <c r="AR164" s="211"/>
      <c r="AS164" s="211"/>
      <c r="AT164" s="211"/>
      <c r="AU164" s="211"/>
      <c r="AV164" s="211"/>
      <c r="AW164" s="211"/>
      <c r="AX164" s="211"/>
      <c r="AY164" s="211"/>
      <c r="AZ164" s="211"/>
      <c r="BA164" s="211"/>
      <c r="BB164" s="211"/>
      <c r="BC164" s="211"/>
      <c r="BD164" s="211"/>
      <c r="BE164" s="211"/>
      <c r="BF164" s="211"/>
      <c r="BG164" s="211"/>
      <c r="BH164" s="211"/>
    </row>
    <row r="165" spans="1:60" outlineLevel="1" x14ac:dyDescent="0.2">
      <c r="A165" s="212">
        <v>92</v>
      </c>
      <c r="B165" s="218" t="s">
        <v>340</v>
      </c>
      <c r="C165" s="263" t="s">
        <v>341</v>
      </c>
      <c r="D165" s="220" t="s">
        <v>330</v>
      </c>
      <c r="E165" s="227">
        <v>1</v>
      </c>
      <c r="F165" s="230">
        <f>H165+J165</f>
        <v>0</v>
      </c>
      <c r="G165" s="231">
        <f>ROUND(E165*F165,2)</f>
        <v>0</v>
      </c>
      <c r="H165" s="231"/>
      <c r="I165" s="231">
        <f>ROUND(E165*H165,2)</f>
        <v>0</v>
      </c>
      <c r="J165" s="231"/>
      <c r="K165" s="231">
        <f>ROUND(E165*J165,2)</f>
        <v>0</v>
      </c>
      <c r="L165" s="231">
        <v>21</v>
      </c>
      <c r="M165" s="231">
        <f>G165*(1+L165/100)</f>
        <v>0</v>
      </c>
      <c r="N165" s="221">
        <v>0</v>
      </c>
      <c r="O165" s="221">
        <f>ROUND(E165*N165,5)</f>
        <v>0</v>
      </c>
      <c r="P165" s="221">
        <v>0</v>
      </c>
      <c r="Q165" s="221">
        <f>ROUND(E165*P165,5)</f>
        <v>0</v>
      </c>
      <c r="R165" s="221"/>
      <c r="S165" s="221"/>
      <c r="T165" s="222">
        <v>0</v>
      </c>
      <c r="U165" s="221">
        <f>ROUND(E165*T165,2)</f>
        <v>0</v>
      </c>
      <c r="V165" s="211"/>
      <c r="W165" s="211"/>
      <c r="X165" s="211"/>
      <c r="Y165" s="211"/>
      <c r="Z165" s="211"/>
      <c r="AA165" s="211"/>
      <c r="AB165" s="211"/>
      <c r="AC165" s="211"/>
      <c r="AD165" s="211"/>
      <c r="AE165" s="211" t="s">
        <v>333</v>
      </c>
      <c r="AF165" s="211"/>
      <c r="AG165" s="211"/>
      <c r="AH165" s="211"/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211"/>
      <c r="BD165" s="211"/>
      <c r="BE165" s="211"/>
      <c r="BF165" s="211"/>
      <c r="BG165" s="211"/>
      <c r="BH165" s="211"/>
    </row>
    <row r="166" spans="1:60" outlineLevel="1" x14ac:dyDescent="0.2">
      <c r="A166" s="212">
        <v>93</v>
      </c>
      <c r="B166" s="218" t="s">
        <v>342</v>
      </c>
      <c r="C166" s="263" t="s">
        <v>343</v>
      </c>
      <c r="D166" s="220" t="s">
        <v>344</v>
      </c>
      <c r="E166" s="227">
        <v>3</v>
      </c>
      <c r="F166" s="230">
        <f>H166+J166</f>
        <v>0</v>
      </c>
      <c r="G166" s="231">
        <f>ROUND(E166*F166,2)</f>
        <v>0</v>
      </c>
      <c r="H166" s="231"/>
      <c r="I166" s="231">
        <f>ROUND(E166*H166,2)</f>
        <v>0</v>
      </c>
      <c r="J166" s="231"/>
      <c r="K166" s="231">
        <f>ROUND(E166*J166,2)</f>
        <v>0</v>
      </c>
      <c r="L166" s="231">
        <v>21</v>
      </c>
      <c r="M166" s="231">
        <f>G166*(1+L166/100)</f>
        <v>0</v>
      </c>
      <c r="N166" s="221">
        <v>0</v>
      </c>
      <c r="O166" s="221">
        <f>ROUND(E166*N166,5)</f>
        <v>0</v>
      </c>
      <c r="P166" s="221">
        <v>0</v>
      </c>
      <c r="Q166" s="221">
        <f>ROUND(E166*P166,5)</f>
        <v>0</v>
      </c>
      <c r="R166" s="221"/>
      <c r="S166" s="221"/>
      <c r="T166" s="222">
        <v>0</v>
      </c>
      <c r="U166" s="221">
        <f>ROUND(E166*T166,2)</f>
        <v>0</v>
      </c>
      <c r="V166" s="211"/>
      <c r="W166" s="211"/>
      <c r="X166" s="211"/>
      <c r="Y166" s="211"/>
      <c r="Z166" s="211"/>
      <c r="AA166" s="211"/>
      <c r="AB166" s="211"/>
      <c r="AC166" s="211"/>
      <c r="AD166" s="211"/>
      <c r="AE166" s="211" t="s">
        <v>333</v>
      </c>
      <c r="AF166" s="211"/>
      <c r="AG166" s="211"/>
      <c r="AH166" s="211"/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1"/>
      <c r="BF166" s="211"/>
      <c r="BG166" s="211"/>
      <c r="BH166" s="211"/>
    </row>
    <row r="167" spans="1:60" outlineLevel="1" x14ac:dyDescent="0.2">
      <c r="A167" s="212">
        <v>94</v>
      </c>
      <c r="B167" s="218" t="s">
        <v>345</v>
      </c>
      <c r="C167" s="263" t="s">
        <v>346</v>
      </c>
      <c r="D167" s="220" t="s">
        <v>330</v>
      </c>
      <c r="E167" s="227">
        <v>1</v>
      </c>
      <c r="F167" s="230">
        <f>H167+J167</f>
        <v>0</v>
      </c>
      <c r="G167" s="231">
        <f>ROUND(E167*F167,2)</f>
        <v>0</v>
      </c>
      <c r="H167" s="231"/>
      <c r="I167" s="231">
        <f>ROUND(E167*H167,2)</f>
        <v>0</v>
      </c>
      <c r="J167" s="231"/>
      <c r="K167" s="231">
        <f>ROUND(E167*J167,2)</f>
        <v>0</v>
      </c>
      <c r="L167" s="231">
        <v>21</v>
      </c>
      <c r="M167" s="231">
        <f>G167*(1+L167/100)</f>
        <v>0</v>
      </c>
      <c r="N167" s="221">
        <v>0</v>
      </c>
      <c r="O167" s="221">
        <f>ROUND(E167*N167,5)</f>
        <v>0</v>
      </c>
      <c r="P167" s="221">
        <v>0</v>
      </c>
      <c r="Q167" s="221">
        <f>ROUND(E167*P167,5)</f>
        <v>0</v>
      </c>
      <c r="R167" s="221"/>
      <c r="S167" s="221"/>
      <c r="T167" s="222">
        <v>0</v>
      </c>
      <c r="U167" s="221">
        <f>ROUND(E167*T167,2)</f>
        <v>0</v>
      </c>
      <c r="V167" s="211"/>
      <c r="W167" s="211"/>
      <c r="X167" s="211"/>
      <c r="Y167" s="211"/>
      <c r="Z167" s="211"/>
      <c r="AA167" s="211"/>
      <c r="AB167" s="211"/>
      <c r="AC167" s="211"/>
      <c r="AD167" s="211"/>
      <c r="AE167" s="211" t="s">
        <v>333</v>
      </c>
      <c r="AF167" s="211"/>
      <c r="AG167" s="211"/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211"/>
      <c r="BD167" s="211"/>
      <c r="BE167" s="211"/>
      <c r="BF167" s="211"/>
      <c r="BG167" s="211"/>
      <c r="BH167" s="211"/>
    </row>
    <row r="168" spans="1:60" outlineLevel="1" x14ac:dyDescent="0.2">
      <c r="A168" s="241">
        <v>95</v>
      </c>
      <c r="B168" s="242" t="s">
        <v>347</v>
      </c>
      <c r="C168" s="266" t="s">
        <v>348</v>
      </c>
      <c r="D168" s="243" t="s">
        <v>349</v>
      </c>
      <c r="E168" s="244">
        <v>3</v>
      </c>
      <c r="F168" s="245">
        <f>H168+J168</f>
        <v>0</v>
      </c>
      <c r="G168" s="246">
        <f>ROUND(E168*F168,2)</f>
        <v>0</v>
      </c>
      <c r="H168" s="246"/>
      <c r="I168" s="246">
        <f>ROUND(E168*H168,2)</f>
        <v>0</v>
      </c>
      <c r="J168" s="246"/>
      <c r="K168" s="246">
        <f>ROUND(E168*J168,2)</f>
        <v>0</v>
      </c>
      <c r="L168" s="246">
        <v>21</v>
      </c>
      <c r="M168" s="246">
        <f>G168*(1+L168/100)</f>
        <v>0</v>
      </c>
      <c r="N168" s="247">
        <v>0</v>
      </c>
      <c r="O168" s="247">
        <f>ROUND(E168*N168,5)</f>
        <v>0</v>
      </c>
      <c r="P168" s="247">
        <v>0</v>
      </c>
      <c r="Q168" s="247">
        <f>ROUND(E168*P168,5)</f>
        <v>0</v>
      </c>
      <c r="R168" s="247"/>
      <c r="S168" s="247"/>
      <c r="T168" s="248">
        <v>0</v>
      </c>
      <c r="U168" s="247">
        <f>ROUND(E168*T168,2)</f>
        <v>0</v>
      </c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 t="s">
        <v>333</v>
      </c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</row>
    <row r="169" spans="1:60" x14ac:dyDescent="0.2">
      <c r="A169" s="6"/>
      <c r="B169" s="7" t="s">
        <v>350</v>
      </c>
      <c r="C169" s="267" t="s">
        <v>350</v>
      </c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AC169">
        <v>15</v>
      </c>
      <c r="AD169">
        <v>21</v>
      </c>
    </row>
    <row r="170" spans="1:60" x14ac:dyDescent="0.2">
      <c r="A170" s="249"/>
      <c r="B170" s="250" t="s">
        <v>28</v>
      </c>
      <c r="C170" s="268" t="s">
        <v>350</v>
      </c>
      <c r="D170" s="251"/>
      <c r="E170" s="251"/>
      <c r="F170" s="251"/>
      <c r="G170" s="262">
        <f>G8+G47+G93+G96+G117+G121+G123+G141+G160</f>
        <v>0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AC170">
        <f>SUMIF(L7:L168,AC169,G7:G168)</f>
        <v>0</v>
      </c>
      <c r="AD170">
        <f>SUMIF(L7:L168,AD169,G7:G168)</f>
        <v>0</v>
      </c>
      <c r="AE170" t="s">
        <v>351</v>
      </c>
    </row>
    <row r="171" spans="1:60" x14ac:dyDescent="0.2">
      <c r="A171" s="6"/>
      <c r="B171" s="7" t="s">
        <v>350</v>
      </c>
      <c r="C171" s="267" t="s">
        <v>350</v>
      </c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60" x14ac:dyDescent="0.2">
      <c r="A172" s="6"/>
      <c r="B172" s="7" t="s">
        <v>350</v>
      </c>
      <c r="C172" s="267" t="s">
        <v>350</v>
      </c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60" x14ac:dyDescent="0.2">
      <c r="A173" s="252" t="s">
        <v>352</v>
      </c>
      <c r="B173" s="252"/>
      <c r="C173" s="269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60" x14ac:dyDescent="0.2">
      <c r="A174" s="253"/>
      <c r="B174" s="254"/>
      <c r="C174" s="270"/>
      <c r="D174" s="254"/>
      <c r="E174" s="254"/>
      <c r="F174" s="254"/>
      <c r="G174" s="25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AE174" t="s">
        <v>353</v>
      </c>
    </row>
    <row r="175" spans="1:60" x14ac:dyDescent="0.2">
      <c r="A175" s="256"/>
      <c r="B175" s="257"/>
      <c r="C175" s="271"/>
      <c r="D175" s="257"/>
      <c r="E175" s="257"/>
      <c r="F175" s="257"/>
      <c r="G175" s="258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60" x14ac:dyDescent="0.2">
      <c r="A176" s="256"/>
      <c r="B176" s="257"/>
      <c r="C176" s="271"/>
      <c r="D176" s="257"/>
      <c r="E176" s="257"/>
      <c r="F176" s="257"/>
      <c r="G176" s="258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31" x14ac:dyDescent="0.2">
      <c r="A177" s="256"/>
      <c r="B177" s="257"/>
      <c r="C177" s="271"/>
      <c r="D177" s="257"/>
      <c r="E177" s="257"/>
      <c r="F177" s="257"/>
      <c r="G177" s="258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31" x14ac:dyDescent="0.2">
      <c r="A178" s="259"/>
      <c r="B178" s="260"/>
      <c r="C178" s="272"/>
      <c r="D178" s="260"/>
      <c r="E178" s="260"/>
      <c r="F178" s="260"/>
      <c r="G178" s="261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31" x14ac:dyDescent="0.2">
      <c r="A179" s="6"/>
      <c r="B179" s="7" t="s">
        <v>350</v>
      </c>
      <c r="C179" s="267" t="s">
        <v>350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31" x14ac:dyDescent="0.2">
      <c r="C180" s="273"/>
      <c r="AE180" t="s">
        <v>354</v>
      </c>
    </row>
  </sheetData>
  <mergeCells count="6">
    <mergeCell ref="A1:G1"/>
    <mergeCell ref="C2:G2"/>
    <mergeCell ref="C3:G3"/>
    <mergeCell ref="C4:G4"/>
    <mergeCell ref="A173:C173"/>
    <mergeCell ref="A174:G178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2014-02-28T09:52:57Z</cp:lastPrinted>
  <dcterms:created xsi:type="dcterms:W3CDTF">2009-04-08T07:15:50Z</dcterms:created>
  <dcterms:modified xsi:type="dcterms:W3CDTF">2022-09-25T19:35:20Z</dcterms:modified>
</cp:coreProperties>
</file>