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19" i="1" s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66" i="12"/>
  <c r="AC66" i="12"/>
  <c r="AD66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G10" i="12"/>
  <c r="I10" i="12"/>
  <c r="K10" i="12"/>
  <c r="M10" i="12"/>
  <c r="O10" i="12"/>
  <c r="Q10" i="12"/>
  <c r="U10" i="12"/>
  <c r="G12" i="12"/>
  <c r="I12" i="12"/>
  <c r="K12" i="12"/>
  <c r="M12" i="12"/>
  <c r="O12" i="12"/>
  <c r="Q12" i="12"/>
  <c r="U12" i="12"/>
  <c r="G14" i="12"/>
  <c r="I14" i="12"/>
  <c r="K14" i="12"/>
  <c r="M14" i="12"/>
  <c r="O14" i="12"/>
  <c r="Q14" i="12"/>
  <c r="U14" i="12"/>
  <c r="G16" i="12"/>
  <c r="M16" i="12" s="1"/>
  <c r="I16" i="12"/>
  <c r="K16" i="12"/>
  <c r="O16" i="12"/>
  <c r="Q16" i="12"/>
  <c r="U16" i="12"/>
  <c r="G18" i="12"/>
  <c r="I18" i="12"/>
  <c r="K18" i="12"/>
  <c r="M18" i="12"/>
  <c r="O18" i="12"/>
  <c r="Q18" i="12"/>
  <c r="U18" i="12"/>
  <c r="G19" i="12"/>
  <c r="I19" i="12"/>
  <c r="K19" i="12"/>
  <c r="M19" i="12"/>
  <c r="O19" i="12"/>
  <c r="Q19" i="12"/>
  <c r="U19" i="12"/>
  <c r="G20" i="12"/>
  <c r="I20" i="12"/>
  <c r="K20" i="12"/>
  <c r="M20" i="12"/>
  <c r="O20" i="12"/>
  <c r="Q20" i="12"/>
  <c r="U20" i="12"/>
  <c r="G21" i="12"/>
  <c r="M21" i="12" s="1"/>
  <c r="I21" i="12"/>
  <c r="K21" i="12"/>
  <c r="O21" i="12"/>
  <c r="Q21" i="12"/>
  <c r="U21" i="12"/>
  <c r="G22" i="12"/>
  <c r="I22" i="12"/>
  <c r="K22" i="12"/>
  <c r="M22" i="12"/>
  <c r="O22" i="12"/>
  <c r="Q22" i="12"/>
  <c r="U22" i="12"/>
  <c r="K23" i="12"/>
  <c r="U23" i="12"/>
  <c r="G24" i="12"/>
  <c r="G23" i="12" s="1"/>
  <c r="I24" i="12"/>
  <c r="I23" i="12" s="1"/>
  <c r="K24" i="12"/>
  <c r="M24" i="12"/>
  <c r="O24" i="12"/>
  <c r="O23" i="12" s="1"/>
  <c r="Q24" i="12"/>
  <c r="Q23" i="12" s="1"/>
  <c r="U24" i="12"/>
  <c r="G26" i="12"/>
  <c r="M26" i="12" s="1"/>
  <c r="I26" i="12"/>
  <c r="K26" i="12"/>
  <c r="O26" i="12"/>
  <c r="Q26" i="12"/>
  <c r="U26" i="12"/>
  <c r="G28" i="12"/>
  <c r="I28" i="12"/>
  <c r="K28" i="12"/>
  <c r="M28" i="12"/>
  <c r="O28" i="12"/>
  <c r="Q28" i="12"/>
  <c r="U28" i="12"/>
  <c r="G30" i="12"/>
  <c r="I30" i="12"/>
  <c r="I29" i="12" s="1"/>
  <c r="K30" i="12"/>
  <c r="M30" i="12"/>
  <c r="O30" i="12"/>
  <c r="Q30" i="12"/>
  <c r="Q29" i="12" s="1"/>
  <c r="U30" i="12"/>
  <c r="G31" i="12"/>
  <c r="G29" i="12" s="1"/>
  <c r="I31" i="12"/>
  <c r="K31" i="12"/>
  <c r="O31" i="12"/>
  <c r="O29" i="12" s="1"/>
  <c r="Q31" i="12"/>
  <c r="U31" i="12"/>
  <c r="G32" i="12"/>
  <c r="I32" i="12"/>
  <c r="K32" i="12"/>
  <c r="M32" i="12"/>
  <c r="O32" i="12"/>
  <c r="Q32" i="12"/>
  <c r="U32" i="12"/>
  <c r="G33" i="12"/>
  <c r="M33" i="12" s="1"/>
  <c r="I33" i="12"/>
  <c r="K33" i="12"/>
  <c r="K29" i="12" s="1"/>
  <c r="O33" i="12"/>
  <c r="Q33" i="12"/>
  <c r="U33" i="12"/>
  <c r="U29" i="12" s="1"/>
  <c r="G35" i="12"/>
  <c r="I35" i="12"/>
  <c r="K35" i="12"/>
  <c r="M35" i="12"/>
  <c r="O35" i="12"/>
  <c r="Q35" i="12"/>
  <c r="U35" i="12"/>
  <c r="G37" i="12"/>
  <c r="M37" i="12" s="1"/>
  <c r="I37" i="12"/>
  <c r="K37" i="12"/>
  <c r="O37" i="12"/>
  <c r="Q37" i="12"/>
  <c r="U37" i="12"/>
  <c r="I38" i="12"/>
  <c r="Q38" i="12"/>
  <c r="G39" i="12"/>
  <c r="M39" i="12" s="1"/>
  <c r="M38" i="12" s="1"/>
  <c r="I39" i="12"/>
  <c r="K39" i="12"/>
  <c r="K38" i="12" s="1"/>
  <c r="O39" i="12"/>
  <c r="O38" i="12" s="1"/>
  <c r="Q39" i="12"/>
  <c r="U39" i="12"/>
  <c r="U38" i="12" s="1"/>
  <c r="G42" i="12"/>
  <c r="G41" i="12" s="1"/>
  <c r="I42" i="12"/>
  <c r="K42" i="12"/>
  <c r="K41" i="12" s="1"/>
  <c r="O42" i="12"/>
  <c r="O41" i="12" s="1"/>
  <c r="Q42" i="12"/>
  <c r="U42" i="12"/>
  <c r="U41" i="12" s="1"/>
  <c r="G43" i="12"/>
  <c r="I43" i="12"/>
  <c r="I41" i="12" s="1"/>
  <c r="K43" i="12"/>
  <c r="M43" i="12"/>
  <c r="O43" i="12"/>
  <c r="Q43" i="12"/>
  <c r="Q41" i="12" s="1"/>
  <c r="U43" i="12"/>
  <c r="G44" i="12"/>
  <c r="K44" i="12"/>
  <c r="O44" i="12"/>
  <c r="U44" i="12"/>
  <c r="G45" i="12"/>
  <c r="I45" i="12"/>
  <c r="I44" i="12" s="1"/>
  <c r="K45" i="12"/>
  <c r="M45" i="12"/>
  <c r="M44" i="12" s="1"/>
  <c r="O45" i="12"/>
  <c r="Q45" i="12"/>
  <c r="Q44" i="12" s="1"/>
  <c r="U45" i="12"/>
  <c r="G47" i="12"/>
  <c r="O47" i="12"/>
  <c r="G48" i="12"/>
  <c r="I48" i="12"/>
  <c r="I47" i="12" s="1"/>
  <c r="K48" i="12"/>
  <c r="M48" i="12"/>
  <c r="O48" i="12"/>
  <c r="Q48" i="12"/>
  <c r="Q47" i="12" s="1"/>
  <c r="U48" i="12"/>
  <c r="G49" i="12"/>
  <c r="M49" i="12" s="1"/>
  <c r="I49" i="12"/>
  <c r="K49" i="12"/>
  <c r="K47" i="12" s="1"/>
  <c r="O49" i="12"/>
  <c r="Q49" i="12"/>
  <c r="U49" i="12"/>
  <c r="U47" i="12" s="1"/>
  <c r="G52" i="12"/>
  <c r="G51" i="12" s="1"/>
  <c r="I52" i="12"/>
  <c r="K52" i="12"/>
  <c r="K51" i="12" s="1"/>
  <c r="O52" i="12"/>
  <c r="O51" i="12" s="1"/>
  <c r="Q52" i="12"/>
  <c r="U52" i="12"/>
  <c r="U51" i="12" s="1"/>
  <c r="G53" i="12"/>
  <c r="I53" i="12"/>
  <c r="I51" i="12" s="1"/>
  <c r="K53" i="12"/>
  <c r="M53" i="12"/>
  <c r="O53" i="12"/>
  <c r="Q53" i="12"/>
  <c r="Q51" i="12" s="1"/>
  <c r="U53" i="12"/>
  <c r="K54" i="12"/>
  <c r="U54" i="12"/>
  <c r="G55" i="12"/>
  <c r="I55" i="12"/>
  <c r="I54" i="12" s="1"/>
  <c r="K55" i="12"/>
  <c r="M55" i="12"/>
  <c r="O55" i="12"/>
  <c r="Q55" i="12"/>
  <c r="Q54" i="12" s="1"/>
  <c r="U55" i="12"/>
  <c r="G56" i="12"/>
  <c r="G54" i="12" s="1"/>
  <c r="I56" i="12"/>
  <c r="K56" i="12"/>
  <c r="O56" i="12"/>
  <c r="O54" i="12" s="1"/>
  <c r="Q56" i="12"/>
  <c r="U56" i="12"/>
  <c r="I57" i="12"/>
  <c r="Q57" i="12"/>
  <c r="G58" i="12"/>
  <c r="M58" i="12" s="1"/>
  <c r="M57" i="12" s="1"/>
  <c r="I58" i="12"/>
  <c r="K58" i="12"/>
  <c r="K57" i="12" s="1"/>
  <c r="O58" i="12"/>
  <c r="O57" i="12" s="1"/>
  <c r="Q58" i="12"/>
  <c r="U58" i="12"/>
  <c r="U57" i="12" s="1"/>
  <c r="G59" i="12"/>
  <c r="I59" i="12"/>
  <c r="K59" i="12"/>
  <c r="M59" i="12"/>
  <c r="O59" i="12"/>
  <c r="Q59" i="12"/>
  <c r="U59" i="12"/>
  <c r="G60" i="12"/>
  <c r="O60" i="12"/>
  <c r="G61" i="12"/>
  <c r="I61" i="12"/>
  <c r="I60" i="12" s="1"/>
  <c r="K61" i="12"/>
  <c r="M61" i="12"/>
  <c r="O61" i="12"/>
  <c r="Q61" i="12"/>
  <c r="Q60" i="12" s="1"/>
  <c r="U61" i="12"/>
  <c r="G62" i="12"/>
  <c r="M62" i="12" s="1"/>
  <c r="I62" i="12"/>
  <c r="K62" i="12"/>
  <c r="K60" i="12" s="1"/>
  <c r="O62" i="12"/>
  <c r="Q62" i="12"/>
  <c r="U62" i="12"/>
  <c r="U60" i="12" s="1"/>
  <c r="I63" i="12"/>
  <c r="Q63" i="12"/>
  <c r="G64" i="12"/>
  <c r="G63" i="12" s="1"/>
  <c r="I64" i="12"/>
  <c r="K64" i="12"/>
  <c r="K63" i="12" s="1"/>
  <c r="O64" i="12"/>
  <c r="O63" i="12" s="1"/>
  <c r="Q64" i="12"/>
  <c r="U64" i="12"/>
  <c r="U63" i="12" s="1"/>
  <c r="I20" i="1"/>
  <c r="I18" i="1"/>
  <c r="I17" i="1"/>
  <c r="I16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59" i="1" l="1"/>
  <c r="G24" i="1"/>
  <c r="G29" i="1" s="1"/>
  <c r="G28" i="1"/>
  <c r="M60" i="12"/>
  <c r="M47" i="12"/>
  <c r="M23" i="12"/>
  <c r="M64" i="12"/>
  <c r="M63" i="12" s="1"/>
  <c r="G57" i="12"/>
  <c r="M56" i="12"/>
  <c r="M54" i="12" s="1"/>
  <c r="M52" i="12"/>
  <c r="M51" i="12" s="1"/>
  <c r="M42" i="12"/>
  <c r="M41" i="12" s="1"/>
  <c r="G38" i="12"/>
  <c r="M31" i="12"/>
  <c r="M29" i="12" s="1"/>
  <c r="M9" i="12"/>
  <c r="M8" i="12" s="1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<sst xmlns="http://schemas.openxmlformats.org/spreadsheetml/2006/main" count="361" uniqueCount="200">
  <si>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</si>
  <si>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</si>
  <si>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</si>
  <si>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</si>
  <si>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</si>
  <si>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</si>
  <si>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</si>
  <si>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</si>
  <si>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</si>
  <si>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</si>
  <si>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</si>
  <si>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</si>
  <si>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</si>
  <si>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</si>
  <si>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</si>
  <si>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</si>
  <si>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</si>
  <si>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</si>
  <si>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</si>
  <si>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</si>
  <si>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</si>
  <si>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</si>
  <si>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</si>
  <si>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</si>
  <si>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</si>
  <si>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</si>
  <si>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</si>
  <si>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</si>
  <si>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</si>
  <si>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</si>
  <si>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</si>
  <si>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</si>
  <si>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</si>
  <si>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</si>
  <si>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</si>
  <si>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</si>
  <si>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</si>
  <si>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</si>
  <si>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</si>
  <si>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</si>
  <si>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</si>
  <si>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</si>
  <si>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</si>
  <si>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Víceměřice</t>
  </si>
  <si>
    <t>Rozpočet:</t>
  </si>
  <si>
    <t>Misto</t>
  </si>
  <si>
    <t>Víceměřice - zpevněná plocha pod kontejnery</t>
  </si>
  <si>
    <t>Obec Víceměřice</t>
  </si>
  <si>
    <t>Víceměřice 26</t>
  </si>
  <si>
    <t>79826</t>
  </si>
  <si>
    <t>00288888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</si>
  <si>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</si>
  <si>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</si>
  <si>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</si>
  <si>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</si>
  <si>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</si>
  <si>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</si>
  <si>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</si>
  <si>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</si>
  <si>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</si>
  <si>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5</t>
  </si>
  <si>
    <t>Komunikace</t>
  </si>
  <si>
    <t>62</t>
  </si>
  <si>
    <t>Upravy povrchů vnější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</si>
  <si>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</si>
  <si>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</si>
  <si>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</si>
  <si>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</si>
  <si>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</si>
  <si>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</si>
  <si>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</si>
  <si>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</si>
  <si>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</si>
  <si>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</si>
  <si>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M21</t>
  </si>
  <si>
    <t>Elektromontáže</t>
  </si>
  <si>
    <t>M22</t>
  </si>
  <si>
    <t>Montáž sdělovací a zabezp.tech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</si>
  <si>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</si>
  <si>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</si>
  <si>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</si>
  <si>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</si>
  <si>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</si>
  <si>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</si>
  <si>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</si>
  <si>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</si>
  <si>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</si>
  <si>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</si>
  <si>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</si>
  <si>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</si>
  <si>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</si>
  <si>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</si>
  <si>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</si>
  <si>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</si>
  <si>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</si>
  <si>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</si>
  <si>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</si>
  <si>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</si>
  <si>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</si>
  <si>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</si>
  <si>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</si>
  <si>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</si>
  <si>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</si>
  <si>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</si>
  <si>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</si>
  <si>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</si>
  <si>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</si>
  <si>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113107315R00</t>
  </si>
  <si>
    <t>Odstranění podkladu pl. 50 m2,kam.těžené tl.15 cm</t>
  </si>
  <si>
    <t>m2</t>
  </si>
  <si>
    <t>POL1_0</t>
  </si>
  <si>
    <t>120901121R00</t>
  </si>
  <si>
    <t>Bourání konstrukcí z prostého betonu v odkopávkách</t>
  </si>
  <si>
    <t>m3</t>
  </si>
  <si>
    <t>Pod stávající bránou - předpoklad:0,8</t>
  </si>
  <si>
    <t>VV</t>
  </si>
  <si>
    <t>122302201R00</t>
  </si>
  <si>
    <t>Odkopávky pro silnice v hor. 4 do 100 m3</t>
  </si>
  <si>
    <t>Plocha:70*0,3</t>
  </si>
  <si>
    <t>132201111R00</t>
  </si>
  <si>
    <t>Hloubení rýh š.do 60 cm v hor.3 do 100 m3, STROJNĚ</t>
  </si>
  <si>
    <t>Výkop pro základ zdi:6,9*0,6*0,9</t>
  </si>
  <si>
    <t>161101101R00</t>
  </si>
  <si>
    <t>Svislé přemístění výkopku z hor.1-4 do 2,5 m</t>
  </si>
  <si>
    <t>Odkopávky a výkopy:21+3,726</t>
  </si>
  <si>
    <t>162701105R00</t>
  </si>
  <si>
    <t>Vodorovné přemístění výkopku z hor.1-4 do 10000 m</t>
  </si>
  <si>
    <t>167101101R00</t>
  </si>
  <si>
    <t>Nakládání výkopku z hor.1-4 v množství do 100 m3</t>
  </si>
  <si>
    <t>171201201R00</t>
  </si>
  <si>
    <t>Uložení sypaniny na skl.-sypanina na výšku přes 2m</t>
  </si>
  <si>
    <t>181101102R00</t>
  </si>
  <si>
    <t>Úprava pláně v zářezech v hor. 1-4, se zhutněním</t>
  </si>
  <si>
    <t>199000002R00</t>
  </si>
  <si>
    <t>Poplatek za skládku horniny 1- 4</t>
  </si>
  <si>
    <t>274272140RT4</t>
  </si>
  <si>
    <t>Zdivo základové z bednicích tvárnic, tl. 30 cm, výplň tvárnic betonem C 20/25</t>
  </si>
  <si>
    <t>Dělící zeď:7*2</t>
  </si>
  <si>
    <t>273313621R00</t>
  </si>
  <si>
    <t xml:space="preserve">Beton základových desek prostý C 20/25 </t>
  </si>
  <si>
    <t>Základ. pás pod zeď:7*0,9*0,6</t>
  </si>
  <si>
    <t>274361211R00</t>
  </si>
  <si>
    <t>Výztuž základových pásů do 12 mm z oceli 10216 (E)</t>
  </si>
  <si>
    <t>t</t>
  </si>
  <si>
    <t>564772111R00</t>
  </si>
  <si>
    <t>Podklad z kam.drceného 32-63 s výplň.kamen. 25 cm</t>
  </si>
  <si>
    <t>596215041R00</t>
  </si>
  <si>
    <t>Kladení zámkové dlažby tl. 8 cm do drtě tl. 5 cm</t>
  </si>
  <si>
    <t>596291113R00</t>
  </si>
  <si>
    <t xml:space="preserve">Řezání zámkové dlažby tl. 8 cm </t>
  </si>
  <si>
    <t>m</t>
  </si>
  <si>
    <t>592451170R</t>
  </si>
  <si>
    <t>Dlažba betonová barva přírodní, 20x20x8 nebo 20x10x8 cm</t>
  </si>
  <si>
    <t>POL3_0</t>
  </si>
  <si>
    <t>70*1,05</t>
  </si>
  <si>
    <t>639571205R00</t>
  </si>
  <si>
    <t>Kačírek pro okapový chodník podél budovy tl. 50 mm</t>
  </si>
  <si>
    <t>25*0,5</t>
  </si>
  <si>
    <t>58333664R</t>
  </si>
  <si>
    <t>Kamenivo  těžené frakce 8-16 kačírek praný  VL</t>
  </si>
  <si>
    <t>622100010RA0</t>
  </si>
  <si>
    <t>Omítka stěn vnější vápenocem. štuková, složitost 3</t>
  </si>
  <si>
    <t>POL2_0</t>
  </si>
  <si>
    <t>Oprava po odbourání zdiva:2,5*0,8</t>
  </si>
  <si>
    <t>916561111RT7</t>
  </si>
  <si>
    <t>Osazení záhon.obrubníků do lože z C 12/15 s opěrou, včetně obrubníku   100/5/20 cm</t>
  </si>
  <si>
    <t>918101111R00</t>
  </si>
  <si>
    <t>Lože pod obrubníky nebo obruby dlažeb z C 12/15</t>
  </si>
  <si>
    <t>962100012RA0</t>
  </si>
  <si>
    <t>Bourání nadzákladového zdiva smíšeného</t>
  </si>
  <si>
    <t>Odbourání vstupu:2,5*1,0*0,8</t>
  </si>
  <si>
    <t>979100011RA0</t>
  </si>
  <si>
    <t>Odvoz suti a vyb.hmot do 10 km, vnitrost. 15 m</t>
  </si>
  <si>
    <t>979990103R00</t>
  </si>
  <si>
    <t xml:space="preserve">Poplatek za skládku suti </t>
  </si>
  <si>
    <t>Odstraněný podklad + odbouraná zeď:23,1+4,54</t>
  </si>
  <si>
    <t>998152111R00</t>
  </si>
  <si>
    <t>Přesun hmot, zdi samostatné z bloků do 20 m</t>
  </si>
  <si>
    <t>998223011R00</t>
  </si>
  <si>
    <t>Přesun hmot, pozemní komunikace, kryt dlážděný</t>
  </si>
  <si>
    <t>711132101R00</t>
  </si>
  <si>
    <t>Izolace proti vlhkosti svislá pásy na sucho</t>
  </si>
  <si>
    <t>28323115R</t>
  </si>
  <si>
    <t>Fólie nopová DEKDREN N8 tl. 0,6 mm š. 1000 mm</t>
  </si>
  <si>
    <t>210810045RT1</t>
  </si>
  <si>
    <t>Kabel CYKY-m 750 V 3 x 1,5 mm2 pevně uložený, včetně dodávky kabelu</t>
  </si>
  <si>
    <t>210202126R00</t>
  </si>
  <si>
    <t>Svítidlo venkovní světlomet, s pohybovým čidlem</t>
  </si>
  <si>
    <t>kus</t>
  </si>
  <si>
    <t>220261662R00</t>
  </si>
  <si>
    <t>Zhotovení drážky ve zdi cihlovém</t>
  </si>
  <si>
    <t>220261664R00</t>
  </si>
  <si>
    <t>Zazdění drážky</t>
  </si>
  <si>
    <t>005121020R</t>
  </si>
  <si>
    <t xml:space="preserve">Provoz zařízení staveniště </t>
  </si>
  <si>
    <t>Soubor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</si>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</sst>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2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50</v>
      </c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 t="s">
        <v>49</v>
      </c>
      <c r="D7" s="10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SUMIF(F47:F58,A16,I47:I58)+SUMIF(F47:F58,"PSU",I47:I58)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SUMIF(F47:F58,A17,I47:I58)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SUMIF(F47:F58,A18,I47:I58)</f>
        <v>0</v>
      </c>
      <c r="J18" s="93"/>
    </row>
    <row r="19" spans="1:10" ht="23.25" customHeight="1" x14ac:dyDescent="0.2">
      <c r="A19" s="193" t="s">
        <v>78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SUMIF(F47:F58,A19,I47:I58)</f>
        <v>0</v>
      </c>
      <c r="J19" s="93"/>
    </row>
    <row r="20" spans="1:10" ht="23.25" customHeight="1" x14ac:dyDescent="0.2">
      <c r="A20" s="193" t="s">
        <v>79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SUMIF(F47:F58,A20,I47:I58)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44070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 t="s">
        <v>51</v>
      </c>
      <c r="C39" s="138" t="s">
        <v>46</v>
      </c>
      <c r="D39" s="139"/>
      <c r="E39" s="139"/>
      <c r="F39" s="147">
        <f>'Rozpočet Pol'!AC66</f>
        <v>0</v>
      </c>
      <c r="G39" s="148">
        <f>'Rozpočet Pol'!AD66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52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54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55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56</v>
      </c>
      <c r="C47" s="175" t="s">
        <v>57</v>
      </c>
      <c r="D47" s="176"/>
      <c r="E47" s="176"/>
      <c r="F47" s="180" t="s">
        <v>23</v>
      </c>
      <c r="G47" s="181"/>
      <c r="H47" s="181"/>
      <c r="I47" s="182">
        <f>'Rozpočet Pol'!G8</f>
        <v>0</v>
      </c>
      <c r="J47" s="182"/>
    </row>
    <row r="48" spans="1:10" ht="25.5" customHeight="1" x14ac:dyDescent="0.2">
      <c r="A48" s="163"/>
      <c r="B48" s="166" t="s">
        <v>58</v>
      </c>
      <c r="C48" s="165" t="s">
        <v>59</v>
      </c>
      <c r="D48" s="167"/>
      <c r="E48" s="167"/>
      <c r="F48" s="183" t="s">
        <v>23</v>
      </c>
      <c r="G48" s="184"/>
      <c r="H48" s="184"/>
      <c r="I48" s="185">
        <f>'Rozpočet Pol'!G23</f>
        <v>0</v>
      </c>
      <c r="J48" s="185"/>
    </row>
    <row r="49" spans="1:10" ht="25.5" customHeight="1" x14ac:dyDescent="0.2">
      <c r="A49" s="163"/>
      <c r="B49" s="166" t="s">
        <v>60</v>
      </c>
      <c r="C49" s="165" t="s">
        <v>61</v>
      </c>
      <c r="D49" s="167"/>
      <c r="E49" s="167"/>
      <c r="F49" s="183" t="s">
        <v>23</v>
      </c>
      <c r="G49" s="184"/>
      <c r="H49" s="184"/>
      <c r="I49" s="185">
        <f>'Rozpočet Pol'!G29</f>
        <v>0</v>
      </c>
      <c r="J49" s="185"/>
    </row>
    <row r="50" spans="1:10" ht="25.5" customHeight="1" x14ac:dyDescent="0.2">
      <c r="A50" s="163"/>
      <c r="B50" s="166" t="s">
        <v>62</v>
      </c>
      <c r="C50" s="165" t="s">
        <v>63</v>
      </c>
      <c r="D50" s="167"/>
      <c r="E50" s="167"/>
      <c r="F50" s="183" t="s">
        <v>23</v>
      </c>
      <c r="G50" s="184"/>
      <c r="H50" s="184"/>
      <c r="I50" s="185">
        <f>'Rozpočet Pol'!G38</f>
        <v>0</v>
      </c>
      <c r="J50" s="185"/>
    </row>
    <row r="51" spans="1:10" ht="25.5" customHeight="1" x14ac:dyDescent="0.2">
      <c r="A51" s="163"/>
      <c r="B51" s="166" t="s">
        <v>64</v>
      </c>
      <c r="C51" s="165" t="s">
        <v>65</v>
      </c>
      <c r="D51" s="167"/>
      <c r="E51" s="167"/>
      <c r="F51" s="183" t="s">
        <v>23</v>
      </c>
      <c r="G51" s="184"/>
      <c r="H51" s="184"/>
      <c r="I51" s="185">
        <f>'Rozpočet Pol'!G41</f>
        <v>0</v>
      </c>
      <c r="J51" s="185"/>
    </row>
    <row r="52" spans="1:10" ht="25.5" customHeight="1" x14ac:dyDescent="0.2">
      <c r="A52" s="163"/>
      <c r="B52" s="166" t="s">
        <v>66</v>
      </c>
      <c r="C52" s="165" t="s">
        <v>67</v>
      </c>
      <c r="D52" s="167"/>
      <c r="E52" s="167"/>
      <c r="F52" s="183" t="s">
        <v>23</v>
      </c>
      <c r="G52" s="184"/>
      <c r="H52" s="184"/>
      <c r="I52" s="185">
        <f>'Rozpočet Pol'!G44</f>
        <v>0</v>
      </c>
      <c r="J52" s="185"/>
    </row>
    <row r="53" spans="1:10" ht="25.5" customHeight="1" x14ac:dyDescent="0.2">
      <c r="A53" s="163"/>
      <c r="B53" s="166" t="s">
        <v>68</v>
      </c>
      <c r="C53" s="165" t="s">
        <v>69</v>
      </c>
      <c r="D53" s="167"/>
      <c r="E53" s="167"/>
      <c r="F53" s="183" t="s">
        <v>23</v>
      </c>
      <c r="G53" s="184"/>
      <c r="H53" s="184"/>
      <c r="I53" s="185">
        <f>'Rozpočet Pol'!G47</f>
        <v>0</v>
      </c>
      <c r="J53" s="185"/>
    </row>
    <row r="54" spans="1:10" ht="25.5" customHeight="1" x14ac:dyDescent="0.2">
      <c r="A54" s="163"/>
      <c r="B54" s="166" t="s">
        <v>70</v>
      </c>
      <c r="C54" s="165" t="s">
        <v>71</v>
      </c>
      <c r="D54" s="167"/>
      <c r="E54" s="167"/>
      <c r="F54" s="183" t="s">
        <v>23</v>
      </c>
      <c r="G54" s="184"/>
      <c r="H54" s="184"/>
      <c r="I54" s="185">
        <f>'Rozpočet Pol'!G51</f>
        <v>0</v>
      </c>
      <c r="J54" s="185"/>
    </row>
    <row r="55" spans="1:10" ht="25.5" customHeight="1" x14ac:dyDescent="0.2">
      <c r="A55" s="163"/>
      <c r="B55" s="166" t="s">
        <v>72</v>
      </c>
      <c r="C55" s="165" t="s">
        <v>73</v>
      </c>
      <c r="D55" s="167"/>
      <c r="E55" s="167"/>
      <c r="F55" s="183" t="s">
        <v>24</v>
      </c>
      <c r="G55" s="184"/>
      <c r="H55" s="184"/>
      <c r="I55" s="185">
        <f>'Rozpočet Pol'!G54</f>
        <v>0</v>
      </c>
      <c r="J55" s="185"/>
    </row>
    <row r="56" spans="1:10" ht="25.5" customHeight="1" x14ac:dyDescent="0.2">
      <c r="A56" s="163"/>
      <c r="B56" s="166" t="s">
        <v>74</v>
      </c>
      <c r="C56" s="165" t="s">
        <v>75</v>
      </c>
      <c r="D56" s="167"/>
      <c r="E56" s="167"/>
      <c r="F56" s="183" t="s">
        <v>25</v>
      </c>
      <c r="G56" s="184"/>
      <c r="H56" s="184"/>
      <c r="I56" s="185">
        <f>'Rozpočet Pol'!G57</f>
        <v>0</v>
      </c>
      <c r="J56" s="185"/>
    </row>
    <row r="57" spans="1:10" ht="25.5" customHeight="1" x14ac:dyDescent="0.2">
      <c r="A57" s="163"/>
      <c r="B57" s="166" t="s">
        <v>76</v>
      </c>
      <c r="C57" s="165" t="s">
        <v>77</v>
      </c>
      <c r="D57" s="167"/>
      <c r="E57" s="167"/>
      <c r="F57" s="183" t="s">
        <v>25</v>
      </c>
      <c r="G57" s="184"/>
      <c r="H57" s="184"/>
      <c r="I57" s="185">
        <f>'Rozpočet Pol'!G60</f>
        <v>0</v>
      </c>
      <c r="J57" s="185"/>
    </row>
    <row r="58" spans="1:10" ht="25.5" customHeight="1" x14ac:dyDescent="0.2">
      <c r="A58" s="163"/>
      <c r="B58" s="177" t="s">
        <v>78</v>
      </c>
      <c r="C58" s="178" t="s">
        <v>26</v>
      </c>
      <c r="D58" s="179"/>
      <c r="E58" s="179"/>
      <c r="F58" s="186" t="s">
        <v>78</v>
      </c>
      <c r="G58" s="187"/>
      <c r="H58" s="187"/>
      <c r="I58" s="188">
        <f>'Rozpočet Pol'!G63</f>
        <v>0</v>
      </c>
      <c r="J58" s="188"/>
    </row>
    <row r="59" spans="1:10" ht="25.5" customHeight="1" x14ac:dyDescent="0.2">
      <c r="A59" s="164"/>
      <c r="B59" s="170" t="s">
        <v>1</v>
      </c>
      <c r="C59" s="170"/>
      <c r="D59" s="171"/>
      <c r="E59" s="171"/>
      <c r="F59" s="189"/>
      <c r="G59" s="190"/>
      <c r="H59" s="190"/>
      <c r="I59" s="191">
        <f>SUM(I47:I58)</f>
        <v>0</v>
      </c>
      <c r="J59" s="191"/>
    </row>
    <row r="60" spans="1:10" x14ac:dyDescent="0.2">
      <c r="F60" s="192"/>
      <c r="G60" s="130"/>
      <c r="H60" s="192"/>
      <c r="I60" s="130"/>
      <c r="J60" s="130"/>
    </row>
    <row r="61" spans="1:10" x14ac:dyDescent="0.2">
      <c r="F61" s="192"/>
      <c r="G61" s="130"/>
      <c r="H61" s="192"/>
      <c r="I61" s="130"/>
      <c r="J61" s="130"/>
    </row>
    <row r="62" spans="1:10" x14ac:dyDescent="0.2">
      <c r="F62" s="192"/>
      <c r="G62" s="130"/>
      <c r="H62" s="192"/>
      <c r="I62" s="130"/>
      <c r="J62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I58:J58"/>
    <mergeCell ref="C58:E58"/>
    <mergeCell ref="I59:J59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76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81</v>
      </c>
    </row>
    <row r="2" spans="1:60" ht="24.95" customHeight="1" x14ac:dyDescent="0.2">
      <c r="A2" s="202" t="s">
        <v>80</v>
      </c>
      <c r="B2" s="196"/>
      <c r="C2" s="197" t="s">
        <v>46</v>
      </c>
      <c r="D2" s="198"/>
      <c r="E2" s="198"/>
      <c r="F2" s="198"/>
      <c r="G2" s="204"/>
      <c r="AE2" t="s">
        <v>82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83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84</v>
      </c>
    </row>
    <row r="5" spans="1:60" hidden="1" x14ac:dyDescent="0.2">
      <c r="A5" s="206" t="s">
        <v>85</v>
      </c>
      <c r="B5" s="207"/>
      <c r="C5" s="208"/>
      <c r="D5" s="209"/>
      <c r="E5" s="209"/>
      <c r="F5" s="209"/>
      <c r="G5" s="210"/>
      <c r="AE5" t="s">
        <v>86</v>
      </c>
    </row>
    <row r="7" spans="1:60" ht="38.25" x14ac:dyDescent="0.2">
      <c r="A7" s="215" t="s">
        <v>87</v>
      </c>
      <c r="B7" s="216" t="s">
        <v>88</v>
      </c>
      <c r="C7" s="216" t="s">
        <v>89</v>
      </c>
      <c r="D7" s="215" t="s">
        <v>90</v>
      </c>
      <c r="E7" s="215" t="s">
        <v>91</v>
      </c>
      <c r="F7" s="211" t="s">
        <v>92</v>
      </c>
      <c r="G7" s="234" t="s">
        <v>28</v>
      </c>
      <c r="H7" s="235" t="s">
        <v>29</v>
      </c>
      <c r="I7" s="235" t="s">
        <v>93</v>
      </c>
      <c r="J7" s="235" t="s">
        <v>30</v>
      </c>
      <c r="K7" s="235" t="s">
        <v>94</v>
      </c>
      <c r="L7" s="235" t="s">
        <v>95</v>
      </c>
      <c r="M7" s="235" t="s">
        <v>96</v>
      </c>
      <c r="N7" s="235" t="s">
        <v>97</v>
      </c>
      <c r="O7" s="235" t="s">
        <v>98</v>
      </c>
      <c r="P7" s="235" t="s">
        <v>99</v>
      </c>
      <c r="Q7" s="235" t="s">
        <v>100</v>
      </c>
      <c r="R7" s="235" t="s">
        <v>101</v>
      </c>
      <c r="S7" s="235" t="s">
        <v>102</v>
      </c>
      <c r="T7" s="235" t="s">
        <v>103</v>
      </c>
      <c r="U7" s="218" t="s">
        <v>104</v>
      </c>
    </row>
    <row r="8" spans="1:60" x14ac:dyDescent="0.2">
      <c r="A8" s="236" t="s">
        <v>105</v>
      </c>
      <c r="B8" s="237" t="s">
        <v>56</v>
      </c>
      <c r="C8" s="238" t="s">
        <v>57</v>
      </c>
      <c r="D8" s="239"/>
      <c r="E8" s="240"/>
      <c r="F8" s="241"/>
      <c r="G8" s="241">
        <f>SUMIF(AE9:AE22,"&lt;&gt;NOR",G9:G22)</f>
        <v>0</v>
      </c>
      <c r="H8" s="241"/>
      <c r="I8" s="241">
        <f>SUM(I9:I22)</f>
        <v>0</v>
      </c>
      <c r="J8" s="241"/>
      <c r="K8" s="241">
        <f>SUM(K9:K22)</f>
        <v>0</v>
      </c>
      <c r="L8" s="241"/>
      <c r="M8" s="241">
        <f>SUM(M9:M22)</f>
        <v>0</v>
      </c>
      <c r="N8" s="217"/>
      <c r="O8" s="217">
        <f>SUM(O9:O22)</f>
        <v>0</v>
      </c>
      <c r="P8" s="217"/>
      <c r="Q8" s="217">
        <f>SUM(Q9:Q22)</f>
        <v>23.1</v>
      </c>
      <c r="R8" s="217"/>
      <c r="S8" s="217"/>
      <c r="T8" s="236"/>
      <c r="U8" s="217">
        <f>SUM(U9:U22)</f>
        <v>79.62</v>
      </c>
      <c r="AE8" t="s">
        <v>106</v>
      </c>
    </row>
    <row r="9" spans="1:60" outlineLevel="1" x14ac:dyDescent="0.2">
      <c r="A9" s="213">
        <v>1</v>
      </c>
      <c r="B9" s="219" t="s">
        <v>107</v>
      </c>
      <c r="C9" s="264" t="s">
        <v>108</v>
      </c>
      <c r="D9" s="221" t="s">
        <v>109</v>
      </c>
      <c r="E9" s="228">
        <v>70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22">
        <v>0</v>
      </c>
      <c r="O9" s="222">
        <f>ROUND(E9*N9,5)</f>
        <v>0</v>
      </c>
      <c r="P9" s="222">
        <v>0.33</v>
      </c>
      <c r="Q9" s="222">
        <f>ROUND(E9*P9,5)</f>
        <v>23.1</v>
      </c>
      <c r="R9" s="222"/>
      <c r="S9" s="222"/>
      <c r="T9" s="223">
        <v>0.3135</v>
      </c>
      <c r="U9" s="222">
        <f>ROUND(E9*T9,2)</f>
        <v>21.95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110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 x14ac:dyDescent="0.2">
      <c r="A10" s="213">
        <v>2</v>
      </c>
      <c r="B10" s="219" t="s">
        <v>111</v>
      </c>
      <c r="C10" s="264" t="s">
        <v>112</v>
      </c>
      <c r="D10" s="221" t="s">
        <v>113</v>
      </c>
      <c r="E10" s="228">
        <v>0.8</v>
      </c>
      <c r="F10" s="231"/>
      <c r="G10" s="232">
        <f>ROUND(E10*F10,2)</f>
        <v>0</v>
      </c>
      <c r="H10" s="231"/>
      <c r="I10" s="232">
        <f>ROUND(E10*H10,2)</f>
        <v>0</v>
      </c>
      <c r="J10" s="231"/>
      <c r="K10" s="232">
        <f>ROUND(E10*J10,2)</f>
        <v>0</v>
      </c>
      <c r="L10" s="232">
        <v>21</v>
      </c>
      <c r="M10" s="232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16.54</v>
      </c>
      <c r="U10" s="222">
        <f>ROUND(E10*T10,2)</f>
        <v>13.23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110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/>
      <c r="B11" s="219"/>
      <c r="C11" s="265" t="s">
        <v>114</v>
      </c>
      <c r="D11" s="224"/>
      <c r="E11" s="229">
        <v>0.8</v>
      </c>
      <c r="F11" s="232"/>
      <c r="G11" s="232"/>
      <c r="H11" s="232"/>
      <c r="I11" s="232"/>
      <c r="J11" s="232"/>
      <c r="K11" s="232"/>
      <c r="L11" s="232"/>
      <c r="M11" s="232"/>
      <c r="N11" s="222"/>
      <c r="O11" s="222"/>
      <c r="P11" s="222"/>
      <c r="Q11" s="222"/>
      <c r="R11" s="222"/>
      <c r="S11" s="222"/>
      <c r="T11" s="223"/>
      <c r="U11" s="222"/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115</v>
      </c>
      <c r="AF11" s="212">
        <v>0</v>
      </c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>
        <v>3</v>
      </c>
      <c r="B12" s="219" t="s">
        <v>116</v>
      </c>
      <c r="C12" s="264" t="s">
        <v>117</v>
      </c>
      <c r="D12" s="221" t="s">
        <v>113</v>
      </c>
      <c r="E12" s="228">
        <v>21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0.81799999999999995</v>
      </c>
      <c r="U12" s="222">
        <f>ROUND(E12*T12,2)</f>
        <v>17.18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110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/>
      <c r="B13" s="219"/>
      <c r="C13" s="265" t="s">
        <v>118</v>
      </c>
      <c r="D13" s="224"/>
      <c r="E13" s="229">
        <v>21</v>
      </c>
      <c r="F13" s="232"/>
      <c r="G13" s="232"/>
      <c r="H13" s="232"/>
      <c r="I13" s="232"/>
      <c r="J13" s="232"/>
      <c r="K13" s="232"/>
      <c r="L13" s="232"/>
      <c r="M13" s="232"/>
      <c r="N13" s="222"/>
      <c r="O13" s="222"/>
      <c r="P13" s="222"/>
      <c r="Q13" s="222"/>
      <c r="R13" s="222"/>
      <c r="S13" s="222"/>
      <c r="T13" s="223"/>
      <c r="U13" s="222"/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115</v>
      </c>
      <c r="AF13" s="212">
        <v>0</v>
      </c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 x14ac:dyDescent="0.2">
      <c r="A14" s="213">
        <v>4</v>
      </c>
      <c r="B14" s="219" t="s">
        <v>119</v>
      </c>
      <c r="C14" s="264" t="s">
        <v>120</v>
      </c>
      <c r="D14" s="221" t="s">
        <v>113</v>
      </c>
      <c r="E14" s="228">
        <v>3.726</v>
      </c>
      <c r="F14" s="231"/>
      <c r="G14" s="232">
        <f>ROUND(E14*F14,2)</f>
        <v>0</v>
      </c>
      <c r="H14" s="231"/>
      <c r="I14" s="232">
        <f>ROUND(E14*H14,2)</f>
        <v>0</v>
      </c>
      <c r="J14" s="231"/>
      <c r="K14" s="232">
        <f>ROUND(E14*J14,2)</f>
        <v>0</v>
      </c>
      <c r="L14" s="232">
        <v>21</v>
      </c>
      <c r="M14" s="232">
        <f>G14*(1+L14/100)</f>
        <v>0</v>
      </c>
      <c r="N14" s="222">
        <v>0</v>
      </c>
      <c r="O14" s="222">
        <f>ROUND(E14*N14,5)</f>
        <v>0</v>
      </c>
      <c r="P14" s="222">
        <v>0</v>
      </c>
      <c r="Q14" s="222">
        <f>ROUND(E14*P14,5)</f>
        <v>0</v>
      </c>
      <c r="R14" s="222"/>
      <c r="S14" s="222"/>
      <c r="T14" s="223">
        <v>0.23</v>
      </c>
      <c r="U14" s="222">
        <f>ROUND(E14*T14,2)</f>
        <v>0.86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110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3"/>
      <c r="B15" s="219"/>
      <c r="C15" s="265" t="s">
        <v>121</v>
      </c>
      <c r="D15" s="224"/>
      <c r="E15" s="229">
        <v>3.726</v>
      </c>
      <c r="F15" s="232"/>
      <c r="G15" s="232"/>
      <c r="H15" s="232"/>
      <c r="I15" s="232"/>
      <c r="J15" s="232"/>
      <c r="K15" s="232"/>
      <c r="L15" s="232"/>
      <c r="M15" s="232"/>
      <c r="N15" s="222"/>
      <c r="O15" s="222"/>
      <c r="P15" s="222"/>
      <c r="Q15" s="222"/>
      <c r="R15" s="222"/>
      <c r="S15" s="222"/>
      <c r="T15" s="223"/>
      <c r="U15" s="222"/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115</v>
      </c>
      <c r="AF15" s="212">
        <v>0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13">
        <v>5</v>
      </c>
      <c r="B16" s="219" t="s">
        <v>122</v>
      </c>
      <c r="C16" s="264" t="s">
        <v>123</v>
      </c>
      <c r="D16" s="221" t="s">
        <v>113</v>
      </c>
      <c r="E16" s="228">
        <v>24.725999999999999</v>
      </c>
      <c r="F16" s="231"/>
      <c r="G16" s="232">
        <f>ROUND(E16*F16,2)</f>
        <v>0</v>
      </c>
      <c r="H16" s="231"/>
      <c r="I16" s="232">
        <f>ROUND(E16*H16,2)</f>
        <v>0</v>
      </c>
      <c r="J16" s="231"/>
      <c r="K16" s="232">
        <f>ROUND(E16*J16,2)</f>
        <v>0</v>
      </c>
      <c r="L16" s="232">
        <v>21</v>
      </c>
      <c r="M16" s="232">
        <f>G16*(1+L16/100)</f>
        <v>0</v>
      </c>
      <c r="N16" s="222">
        <v>0</v>
      </c>
      <c r="O16" s="222">
        <f>ROUND(E16*N16,5)</f>
        <v>0</v>
      </c>
      <c r="P16" s="222">
        <v>0</v>
      </c>
      <c r="Q16" s="222">
        <f>ROUND(E16*P16,5)</f>
        <v>0</v>
      </c>
      <c r="R16" s="222"/>
      <c r="S16" s="222"/>
      <c r="T16" s="223">
        <v>0.34499999999999997</v>
      </c>
      <c r="U16" s="222">
        <f>ROUND(E16*T16,2)</f>
        <v>8.5299999999999994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110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13"/>
      <c r="B17" s="219"/>
      <c r="C17" s="265" t="s">
        <v>124</v>
      </c>
      <c r="D17" s="224"/>
      <c r="E17" s="229">
        <v>24.725999999999999</v>
      </c>
      <c r="F17" s="232"/>
      <c r="G17" s="232"/>
      <c r="H17" s="232"/>
      <c r="I17" s="232"/>
      <c r="J17" s="232"/>
      <c r="K17" s="232"/>
      <c r="L17" s="232"/>
      <c r="M17" s="232"/>
      <c r="N17" s="222"/>
      <c r="O17" s="222"/>
      <c r="P17" s="222"/>
      <c r="Q17" s="222"/>
      <c r="R17" s="222"/>
      <c r="S17" s="222"/>
      <c r="T17" s="223"/>
      <c r="U17" s="222"/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115</v>
      </c>
      <c r="AF17" s="212">
        <v>0</v>
      </c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1" x14ac:dyDescent="0.2">
      <c r="A18" s="213">
        <v>6</v>
      </c>
      <c r="B18" s="219" t="s">
        <v>125</v>
      </c>
      <c r="C18" s="264" t="s">
        <v>126</v>
      </c>
      <c r="D18" s="221" t="s">
        <v>113</v>
      </c>
      <c r="E18" s="228">
        <v>24.725999999999999</v>
      </c>
      <c r="F18" s="231"/>
      <c r="G18" s="232">
        <f>ROUND(E18*F18,2)</f>
        <v>0</v>
      </c>
      <c r="H18" s="231"/>
      <c r="I18" s="232">
        <f>ROUND(E18*H18,2)</f>
        <v>0</v>
      </c>
      <c r="J18" s="231"/>
      <c r="K18" s="232">
        <f>ROUND(E18*J18,2)</f>
        <v>0</v>
      </c>
      <c r="L18" s="232">
        <v>21</v>
      </c>
      <c r="M18" s="232">
        <f>G18*(1+L18/100)</f>
        <v>0</v>
      </c>
      <c r="N18" s="222">
        <v>0</v>
      </c>
      <c r="O18" s="222">
        <f>ROUND(E18*N18,5)</f>
        <v>0</v>
      </c>
      <c r="P18" s="222">
        <v>0</v>
      </c>
      <c r="Q18" s="222">
        <f>ROUND(E18*P18,5)</f>
        <v>0</v>
      </c>
      <c r="R18" s="222"/>
      <c r="S18" s="222"/>
      <c r="T18" s="223">
        <v>1.0999999999999999E-2</v>
      </c>
      <c r="U18" s="222">
        <f>ROUND(E18*T18,2)</f>
        <v>0.27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110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7</v>
      </c>
      <c r="B19" s="219" t="s">
        <v>127</v>
      </c>
      <c r="C19" s="264" t="s">
        <v>128</v>
      </c>
      <c r="D19" s="221" t="s">
        <v>113</v>
      </c>
      <c r="E19" s="228">
        <v>24.725999999999999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22">
        <v>0</v>
      </c>
      <c r="O19" s="222">
        <f>ROUND(E19*N19,5)</f>
        <v>0</v>
      </c>
      <c r="P19" s="222">
        <v>0</v>
      </c>
      <c r="Q19" s="222">
        <f>ROUND(E19*P19,5)</f>
        <v>0</v>
      </c>
      <c r="R19" s="222"/>
      <c r="S19" s="222"/>
      <c r="T19" s="223">
        <v>0.65200000000000002</v>
      </c>
      <c r="U19" s="222">
        <f>ROUND(E19*T19,2)</f>
        <v>16.12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110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>
        <v>8</v>
      </c>
      <c r="B20" s="219" t="s">
        <v>129</v>
      </c>
      <c r="C20" s="264" t="s">
        <v>130</v>
      </c>
      <c r="D20" s="221" t="s">
        <v>113</v>
      </c>
      <c r="E20" s="228">
        <v>24.725999999999999</v>
      </c>
      <c r="F20" s="231"/>
      <c r="G20" s="232">
        <f>ROUND(E20*F20,2)</f>
        <v>0</v>
      </c>
      <c r="H20" s="231"/>
      <c r="I20" s="232">
        <f>ROUND(E20*H20,2)</f>
        <v>0</v>
      </c>
      <c r="J20" s="231"/>
      <c r="K20" s="232">
        <f>ROUND(E20*J20,2)</f>
        <v>0</v>
      </c>
      <c r="L20" s="232">
        <v>21</v>
      </c>
      <c r="M20" s="232">
        <f>G20*(1+L20/100)</f>
        <v>0</v>
      </c>
      <c r="N20" s="222">
        <v>0</v>
      </c>
      <c r="O20" s="222">
        <f>ROUND(E20*N20,5)</f>
        <v>0</v>
      </c>
      <c r="P20" s="222">
        <v>0</v>
      </c>
      <c r="Q20" s="222">
        <f>ROUND(E20*P20,5)</f>
        <v>0</v>
      </c>
      <c r="R20" s="222"/>
      <c r="S20" s="222"/>
      <c r="T20" s="223">
        <v>8.9999999999999993E-3</v>
      </c>
      <c r="U20" s="222">
        <f>ROUND(E20*T20,2)</f>
        <v>0.22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110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13">
        <v>9</v>
      </c>
      <c r="B21" s="219" t="s">
        <v>131</v>
      </c>
      <c r="C21" s="264" t="s">
        <v>132</v>
      </c>
      <c r="D21" s="221" t="s">
        <v>109</v>
      </c>
      <c r="E21" s="228">
        <v>70</v>
      </c>
      <c r="F21" s="231"/>
      <c r="G21" s="232">
        <f>ROUND(E21*F21,2)</f>
        <v>0</v>
      </c>
      <c r="H21" s="231"/>
      <c r="I21" s="232">
        <f>ROUND(E21*H21,2)</f>
        <v>0</v>
      </c>
      <c r="J21" s="231"/>
      <c r="K21" s="232">
        <f>ROUND(E21*J21,2)</f>
        <v>0</v>
      </c>
      <c r="L21" s="232">
        <v>21</v>
      </c>
      <c r="M21" s="232">
        <f>G21*(1+L21/100)</f>
        <v>0</v>
      </c>
      <c r="N21" s="222">
        <v>0</v>
      </c>
      <c r="O21" s="222">
        <f>ROUND(E21*N21,5)</f>
        <v>0</v>
      </c>
      <c r="P21" s="222">
        <v>0</v>
      </c>
      <c r="Q21" s="222">
        <f>ROUND(E21*P21,5)</f>
        <v>0</v>
      </c>
      <c r="R21" s="222"/>
      <c r="S21" s="222"/>
      <c r="T21" s="223">
        <v>1.7999999999999999E-2</v>
      </c>
      <c r="U21" s="222">
        <f>ROUND(E21*T21,2)</f>
        <v>1.26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110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>
        <v>10</v>
      </c>
      <c r="B22" s="219" t="s">
        <v>133</v>
      </c>
      <c r="C22" s="264" t="s">
        <v>134</v>
      </c>
      <c r="D22" s="221" t="s">
        <v>113</v>
      </c>
      <c r="E22" s="228">
        <v>24.725999999999999</v>
      </c>
      <c r="F22" s="231"/>
      <c r="G22" s="232">
        <f>ROUND(E22*F22,2)</f>
        <v>0</v>
      </c>
      <c r="H22" s="231"/>
      <c r="I22" s="232">
        <f>ROUND(E22*H22,2)</f>
        <v>0</v>
      </c>
      <c r="J22" s="231"/>
      <c r="K22" s="232">
        <f>ROUND(E22*J22,2)</f>
        <v>0</v>
      </c>
      <c r="L22" s="232">
        <v>21</v>
      </c>
      <c r="M22" s="232">
        <f>G22*(1+L22/100)</f>
        <v>0</v>
      </c>
      <c r="N22" s="222">
        <v>0</v>
      </c>
      <c r="O22" s="222">
        <f>ROUND(E22*N22,5)</f>
        <v>0</v>
      </c>
      <c r="P22" s="222">
        <v>0</v>
      </c>
      <c r="Q22" s="222">
        <f>ROUND(E22*P22,5)</f>
        <v>0</v>
      </c>
      <c r="R22" s="222"/>
      <c r="S22" s="222"/>
      <c r="T22" s="223">
        <v>0</v>
      </c>
      <c r="U22" s="222">
        <f>ROUND(E22*T22,2)</f>
        <v>0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110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14" t="s">
        <v>105</v>
      </c>
      <c r="B23" s="220" t="s">
        <v>58</v>
      </c>
      <c r="C23" s="266" t="s">
        <v>59</v>
      </c>
      <c r="D23" s="225"/>
      <c r="E23" s="230"/>
      <c r="F23" s="233"/>
      <c r="G23" s="233">
        <f>SUMIF(AE24:AE28,"&lt;&gt;NOR",G24:G28)</f>
        <v>0</v>
      </c>
      <c r="H23" s="233"/>
      <c r="I23" s="233">
        <f>SUM(I24:I28)</f>
        <v>0</v>
      </c>
      <c r="J23" s="233"/>
      <c r="K23" s="233">
        <f>SUM(K24:K28)</f>
        <v>0</v>
      </c>
      <c r="L23" s="233"/>
      <c r="M23" s="233">
        <f>SUM(M24:M28)</f>
        <v>0</v>
      </c>
      <c r="N23" s="226"/>
      <c r="O23" s="226">
        <f>SUM(O24:O28)</f>
        <v>20.065059999999999</v>
      </c>
      <c r="P23" s="226"/>
      <c r="Q23" s="226">
        <f>SUM(Q24:Q28)</f>
        <v>0</v>
      </c>
      <c r="R23" s="226"/>
      <c r="S23" s="226"/>
      <c r="T23" s="227"/>
      <c r="U23" s="226">
        <f>SUM(U24:U28)</f>
        <v>23.84</v>
      </c>
      <c r="AE23" t="s">
        <v>106</v>
      </c>
    </row>
    <row r="24" spans="1:60" ht="22.5" outlineLevel="1" x14ac:dyDescent="0.2">
      <c r="A24" s="213">
        <v>11</v>
      </c>
      <c r="B24" s="219" t="s">
        <v>135</v>
      </c>
      <c r="C24" s="264" t="s">
        <v>136</v>
      </c>
      <c r="D24" s="221" t="s">
        <v>109</v>
      </c>
      <c r="E24" s="228">
        <v>14</v>
      </c>
      <c r="F24" s="231"/>
      <c r="G24" s="232">
        <f>ROUND(E24*F24,2)</f>
        <v>0</v>
      </c>
      <c r="H24" s="231"/>
      <c r="I24" s="232">
        <f>ROUND(E24*H24,2)</f>
        <v>0</v>
      </c>
      <c r="J24" s="231"/>
      <c r="K24" s="232">
        <f>ROUND(E24*J24,2)</f>
        <v>0</v>
      </c>
      <c r="L24" s="232">
        <v>21</v>
      </c>
      <c r="M24" s="232">
        <f>G24*(1+L24/100)</f>
        <v>0</v>
      </c>
      <c r="N24" s="222">
        <v>0.74</v>
      </c>
      <c r="O24" s="222">
        <f>ROUND(E24*N24,5)</f>
        <v>10.36</v>
      </c>
      <c r="P24" s="222">
        <v>0</v>
      </c>
      <c r="Q24" s="222">
        <f>ROUND(E24*P24,5)</f>
        <v>0</v>
      </c>
      <c r="R24" s="222"/>
      <c r="S24" s="222"/>
      <c r="T24" s="223">
        <v>1.1000000000000001</v>
      </c>
      <c r="U24" s="222">
        <f>ROUND(E24*T24,2)</f>
        <v>15.4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110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13"/>
      <c r="B25" s="219"/>
      <c r="C25" s="265" t="s">
        <v>137</v>
      </c>
      <c r="D25" s="224"/>
      <c r="E25" s="229">
        <v>14</v>
      </c>
      <c r="F25" s="232"/>
      <c r="G25" s="232"/>
      <c r="H25" s="232"/>
      <c r="I25" s="232"/>
      <c r="J25" s="232"/>
      <c r="K25" s="232"/>
      <c r="L25" s="232"/>
      <c r="M25" s="232"/>
      <c r="N25" s="222"/>
      <c r="O25" s="222"/>
      <c r="P25" s="222"/>
      <c r="Q25" s="222"/>
      <c r="R25" s="222"/>
      <c r="S25" s="222"/>
      <c r="T25" s="223"/>
      <c r="U25" s="222"/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115</v>
      </c>
      <c r="AF25" s="212">
        <v>0</v>
      </c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3">
        <v>12</v>
      </c>
      <c r="B26" s="219" t="s">
        <v>138</v>
      </c>
      <c r="C26" s="264" t="s">
        <v>139</v>
      </c>
      <c r="D26" s="221" t="s">
        <v>113</v>
      </c>
      <c r="E26" s="228">
        <v>3.78</v>
      </c>
      <c r="F26" s="231"/>
      <c r="G26" s="232">
        <f>ROUND(E26*F26,2)</f>
        <v>0</v>
      </c>
      <c r="H26" s="231"/>
      <c r="I26" s="232">
        <f>ROUND(E26*H26,2)</f>
        <v>0</v>
      </c>
      <c r="J26" s="231"/>
      <c r="K26" s="232">
        <f>ROUND(E26*J26,2)</f>
        <v>0</v>
      </c>
      <c r="L26" s="232">
        <v>21</v>
      </c>
      <c r="M26" s="232">
        <f>G26*(1+L26/100)</f>
        <v>0</v>
      </c>
      <c r="N26" s="222">
        <v>2.5249999999999999</v>
      </c>
      <c r="O26" s="222">
        <f>ROUND(E26*N26,5)</f>
        <v>9.5444999999999993</v>
      </c>
      <c r="P26" s="222">
        <v>0</v>
      </c>
      <c r="Q26" s="222">
        <f>ROUND(E26*P26,5)</f>
        <v>0</v>
      </c>
      <c r="R26" s="222"/>
      <c r="S26" s="222"/>
      <c r="T26" s="223">
        <v>0.47699999999999998</v>
      </c>
      <c r="U26" s="222">
        <f>ROUND(E26*T26,2)</f>
        <v>1.8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110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13"/>
      <c r="B27" s="219"/>
      <c r="C27" s="265" t="s">
        <v>140</v>
      </c>
      <c r="D27" s="224"/>
      <c r="E27" s="229">
        <v>3.78</v>
      </c>
      <c r="F27" s="232"/>
      <c r="G27" s="232"/>
      <c r="H27" s="232"/>
      <c r="I27" s="232"/>
      <c r="J27" s="232"/>
      <c r="K27" s="232"/>
      <c r="L27" s="232"/>
      <c r="M27" s="232"/>
      <c r="N27" s="222"/>
      <c r="O27" s="222"/>
      <c r="P27" s="222"/>
      <c r="Q27" s="222"/>
      <c r="R27" s="222"/>
      <c r="S27" s="222"/>
      <c r="T27" s="223"/>
      <c r="U27" s="222"/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115</v>
      </c>
      <c r="AF27" s="212">
        <v>0</v>
      </c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13">
        <v>13</v>
      </c>
      <c r="B28" s="219" t="s">
        <v>141</v>
      </c>
      <c r="C28" s="264" t="s">
        <v>142</v>
      </c>
      <c r="D28" s="221" t="s">
        <v>143</v>
      </c>
      <c r="E28" s="228">
        <v>0.16</v>
      </c>
      <c r="F28" s="231"/>
      <c r="G28" s="232">
        <f>ROUND(E28*F28,2)</f>
        <v>0</v>
      </c>
      <c r="H28" s="231"/>
      <c r="I28" s="232">
        <f>ROUND(E28*H28,2)</f>
        <v>0</v>
      </c>
      <c r="J28" s="231"/>
      <c r="K28" s="232">
        <f>ROUND(E28*J28,2)</f>
        <v>0</v>
      </c>
      <c r="L28" s="232">
        <v>21</v>
      </c>
      <c r="M28" s="232">
        <f>G28*(1+L28/100)</f>
        <v>0</v>
      </c>
      <c r="N28" s="222">
        <v>1.00349</v>
      </c>
      <c r="O28" s="222">
        <f>ROUND(E28*N28,5)</f>
        <v>0.16056000000000001</v>
      </c>
      <c r="P28" s="222">
        <v>0</v>
      </c>
      <c r="Q28" s="222">
        <f>ROUND(E28*P28,5)</f>
        <v>0</v>
      </c>
      <c r="R28" s="222"/>
      <c r="S28" s="222"/>
      <c r="T28" s="223">
        <v>41.496000000000002</v>
      </c>
      <c r="U28" s="222">
        <f>ROUND(E28*T28,2)</f>
        <v>6.64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110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x14ac:dyDescent="0.2">
      <c r="A29" s="214" t="s">
        <v>105</v>
      </c>
      <c r="B29" s="220" t="s">
        <v>60</v>
      </c>
      <c r="C29" s="266" t="s">
        <v>61</v>
      </c>
      <c r="D29" s="225"/>
      <c r="E29" s="230"/>
      <c r="F29" s="233"/>
      <c r="G29" s="233">
        <f>SUMIF(AE30:AE37,"&lt;&gt;NOR",G30:G37)</f>
        <v>0</v>
      </c>
      <c r="H29" s="233"/>
      <c r="I29" s="233">
        <f>SUM(I30:I37)</f>
        <v>0</v>
      </c>
      <c r="J29" s="233"/>
      <c r="K29" s="233">
        <f>SUM(K30:K37)</f>
        <v>0</v>
      </c>
      <c r="L29" s="233"/>
      <c r="M29" s="233">
        <f>SUM(M30:M37)</f>
        <v>0</v>
      </c>
      <c r="N29" s="226"/>
      <c r="O29" s="226">
        <f>SUM(O30:O37)</f>
        <v>64.650360000000006</v>
      </c>
      <c r="P29" s="226"/>
      <c r="Q29" s="226">
        <f>SUM(Q30:Q37)</f>
        <v>0</v>
      </c>
      <c r="R29" s="226"/>
      <c r="S29" s="226"/>
      <c r="T29" s="227"/>
      <c r="U29" s="226">
        <f>SUM(U30:U37)</f>
        <v>46.580000000000005</v>
      </c>
      <c r="AE29" t="s">
        <v>106</v>
      </c>
    </row>
    <row r="30" spans="1:60" ht="22.5" outlineLevel="1" x14ac:dyDescent="0.2">
      <c r="A30" s="213">
        <v>14</v>
      </c>
      <c r="B30" s="219" t="s">
        <v>144</v>
      </c>
      <c r="C30" s="264" t="s">
        <v>145</v>
      </c>
      <c r="D30" s="221" t="s">
        <v>109</v>
      </c>
      <c r="E30" s="228">
        <v>70</v>
      </c>
      <c r="F30" s="231"/>
      <c r="G30" s="232">
        <f>ROUND(E30*F30,2)</f>
        <v>0</v>
      </c>
      <c r="H30" s="231"/>
      <c r="I30" s="232">
        <f>ROUND(E30*H30,2)</f>
        <v>0</v>
      </c>
      <c r="J30" s="231"/>
      <c r="K30" s="232">
        <f>ROUND(E30*J30,2)</f>
        <v>0</v>
      </c>
      <c r="L30" s="232">
        <v>21</v>
      </c>
      <c r="M30" s="232">
        <f>G30*(1+L30/100)</f>
        <v>0</v>
      </c>
      <c r="N30" s="222">
        <v>0.60104000000000002</v>
      </c>
      <c r="O30" s="222">
        <f>ROUND(E30*N30,5)</f>
        <v>42.072800000000001</v>
      </c>
      <c r="P30" s="222">
        <v>0</v>
      </c>
      <c r="Q30" s="222">
        <f>ROUND(E30*P30,5)</f>
        <v>0</v>
      </c>
      <c r="R30" s="222"/>
      <c r="S30" s="222"/>
      <c r="T30" s="223">
        <v>5.8999999999999997E-2</v>
      </c>
      <c r="U30" s="222">
        <f>ROUND(E30*T30,2)</f>
        <v>4.13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110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15</v>
      </c>
      <c r="B31" s="219" t="s">
        <v>146</v>
      </c>
      <c r="C31" s="264" t="s">
        <v>147</v>
      </c>
      <c r="D31" s="221" t="s">
        <v>109</v>
      </c>
      <c r="E31" s="228">
        <v>70</v>
      </c>
      <c r="F31" s="231"/>
      <c r="G31" s="232">
        <f>ROUND(E31*F31,2)</f>
        <v>0</v>
      </c>
      <c r="H31" s="231"/>
      <c r="I31" s="232">
        <f>ROUND(E31*H31,2)</f>
        <v>0</v>
      </c>
      <c r="J31" s="231"/>
      <c r="K31" s="232">
        <f>ROUND(E31*J31,2)</f>
        <v>0</v>
      </c>
      <c r="L31" s="232">
        <v>21</v>
      </c>
      <c r="M31" s="232">
        <f>G31*(1+L31/100)</f>
        <v>0</v>
      </c>
      <c r="N31" s="222">
        <v>9.2799999999999994E-2</v>
      </c>
      <c r="O31" s="222">
        <f>ROUND(E31*N31,5)</f>
        <v>6.4960000000000004</v>
      </c>
      <c r="P31" s="222">
        <v>0</v>
      </c>
      <c r="Q31" s="222">
        <f>ROUND(E31*P31,5)</f>
        <v>0</v>
      </c>
      <c r="R31" s="222"/>
      <c r="S31" s="222"/>
      <c r="T31" s="223">
        <v>0.47799999999999998</v>
      </c>
      <c r="U31" s="222">
        <f>ROUND(E31*T31,2)</f>
        <v>33.46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110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3">
        <v>16</v>
      </c>
      <c r="B32" s="219" t="s">
        <v>148</v>
      </c>
      <c r="C32" s="264" t="s">
        <v>149</v>
      </c>
      <c r="D32" s="221" t="s">
        <v>150</v>
      </c>
      <c r="E32" s="228">
        <v>18</v>
      </c>
      <c r="F32" s="231"/>
      <c r="G32" s="232">
        <f>ROUND(E32*F32,2)</f>
        <v>0</v>
      </c>
      <c r="H32" s="231"/>
      <c r="I32" s="232">
        <f>ROUND(E32*H32,2)</f>
        <v>0</v>
      </c>
      <c r="J32" s="231"/>
      <c r="K32" s="232">
        <f>ROUND(E32*J32,2)</f>
        <v>0</v>
      </c>
      <c r="L32" s="232">
        <v>21</v>
      </c>
      <c r="M32" s="232">
        <f>G32*(1+L32/100)</f>
        <v>0</v>
      </c>
      <c r="N32" s="222">
        <v>3.6000000000000002E-4</v>
      </c>
      <c r="O32" s="222">
        <f>ROUND(E32*N32,5)</f>
        <v>6.4799999999999996E-3</v>
      </c>
      <c r="P32" s="222">
        <v>0</v>
      </c>
      <c r="Q32" s="222">
        <f>ROUND(E32*P32,5)</f>
        <v>0</v>
      </c>
      <c r="R32" s="222"/>
      <c r="S32" s="222"/>
      <c r="T32" s="223">
        <v>0.43</v>
      </c>
      <c r="U32" s="222">
        <f>ROUND(E32*T32,2)</f>
        <v>7.74</v>
      </c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110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13">
        <v>17</v>
      </c>
      <c r="B33" s="219" t="s">
        <v>151</v>
      </c>
      <c r="C33" s="264" t="s">
        <v>152</v>
      </c>
      <c r="D33" s="221" t="s">
        <v>109</v>
      </c>
      <c r="E33" s="228">
        <v>73.5</v>
      </c>
      <c r="F33" s="231"/>
      <c r="G33" s="232">
        <f>ROUND(E33*F33,2)</f>
        <v>0</v>
      </c>
      <c r="H33" s="231"/>
      <c r="I33" s="232">
        <f>ROUND(E33*H33,2)</f>
        <v>0</v>
      </c>
      <c r="J33" s="231"/>
      <c r="K33" s="232">
        <f>ROUND(E33*J33,2)</f>
        <v>0</v>
      </c>
      <c r="L33" s="232">
        <v>21</v>
      </c>
      <c r="M33" s="232">
        <f>G33*(1+L33/100)</f>
        <v>0</v>
      </c>
      <c r="N33" s="222">
        <v>0.17244999999999999</v>
      </c>
      <c r="O33" s="222">
        <f>ROUND(E33*N33,5)</f>
        <v>12.675079999999999</v>
      </c>
      <c r="P33" s="222">
        <v>0</v>
      </c>
      <c r="Q33" s="222">
        <f>ROUND(E33*P33,5)</f>
        <v>0</v>
      </c>
      <c r="R33" s="222"/>
      <c r="S33" s="222"/>
      <c r="T33" s="223">
        <v>0</v>
      </c>
      <c r="U33" s="222">
        <f>ROUND(E33*T33,2)</f>
        <v>0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153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13"/>
      <c r="B34" s="219"/>
      <c r="C34" s="265" t="s">
        <v>154</v>
      </c>
      <c r="D34" s="224"/>
      <c r="E34" s="229">
        <v>73.5</v>
      </c>
      <c r="F34" s="232"/>
      <c r="G34" s="232"/>
      <c r="H34" s="232"/>
      <c r="I34" s="232"/>
      <c r="J34" s="232"/>
      <c r="K34" s="232"/>
      <c r="L34" s="232"/>
      <c r="M34" s="232"/>
      <c r="N34" s="222"/>
      <c r="O34" s="222"/>
      <c r="P34" s="222"/>
      <c r="Q34" s="222"/>
      <c r="R34" s="222"/>
      <c r="S34" s="222"/>
      <c r="T34" s="223"/>
      <c r="U34" s="222"/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115</v>
      </c>
      <c r="AF34" s="212">
        <v>0</v>
      </c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13">
        <v>18</v>
      </c>
      <c r="B35" s="219" t="s">
        <v>155</v>
      </c>
      <c r="C35" s="264" t="s">
        <v>156</v>
      </c>
      <c r="D35" s="221" t="s">
        <v>109</v>
      </c>
      <c r="E35" s="228">
        <v>12.5</v>
      </c>
      <c r="F35" s="231"/>
      <c r="G35" s="232">
        <f>ROUND(E35*F35,2)</f>
        <v>0</v>
      </c>
      <c r="H35" s="231"/>
      <c r="I35" s="232">
        <f>ROUND(E35*H35,2)</f>
        <v>0</v>
      </c>
      <c r="J35" s="231"/>
      <c r="K35" s="232">
        <f>ROUND(E35*J35,2)</f>
        <v>0</v>
      </c>
      <c r="L35" s="232">
        <v>21</v>
      </c>
      <c r="M35" s="232">
        <f>G35*(1+L35/100)</f>
        <v>0</v>
      </c>
      <c r="N35" s="222">
        <v>0.08</v>
      </c>
      <c r="O35" s="222">
        <f>ROUND(E35*N35,5)</f>
        <v>1</v>
      </c>
      <c r="P35" s="222">
        <v>0</v>
      </c>
      <c r="Q35" s="222">
        <f>ROUND(E35*P35,5)</f>
        <v>0</v>
      </c>
      <c r="R35" s="222"/>
      <c r="S35" s="222"/>
      <c r="T35" s="223">
        <v>0.1</v>
      </c>
      <c r="U35" s="222">
        <f>ROUND(E35*T35,2)</f>
        <v>1.25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110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13"/>
      <c r="B36" s="219"/>
      <c r="C36" s="265" t="s">
        <v>157</v>
      </c>
      <c r="D36" s="224"/>
      <c r="E36" s="229">
        <v>12.5</v>
      </c>
      <c r="F36" s="232"/>
      <c r="G36" s="232"/>
      <c r="H36" s="232"/>
      <c r="I36" s="232"/>
      <c r="J36" s="232"/>
      <c r="K36" s="232"/>
      <c r="L36" s="232"/>
      <c r="M36" s="232"/>
      <c r="N36" s="222"/>
      <c r="O36" s="222"/>
      <c r="P36" s="222"/>
      <c r="Q36" s="222"/>
      <c r="R36" s="222"/>
      <c r="S36" s="222"/>
      <c r="T36" s="223"/>
      <c r="U36" s="222"/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115</v>
      </c>
      <c r="AF36" s="212">
        <v>0</v>
      </c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13">
        <v>19</v>
      </c>
      <c r="B37" s="219" t="s">
        <v>158</v>
      </c>
      <c r="C37" s="264" t="s">
        <v>159</v>
      </c>
      <c r="D37" s="221" t="s">
        <v>113</v>
      </c>
      <c r="E37" s="228">
        <v>1.5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21</v>
      </c>
      <c r="M37" s="232">
        <f>G37*(1+L37/100)</f>
        <v>0</v>
      </c>
      <c r="N37" s="222">
        <v>1.6</v>
      </c>
      <c r="O37" s="222">
        <f>ROUND(E37*N37,5)</f>
        <v>2.4</v>
      </c>
      <c r="P37" s="222">
        <v>0</v>
      </c>
      <c r="Q37" s="222">
        <f>ROUND(E37*P37,5)</f>
        <v>0</v>
      </c>
      <c r="R37" s="222"/>
      <c r="S37" s="222"/>
      <c r="T37" s="223">
        <v>0</v>
      </c>
      <c r="U37" s="222">
        <f>ROUND(E37*T37,2)</f>
        <v>0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153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x14ac:dyDescent="0.2">
      <c r="A38" s="214" t="s">
        <v>105</v>
      </c>
      <c r="B38" s="220" t="s">
        <v>62</v>
      </c>
      <c r="C38" s="266" t="s">
        <v>63</v>
      </c>
      <c r="D38" s="225"/>
      <c r="E38" s="230"/>
      <c r="F38" s="233"/>
      <c r="G38" s="233">
        <f>SUMIF(AE39:AE40,"&lt;&gt;NOR",G39:G40)</f>
        <v>0</v>
      </c>
      <c r="H38" s="233"/>
      <c r="I38" s="233">
        <f>SUM(I39:I40)</f>
        <v>0</v>
      </c>
      <c r="J38" s="233"/>
      <c r="K38" s="233">
        <f>SUM(K39:K40)</f>
        <v>0</v>
      </c>
      <c r="L38" s="233"/>
      <c r="M38" s="233">
        <f>SUM(M39:M40)</f>
        <v>0</v>
      </c>
      <c r="N38" s="226"/>
      <c r="O38" s="226">
        <f>SUM(O39:O40)</f>
        <v>0.16819999999999999</v>
      </c>
      <c r="P38" s="226"/>
      <c r="Q38" s="226">
        <f>SUM(Q39:Q40)</f>
        <v>0.11799999999999999</v>
      </c>
      <c r="R38" s="226"/>
      <c r="S38" s="226"/>
      <c r="T38" s="227"/>
      <c r="U38" s="226">
        <f>SUM(U39:U40)</f>
        <v>4.4400000000000004</v>
      </c>
      <c r="AE38" t="s">
        <v>106</v>
      </c>
    </row>
    <row r="39" spans="1:60" outlineLevel="1" x14ac:dyDescent="0.2">
      <c r="A39" s="213">
        <v>20</v>
      </c>
      <c r="B39" s="219" t="s">
        <v>160</v>
      </c>
      <c r="C39" s="264" t="s">
        <v>161</v>
      </c>
      <c r="D39" s="221" t="s">
        <v>109</v>
      </c>
      <c r="E39" s="228">
        <v>2</v>
      </c>
      <c r="F39" s="231"/>
      <c r="G39" s="232">
        <f>ROUND(E39*F39,2)</f>
        <v>0</v>
      </c>
      <c r="H39" s="231"/>
      <c r="I39" s="232">
        <f>ROUND(E39*H39,2)</f>
        <v>0</v>
      </c>
      <c r="J39" s="231"/>
      <c r="K39" s="232">
        <f>ROUND(E39*J39,2)</f>
        <v>0</v>
      </c>
      <c r="L39" s="232">
        <v>21</v>
      </c>
      <c r="M39" s="232">
        <f>G39*(1+L39/100)</f>
        <v>0</v>
      </c>
      <c r="N39" s="222">
        <v>8.4099999999999994E-2</v>
      </c>
      <c r="O39" s="222">
        <f>ROUND(E39*N39,5)</f>
        <v>0.16819999999999999</v>
      </c>
      <c r="P39" s="222">
        <v>5.8999999999999997E-2</v>
      </c>
      <c r="Q39" s="222">
        <f>ROUND(E39*P39,5)</f>
        <v>0.11799999999999999</v>
      </c>
      <c r="R39" s="222"/>
      <c r="S39" s="222"/>
      <c r="T39" s="223">
        <v>2.21793</v>
      </c>
      <c r="U39" s="222">
        <f>ROUND(E39*T39,2)</f>
        <v>4.4400000000000004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162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/>
      <c r="B40" s="219"/>
      <c r="C40" s="265" t="s">
        <v>163</v>
      </c>
      <c r="D40" s="224"/>
      <c r="E40" s="229">
        <v>2</v>
      </c>
      <c r="F40" s="232"/>
      <c r="G40" s="232"/>
      <c r="H40" s="232"/>
      <c r="I40" s="232"/>
      <c r="J40" s="232"/>
      <c r="K40" s="232"/>
      <c r="L40" s="232"/>
      <c r="M40" s="232"/>
      <c r="N40" s="222"/>
      <c r="O40" s="222"/>
      <c r="P40" s="222"/>
      <c r="Q40" s="222"/>
      <c r="R40" s="222"/>
      <c r="S40" s="222"/>
      <c r="T40" s="223"/>
      <c r="U40" s="222"/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115</v>
      </c>
      <c r="AF40" s="212">
        <v>0</v>
      </c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x14ac:dyDescent="0.2">
      <c r="A41" s="214" t="s">
        <v>105</v>
      </c>
      <c r="B41" s="220" t="s">
        <v>64</v>
      </c>
      <c r="C41" s="266" t="s">
        <v>65</v>
      </c>
      <c r="D41" s="225"/>
      <c r="E41" s="230"/>
      <c r="F41" s="233"/>
      <c r="G41" s="233">
        <f>SUMIF(AE42:AE43,"&lt;&gt;NOR",G42:G43)</f>
        <v>0</v>
      </c>
      <c r="H41" s="233"/>
      <c r="I41" s="233">
        <f>SUM(I42:I43)</f>
        <v>0</v>
      </c>
      <c r="J41" s="233"/>
      <c r="K41" s="233">
        <f>SUM(K42:K43)</f>
        <v>0</v>
      </c>
      <c r="L41" s="233"/>
      <c r="M41" s="233">
        <f>SUM(M42:M43)</f>
        <v>0</v>
      </c>
      <c r="N41" s="226"/>
      <c r="O41" s="226">
        <f>SUM(O42:O43)</f>
        <v>9.4305000000000003</v>
      </c>
      <c r="P41" s="226"/>
      <c r="Q41" s="226">
        <f>SUM(Q42:Q43)</f>
        <v>0</v>
      </c>
      <c r="R41" s="226"/>
      <c r="S41" s="226"/>
      <c r="T41" s="227"/>
      <c r="U41" s="226">
        <f>SUM(U42:U43)</f>
        <v>7.1099999999999994</v>
      </c>
      <c r="AE41" t="s">
        <v>106</v>
      </c>
    </row>
    <row r="42" spans="1:60" ht="22.5" outlineLevel="1" x14ac:dyDescent="0.2">
      <c r="A42" s="213">
        <v>21</v>
      </c>
      <c r="B42" s="219" t="s">
        <v>164</v>
      </c>
      <c r="C42" s="264" t="s">
        <v>165</v>
      </c>
      <c r="D42" s="221" t="s">
        <v>150</v>
      </c>
      <c r="E42" s="228">
        <v>25</v>
      </c>
      <c r="F42" s="231"/>
      <c r="G42" s="232">
        <f>ROUND(E42*F42,2)</f>
        <v>0</v>
      </c>
      <c r="H42" s="231"/>
      <c r="I42" s="232">
        <f>ROUND(E42*H42,2)</f>
        <v>0</v>
      </c>
      <c r="J42" s="231"/>
      <c r="K42" s="232">
        <f>ROUND(E42*J42,2)</f>
        <v>0</v>
      </c>
      <c r="L42" s="232">
        <v>21</v>
      </c>
      <c r="M42" s="232">
        <f>G42*(1+L42/100)</f>
        <v>0</v>
      </c>
      <c r="N42" s="222">
        <v>0.12472</v>
      </c>
      <c r="O42" s="222">
        <f>ROUND(E42*N42,5)</f>
        <v>3.1179999999999999</v>
      </c>
      <c r="P42" s="222">
        <v>0</v>
      </c>
      <c r="Q42" s="222">
        <f>ROUND(E42*P42,5)</f>
        <v>0</v>
      </c>
      <c r="R42" s="222"/>
      <c r="S42" s="222"/>
      <c r="T42" s="223">
        <v>0.14000000000000001</v>
      </c>
      <c r="U42" s="222">
        <f>ROUND(E42*T42,2)</f>
        <v>3.5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110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13">
        <v>22</v>
      </c>
      <c r="B43" s="219" t="s">
        <v>166</v>
      </c>
      <c r="C43" s="264" t="s">
        <v>167</v>
      </c>
      <c r="D43" s="221" t="s">
        <v>113</v>
      </c>
      <c r="E43" s="228">
        <v>2.5</v>
      </c>
      <c r="F43" s="231"/>
      <c r="G43" s="232">
        <f>ROUND(E43*F43,2)</f>
        <v>0</v>
      </c>
      <c r="H43" s="231"/>
      <c r="I43" s="232">
        <f>ROUND(E43*H43,2)</f>
        <v>0</v>
      </c>
      <c r="J43" s="231"/>
      <c r="K43" s="232">
        <f>ROUND(E43*J43,2)</f>
        <v>0</v>
      </c>
      <c r="L43" s="232">
        <v>21</v>
      </c>
      <c r="M43" s="232">
        <f>G43*(1+L43/100)</f>
        <v>0</v>
      </c>
      <c r="N43" s="222">
        <v>2.5249999999999999</v>
      </c>
      <c r="O43" s="222">
        <f>ROUND(E43*N43,5)</f>
        <v>6.3125</v>
      </c>
      <c r="P43" s="222">
        <v>0</v>
      </c>
      <c r="Q43" s="222">
        <f>ROUND(E43*P43,5)</f>
        <v>0</v>
      </c>
      <c r="R43" s="222"/>
      <c r="S43" s="222"/>
      <c r="T43" s="223">
        <v>1.4419999999999999</v>
      </c>
      <c r="U43" s="222">
        <f>ROUND(E43*T43,2)</f>
        <v>3.61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110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x14ac:dyDescent="0.2">
      <c r="A44" s="214" t="s">
        <v>105</v>
      </c>
      <c r="B44" s="220" t="s">
        <v>66</v>
      </c>
      <c r="C44" s="266" t="s">
        <v>67</v>
      </c>
      <c r="D44" s="225"/>
      <c r="E44" s="230"/>
      <c r="F44" s="233"/>
      <c r="G44" s="233">
        <f>SUMIF(AE45:AE46,"&lt;&gt;NOR",G45:G46)</f>
        <v>0</v>
      </c>
      <c r="H44" s="233"/>
      <c r="I44" s="233">
        <f>SUM(I45:I46)</f>
        <v>0</v>
      </c>
      <c r="J44" s="233"/>
      <c r="K44" s="233">
        <f>SUM(K45:K46)</f>
        <v>0</v>
      </c>
      <c r="L44" s="233"/>
      <c r="M44" s="233">
        <f>SUM(M45:M46)</f>
        <v>0</v>
      </c>
      <c r="N44" s="226"/>
      <c r="O44" s="226">
        <f>SUM(O45:O46)</f>
        <v>2.66E-3</v>
      </c>
      <c r="P44" s="226"/>
      <c r="Q44" s="226">
        <f>SUM(Q45:Q46)</f>
        <v>4.54</v>
      </c>
      <c r="R44" s="226"/>
      <c r="S44" s="226"/>
      <c r="T44" s="227"/>
      <c r="U44" s="226">
        <f>SUM(U45:U46)</f>
        <v>16.350000000000001</v>
      </c>
      <c r="AE44" t="s">
        <v>106</v>
      </c>
    </row>
    <row r="45" spans="1:60" outlineLevel="1" x14ac:dyDescent="0.2">
      <c r="A45" s="213">
        <v>23</v>
      </c>
      <c r="B45" s="219" t="s">
        <v>168</v>
      </c>
      <c r="C45" s="264" t="s">
        <v>169</v>
      </c>
      <c r="D45" s="221" t="s">
        <v>113</v>
      </c>
      <c r="E45" s="228">
        <v>2</v>
      </c>
      <c r="F45" s="231"/>
      <c r="G45" s="232">
        <f>ROUND(E45*F45,2)</f>
        <v>0</v>
      </c>
      <c r="H45" s="231"/>
      <c r="I45" s="232">
        <f>ROUND(E45*H45,2)</f>
        <v>0</v>
      </c>
      <c r="J45" s="231"/>
      <c r="K45" s="232">
        <f>ROUND(E45*J45,2)</f>
        <v>0</v>
      </c>
      <c r="L45" s="232">
        <v>21</v>
      </c>
      <c r="M45" s="232">
        <f>G45*(1+L45/100)</f>
        <v>0</v>
      </c>
      <c r="N45" s="222">
        <v>1.33E-3</v>
      </c>
      <c r="O45" s="222">
        <f>ROUND(E45*N45,5)</f>
        <v>2.66E-3</v>
      </c>
      <c r="P45" s="222">
        <v>2.27</v>
      </c>
      <c r="Q45" s="222">
        <f>ROUND(E45*P45,5)</f>
        <v>4.54</v>
      </c>
      <c r="R45" s="222"/>
      <c r="S45" s="222"/>
      <c r="T45" s="223">
        <v>8.1749500000000008</v>
      </c>
      <c r="U45" s="222">
        <f>ROUND(E45*T45,2)</f>
        <v>16.350000000000001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162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3"/>
      <c r="B46" s="219"/>
      <c r="C46" s="265" t="s">
        <v>170</v>
      </c>
      <c r="D46" s="224"/>
      <c r="E46" s="229">
        <v>2</v>
      </c>
      <c r="F46" s="232"/>
      <c r="G46" s="232"/>
      <c r="H46" s="232"/>
      <c r="I46" s="232"/>
      <c r="J46" s="232"/>
      <c r="K46" s="232"/>
      <c r="L46" s="232"/>
      <c r="M46" s="232"/>
      <c r="N46" s="222"/>
      <c r="O46" s="222"/>
      <c r="P46" s="222"/>
      <c r="Q46" s="222"/>
      <c r="R46" s="222"/>
      <c r="S46" s="222"/>
      <c r="T46" s="223"/>
      <c r="U46" s="222"/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115</v>
      </c>
      <c r="AF46" s="212">
        <v>0</v>
      </c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x14ac:dyDescent="0.2">
      <c r="A47" s="214" t="s">
        <v>105</v>
      </c>
      <c r="B47" s="220" t="s">
        <v>68</v>
      </c>
      <c r="C47" s="266" t="s">
        <v>69</v>
      </c>
      <c r="D47" s="225"/>
      <c r="E47" s="230"/>
      <c r="F47" s="233"/>
      <c r="G47" s="233">
        <f>SUMIF(AE48:AE50,"&lt;&gt;NOR",G48:G50)</f>
        <v>0</v>
      </c>
      <c r="H47" s="233"/>
      <c r="I47" s="233">
        <f>SUM(I48:I50)</f>
        <v>0</v>
      </c>
      <c r="J47" s="233"/>
      <c r="K47" s="233">
        <f>SUM(K48:K50)</f>
        <v>0</v>
      </c>
      <c r="L47" s="233"/>
      <c r="M47" s="233">
        <f>SUM(M48:M50)</f>
        <v>0</v>
      </c>
      <c r="N47" s="226"/>
      <c r="O47" s="226">
        <f>SUM(O48:O50)</f>
        <v>0</v>
      </c>
      <c r="P47" s="226"/>
      <c r="Q47" s="226">
        <f>SUM(Q48:Q50)</f>
        <v>0</v>
      </c>
      <c r="R47" s="226"/>
      <c r="S47" s="226"/>
      <c r="T47" s="227"/>
      <c r="U47" s="226">
        <f>SUM(U48:U50)</f>
        <v>11.21</v>
      </c>
      <c r="AE47" t="s">
        <v>106</v>
      </c>
    </row>
    <row r="48" spans="1:60" outlineLevel="1" x14ac:dyDescent="0.2">
      <c r="A48" s="213">
        <v>24</v>
      </c>
      <c r="B48" s="219" t="s">
        <v>171</v>
      </c>
      <c r="C48" s="264" t="s">
        <v>172</v>
      </c>
      <c r="D48" s="221" t="s">
        <v>143</v>
      </c>
      <c r="E48" s="228">
        <v>4.54</v>
      </c>
      <c r="F48" s="231"/>
      <c r="G48" s="232">
        <f>ROUND(E48*F48,2)</f>
        <v>0</v>
      </c>
      <c r="H48" s="231"/>
      <c r="I48" s="232">
        <f>ROUND(E48*H48,2)</f>
        <v>0</v>
      </c>
      <c r="J48" s="231"/>
      <c r="K48" s="232">
        <f>ROUND(E48*J48,2)</f>
        <v>0</v>
      </c>
      <c r="L48" s="232">
        <v>21</v>
      </c>
      <c r="M48" s="232">
        <f>G48*(1+L48/100)</f>
        <v>0</v>
      </c>
      <c r="N48" s="222">
        <v>0</v>
      </c>
      <c r="O48" s="222">
        <f>ROUND(E48*N48,5)</f>
        <v>0</v>
      </c>
      <c r="P48" s="222">
        <v>0</v>
      </c>
      <c r="Q48" s="222">
        <f>ROUND(E48*P48,5)</f>
        <v>0</v>
      </c>
      <c r="R48" s="222"/>
      <c r="S48" s="222"/>
      <c r="T48" s="223">
        <v>2.4700000000000002</v>
      </c>
      <c r="U48" s="222">
        <f>ROUND(E48*T48,2)</f>
        <v>11.21</v>
      </c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162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13">
        <v>25</v>
      </c>
      <c r="B49" s="219" t="s">
        <v>173</v>
      </c>
      <c r="C49" s="264" t="s">
        <v>174</v>
      </c>
      <c r="D49" s="221" t="s">
        <v>143</v>
      </c>
      <c r="E49" s="228">
        <v>27.64</v>
      </c>
      <c r="F49" s="231"/>
      <c r="G49" s="232">
        <f>ROUND(E49*F49,2)</f>
        <v>0</v>
      </c>
      <c r="H49" s="231"/>
      <c r="I49" s="232">
        <f>ROUND(E49*H49,2)</f>
        <v>0</v>
      </c>
      <c r="J49" s="231"/>
      <c r="K49" s="232">
        <f>ROUND(E49*J49,2)</f>
        <v>0</v>
      </c>
      <c r="L49" s="232">
        <v>21</v>
      </c>
      <c r="M49" s="232">
        <f>G49*(1+L49/100)</f>
        <v>0</v>
      </c>
      <c r="N49" s="222">
        <v>0</v>
      </c>
      <c r="O49" s="222">
        <f>ROUND(E49*N49,5)</f>
        <v>0</v>
      </c>
      <c r="P49" s="222">
        <v>0</v>
      </c>
      <c r="Q49" s="222">
        <f>ROUND(E49*P49,5)</f>
        <v>0</v>
      </c>
      <c r="R49" s="222"/>
      <c r="S49" s="222"/>
      <c r="T49" s="223">
        <v>0</v>
      </c>
      <c r="U49" s="222">
        <f>ROUND(E49*T49,2)</f>
        <v>0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110</v>
      </c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13"/>
      <c r="B50" s="219"/>
      <c r="C50" s="265" t="s">
        <v>175</v>
      </c>
      <c r="D50" s="224"/>
      <c r="E50" s="229">
        <v>27.64</v>
      </c>
      <c r="F50" s="232"/>
      <c r="G50" s="232"/>
      <c r="H50" s="232"/>
      <c r="I50" s="232"/>
      <c r="J50" s="232"/>
      <c r="K50" s="232"/>
      <c r="L50" s="232"/>
      <c r="M50" s="232"/>
      <c r="N50" s="222"/>
      <c r="O50" s="222"/>
      <c r="P50" s="222"/>
      <c r="Q50" s="222"/>
      <c r="R50" s="222"/>
      <c r="S50" s="222"/>
      <c r="T50" s="223"/>
      <c r="U50" s="222"/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115</v>
      </c>
      <c r="AF50" s="212">
        <v>0</v>
      </c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x14ac:dyDescent="0.2">
      <c r="A51" s="214" t="s">
        <v>105</v>
      </c>
      <c r="B51" s="220" t="s">
        <v>70</v>
      </c>
      <c r="C51" s="266" t="s">
        <v>71</v>
      </c>
      <c r="D51" s="225"/>
      <c r="E51" s="230"/>
      <c r="F51" s="233"/>
      <c r="G51" s="233">
        <f>SUMIF(AE52:AE53,"&lt;&gt;NOR",G52:G53)</f>
        <v>0</v>
      </c>
      <c r="H51" s="233"/>
      <c r="I51" s="233">
        <f>SUM(I52:I53)</f>
        <v>0</v>
      </c>
      <c r="J51" s="233"/>
      <c r="K51" s="233">
        <f>SUM(K52:K53)</f>
        <v>0</v>
      </c>
      <c r="L51" s="233"/>
      <c r="M51" s="233">
        <f>SUM(M52:M53)</f>
        <v>0</v>
      </c>
      <c r="N51" s="226"/>
      <c r="O51" s="226">
        <f>SUM(O52:O53)</f>
        <v>0</v>
      </c>
      <c r="P51" s="226"/>
      <c r="Q51" s="226">
        <f>SUM(Q52:Q53)</f>
        <v>0</v>
      </c>
      <c r="R51" s="226"/>
      <c r="S51" s="226"/>
      <c r="T51" s="227"/>
      <c r="U51" s="226">
        <f>SUM(U52:U53)</f>
        <v>31.18</v>
      </c>
      <c r="AE51" t="s">
        <v>106</v>
      </c>
    </row>
    <row r="52" spans="1:60" outlineLevel="1" x14ac:dyDescent="0.2">
      <c r="A52" s="213">
        <v>26</v>
      </c>
      <c r="B52" s="219" t="s">
        <v>176</v>
      </c>
      <c r="C52" s="264" t="s">
        <v>177</v>
      </c>
      <c r="D52" s="221" t="s">
        <v>143</v>
      </c>
      <c r="E52" s="228">
        <v>10.36</v>
      </c>
      <c r="F52" s="231"/>
      <c r="G52" s="232">
        <f>ROUND(E52*F52,2)</f>
        <v>0</v>
      </c>
      <c r="H52" s="231"/>
      <c r="I52" s="232">
        <f>ROUND(E52*H52,2)</f>
        <v>0</v>
      </c>
      <c r="J52" s="231"/>
      <c r="K52" s="232">
        <f>ROUND(E52*J52,2)</f>
        <v>0</v>
      </c>
      <c r="L52" s="232">
        <v>21</v>
      </c>
      <c r="M52" s="232">
        <f>G52*(1+L52/100)</f>
        <v>0</v>
      </c>
      <c r="N52" s="222">
        <v>0</v>
      </c>
      <c r="O52" s="222">
        <f>ROUND(E52*N52,5)</f>
        <v>0</v>
      </c>
      <c r="P52" s="222">
        <v>0</v>
      </c>
      <c r="Q52" s="222">
        <f>ROUND(E52*P52,5)</f>
        <v>0</v>
      </c>
      <c r="R52" s="222"/>
      <c r="S52" s="222"/>
      <c r="T52" s="223">
        <v>0.19400000000000001</v>
      </c>
      <c r="U52" s="222">
        <f>ROUND(E52*T52,2)</f>
        <v>2.0099999999999998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110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3">
        <v>27</v>
      </c>
      <c r="B53" s="219" t="s">
        <v>178</v>
      </c>
      <c r="C53" s="264" t="s">
        <v>179</v>
      </c>
      <c r="D53" s="221" t="s">
        <v>143</v>
      </c>
      <c r="E53" s="228">
        <v>74.8</v>
      </c>
      <c r="F53" s="231"/>
      <c r="G53" s="232">
        <f>ROUND(E53*F53,2)</f>
        <v>0</v>
      </c>
      <c r="H53" s="231"/>
      <c r="I53" s="232">
        <f>ROUND(E53*H53,2)</f>
        <v>0</v>
      </c>
      <c r="J53" s="231"/>
      <c r="K53" s="232">
        <f>ROUND(E53*J53,2)</f>
        <v>0</v>
      </c>
      <c r="L53" s="232">
        <v>21</v>
      </c>
      <c r="M53" s="232">
        <f>G53*(1+L53/100)</f>
        <v>0</v>
      </c>
      <c r="N53" s="222">
        <v>0</v>
      </c>
      <c r="O53" s="222">
        <f>ROUND(E53*N53,5)</f>
        <v>0</v>
      </c>
      <c r="P53" s="222">
        <v>0</v>
      </c>
      <c r="Q53" s="222">
        <f>ROUND(E53*P53,5)</f>
        <v>0</v>
      </c>
      <c r="R53" s="222"/>
      <c r="S53" s="222"/>
      <c r="T53" s="223">
        <v>0.39</v>
      </c>
      <c r="U53" s="222">
        <f>ROUND(E53*T53,2)</f>
        <v>29.17</v>
      </c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110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x14ac:dyDescent="0.2">
      <c r="A54" s="214" t="s">
        <v>105</v>
      </c>
      <c r="B54" s="220" t="s">
        <v>72</v>
      </c>
      <c r="C54" s="266" t="s">
        <v>73</v>
      </c>
      <c r="D54" s="225"/>
      <c r="E54" s="230"/>
      <c r="F54" s="233"/>
      <c r="G54" s="233">
        <f>SUMIF(AE55:AE56,"&lt;&gt;NOR",G55:G56)</f>
        <v>0</v>
      </c>
      <c r="H54" s="233"/>
      <c r="I54" s="233">
        <f>SUM(I55:I56)</f>
        <v>0</v>
      </c>
      <c r="J54" s="233"/>
      <c r="K54" s="233">
        <f>SUM(K55:K56)</f>
        <v>0</v>
      </c>
      <c r="L54" s="233"/>
      <c r="M54" s="233">
        <f>SUM(M55:M56)</f>
        <v>0</v>
      </c>
      <c r="N54" s="226"/>
      <c r="O54" s="226">
        <f>SUM(O55:O56)</f>
        <v>1.008E-2</v>
      </c>
      <c r="P54" s="226"/>
      <c r="Q54" s="226">
        <f>SUM(Q55:Q56)</f>
        <v>0</v>
      </c>
      <c r="R54" s="226"/>
      <c r="S54" s="226"/>
      <c r="T54" s="227"/>
      <c r="U54" s="226">
        <f>SUM(U55:U56)</f>
        <v>0.62</v>
      </c>
      <c r="AE54" t="s">
        <v>106</v>
      </c>
    </row>
    <row r="55" spans="1:60" outlineLevel="1" x14ac:dyDescent="0.2">
      <c r="A55" s="213">
        <v>28</v>
      </c>
      <c r="B55" s="219" t="s">
        <v>180</v>
      </c>
      <c r="C55" s="264" t="s">
        <v>181</v>
      </c>
      <c r="D55" s="221" t="s">
        <v>109</v>
      </c>
      <c r="E55" s="228">
        <v>14</v>
      </c>
      <c r="F55" s="231"/>
      <c r="G55" s="232">
        <f>ROUND(E55*F55,2)</f>
        <v>0</v>
      </c>
      <c r="H55" s="231"/>
      <c r="I55" s="232">
        <f>ROUND(E55*H55,2)</f>
        <v>0</v>
      </c>
      <c r="J55" s="231"/>
      <c r="K55" s="232">
        <f>ROUND(E55*J55,2)</f>
        <v>0</v>
      </c>
      <c r="L55" s="232">
        <v>21</v>
      </c>
      <c r="M55" s="232">
        <f>G55*(1+L55/100)</f>
        <v>0</v>
      </c>
      <c r="N55" s="222">
        <v>1.7000000000000001E-4</v>
      </c>
      <c r="O55" s="222">
        <f>ROUND(E55*N55,5)</f>
        <v>2.3800000000000002E-3</v>
      </c>
      <c r="P55" s="222">
        <v>0</v>
      </c>
      <c r="Q55" s="222">
        <f>ROUND(E55*P55,5)</f>
        <v>0</v>
      </c>
      <c r="R55" s="222"/>
      <c r="S55" s="222"/>
      <c r="T55" s="223">
        <v>4.3999999999999997E-2</v>
      </c>
      <c r="U55" s="222">
        <f>ROUND(E55*T55,2)</f>
        <v>0.62</v>
      </c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110</v>
      </c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3">
        <v>29</v>
      </c>
      <c r="B56" s="219" t="s">
        <v>182</v>
      </c>
      <c r="C56" s="264" t="s">
        <v>183</v>
      </c>
      <c r="D56" s="221" t="s">
        <v>109</v>
      </c>
      <c r="E56" s="228">
        <v>14</v>
      </c>
      <c r="F56" s="231"/>
      <c r="G56" s="232">
        <f>ROUND(E56*F56,2)</f>
        <v>0</v>
      </c>
      <c r="H56" s="231"/>
      <c r="I56" s="232">
        <f>ROUND(E56*H56,2)</f>
        <v>0</v>
      </c>
      <c r="J56" s="231"/>
      <c r="K56" s="232">
        <f>ROUND(E56*J56,2)</f>
        <v>0</v>
      </c>
      <c r="L56" s="232">
        <v>21</v>
      </c>
      <c r="M56" s="232">
        <f>G56*(1+L56/100)</f>
        <v>0</v>
      </c>
      <c r="N56" s="222">
        <v>5.5000000000000003E-4</v>
      </c>
      <c r="O56" s="222">
        <f>ROUND(E56*N56,5)</f>
        <v>7.7000000000000002E-3</v>
      </c>
      <c r="P56" s="222">
        <v>0</v>
      </c>
      <c r="Q56" s="222">
        <f>ROUND(E56*P56,5)</f>
        <v>0</v>
      </c>
      <c r="R56" s="222"/>
      <c r="S56" s="222"/>
      <c r="T56" s="223">
        <v>0</v>
      </c>
      <c r="U56" s="222">
        <f>ROUND(E56*T56,2)</f>
        <v>0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153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x14ac:dyDescent="0.2">
      <c r="A57" s="214" t="s">
        <v>105</v>
      </c>
      <c r="B57" s="220" t="s">
        <v>74</v>
      </c>
      <c r="C57" s="266" t="s">
        <v>75</v>
      </c>
      <c r="D57" s="225"/>
      <c r="E57" s="230"/>
      <c r="F57" s="233"/>
      <c r="G57" s="233">
        <f>SUMIF(AE58:AE59,"&lt;&gt;NOR",G58:G59)</f>
        <v>0</v>
      </c>
      <c r="H57" s="233"/>
      <c r="I57" s="233">
        <f>SUM(I58:I59)</f>
        <v>0</v>
      </c>
      <c r="J57" s="233"/>
      <c r="K57" s="233">
        <f>SUM(K58:K59)</f>
        <v>0</v>
      </c>
      <c r="L57" s="233"/>
      <c r="M57" s="233">
        <f>SUM(M58:M59)</f>
        <v>0</v>
      </c>
      <c r="N57" s="226"/>
      <c r="O57" s="226">
        <f>SUM(O58:O59)</f>
        <v>9.6000000000000002E-4</v>
      </c>
      <c r="P57" s="226"/>
      <c r="Q57" s="226">
        <f>SUM(Q58:Q59)</f>
        <v>0</v>
      </c>
      <c r="R57" s="226"/>
      <c r="S57" s="226"/>
      <c r="T57" s="227"/>
      <c r="U57" s="226">
        <f>SUM(U58:U59)</f>
        <v>1.6</v>
      </c>
      <c r="AE57" t="s">
        <v>106</v>
      </c>
    </row>
    <row r="58" spans="1:60" ht="22.5" outlineLevel="1" x14ac:dyDescent="0.2">
      <c r="A58" s="213">
        <v>30</v>
      </c>
      <c r="B58" s="219" t="s">
        <v>184</v>
      </c>
      <c r="C58" s="264" t="s">
        <v>185</v>
      </c>
      <c r="D58" s="221" t="s">
        <v>150</v>
      </c>
      <c r="E58" s="228">
        <v>6</v>
      </c>
      <c r="F58" s="231"/>
      <c r="G58" s="232">
        <f>ROUND(E58*F58,2)</f>
        <v>0</v>
      </c>
      <c r="H58" s="231"/>
      <c r="I58" s="232">
        <f>ROUND(E58*H58,2)</f>
        <v>0</v>
      </c>
      <c r="J58" s="231"/>
      <c r="K58" s="232">
        <f>ROUND(E58*J58,2)</f>
        <v>0</v>
      </c>
      <c r="L58" s="232">
        <v>21</v>
      </c>
      <c r="M58" s="232">
        <f>G58*(1+L58/100)</f>
        <v>0</v>
      </c>
      <c r="N58" s="222">
        <v>1.6000000000000001E-4</v>
      </c>
      <c r="O58" s="222">
        <f>ROUND(E58*N58,5)</f>
        <v>9.6000000000000002E-4</v>
      </c>
      <c r="P58" s="222">
        <v>0</v>
      </c>
      <c r="Q58" s="222">
        <f>ROUND(E58*P58,5)</f>
        <v>0</v>
      </c>
      <c r="R58" s="222"/>
      <c r="S58" s="222"/>
      <c r="T58" s="223">
        <v>9.955E-2</v>
      </c>
      <c r="U58" s="222">
        <f>ROUND(E58*T58,2)</f>
        <v>0.6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110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3">
        <v>31</v>
      </c>
      <c r="B59" s="219" t="s">
        <v>186</v>
      </c>
      <c r="C59" s="264" t="s">
        <v>187</v>
      </c>
      <c r="D59" s="221" t="s">
        <v>188</v>
      </c>
      <c r="E59" s="228">
        <v>1</v>
      </c>
      <c r="F59" s="231"/>
      <c r="G59" s="232">
        <f>ROUND(E59*F59,2)</f>
        <v>0</v>
      </c>
      <c r="H59" s="231"/>
      <c r="I59" s="232">
        <f>ROUND(E59*H59,2)</f>
        <v>0</v>
      </c>
      <c r="J59" s="231"/>
      <c r="K59" s="232">
        <f>ROUND(E59*J59,2)</f>
        <v>0</v>
      </c>
      <c r="L59" s="232">
        <v>21</v>
      </c>
      <c r="M59" s="232">
        <f>G59*(1+L59/100)</f>
        <v>0</v>
      </c>
      <c r="N59" s="222">
        <v>0</v>
      </c>
      <c r="O59" s="222">
        <f>ROUND(E59*N59,5)</f>
        <v>0</v>
      </c>
      <c r="P59" s="222">
        <v>0</v>
      </c>
      <c r="Q59" s="222">
        <f>ROUND(E59*P59,5)</f>
        <v>0</v>
      </c>
      <c r="R59" s="222"/>
      <c r="S59" s="222"/>
      <c r="T59" s="223">
        <v>1</v>
      </c>
      <c r="U59" s="222">
        <f>ROUND(E59*T59,2)</f>
        <v>1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110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x14ac:dyDescent="0.2">
      <c r="A60" s="214" t="s">
        <v>105</v>
      </c>
      <c r="B60" s="220" t="s">
        <v>76</v>
      </c>
      <c r="C60" s="266" t="s">
        <v>77</v>
      </c>
      <c r="D60" s="225"/>
      <c r="E60" s="230"/>
      <c r="F60" s="233"/>
      <c r="G60" s="233">
        <f>SUMIF(AE61:AE62,"&lt;&gt;NOR",G61:G62)</f>
        <v>0</v>
      </c>
      <c r="H60" s="233"/>
      <c r="I60" s="233">
        <f>SUM(I61:I62)</f>
        <v>0</v>
      </c>
      <c r="J60" s="233"/>
      <c r="K60" s="233">
        <f>SUM(K61:K62)</f>
        <v>0</v>
      </c>
      <c r="L60" s="233"/>
      <c r="M60" s="233">
        <f>SUM(M61:M62)</f>
        <v>0</v>
      </c>
      <c r="N60" s="226"/>
      <c r="O60" s="226">
        <f>SUM(O61:O62)</f>
        <v>8.4250000000000005E-2</v>
      </c>
      <c r="P60" s="226"/>
      <c r="Q60" s="226">
        <f>SUM(Q61:Q62)</f>
        <v>0</v>
      </c>
      <c r="R60" s="226"/>
      <c r="S60" s="226"/>
      <c r="T60" s="227"/>
      <c r="U60" s="226">
        <f>SUM(U61:U62)</f>
        <v>1.56</v>
      </c>
      <c r="AE60" t="s">
        <v>106</v>
      </c>
    </row>
    <row r="61" spans="1:60" outlineLevel="1" x14ac:dyDescent="0.2">
      <c r="A61" s="213">
        <v>32</v>
      </c>
      <c r="B61" s="219" t="s">
        <v>189</v>
      </c>
      <c r="C61" s="264" t="s">
        <v>190</v>
      </c>
      <c r="D61" s="221" t="s">
        <v>150</v>
      </c>
      <c r="E61" s="228">
        <v>5</v>
      </c>
      <c r="F61" s="231"/>
      <c r="G61" s="232">
        <f>ROUND(E61*F61,2)</f>
        <v>0</v>
      </c>
      <c r="H61" s="231"/>
      <c r="I61" s="232">
        <f>ROUND(E61*H61,2)</f>
        <v>0</v>
      </c>
      <c r="J61" s="231"/>
      <c r="K61" s="232">
        <f>ROUND(E61*J61,2)</f>
        <v>0</v>
      </c>
      <c r="L61" s="232">
        <v>21</v>
      </c>
      <c r="M61" s="232">
        <f>G61*(1+L61/100)</f>
        <v>0</v>
      </c>
      <c r="N61" s="222">
        <v>0</v>
      </c>
      <c r="O61" s="222">
        <f>ROUND(E61*N61,5)</f>
        <v>0</v>
      </c>
      <c r="P61" s="222">
        <v>0</v>
      </c>
      <c r="Q61" s="222">
        <f>ROUND(E61*P61,5)</f>
        <v>0</v>
      </c>
      <c r="R61" s="222"/>
      <c r="S61" s="222"/>
      <c r="T61" s="223">
        <v>0.3</v>
      </c>
      <c r="U61" s="222">
        <f>ROUND(E61*T61,2)</f>
        <v>1.5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110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13">
        <v>33</v>
      </c>
      <c r="B62" s="219" t="s">
        <v>191</v>
      </c>
      <c r="C62" s="264" t="s">
        <v>192</v>
      </c>
      <c r="D62" s="221" t="s">
        <v>150</v>
      </c>
      <c r="E62" s="228">
        <v>5</v>
      </c>
      <c r="F62" s="231"/>
      <c r="G62" s="232">
        <f>ROUND(E62*F62,2)</f>
        <v>0</v>
      </c>
      <c r="H62" s="231"/>
      <c r="I62" s="232">
        <f>ROUND(E62*H62,2)</f>
        <v>0</v>
      </c>
      <c r="J62" s="231"/>
      <c r="K62" s="232">
        <f>ROUND(E62*J62,2)</f>
        <v>0</v>
      </c>
      <c r="L62" s="232">
        <v>21</v>
      </c>
      <c r="M62" s="232">
        <f>G62*(1+L62/100)</f>
        <v>0</v>
      </c>
      <c r="N62" s="222">
        <v>1.685E-2</v>
      </c>
      <c r="O62" s="222">
        <f>ROUND(E62*N62,5)</f>
        <v>8.4250000000000005E-2</v>
      </c>
      <c r="P62" s="222">
        <v>0</v>
      </c>
      <c r="Q62" s="222">
        <f>ROUND(E62*P62,5)</f>
        <v>0</v>
      </c>
      <c r="R62" s="222"/>
      <c r="S62" s="222"/>
      <c r="T62" s="223">
        <v>1.2E-2</v>
      </c>
      <c r="U62" s="222">
        <f>ROUND(E62*T62,2)</f>
        <v>0.06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110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x14ac:dyDescent="0.2">
      <c r="A63" s="214" t="s">
        <v>105</v>
      </c>
      <c r="B63" s="220" t="s">
        <v>78</v>
      </c>
      <c r="C63" s="266" t="s">
        <v>26</v>
      </c>
      <c r="D63" s="225"/>
      <c r="E63" s="230"/>
      <c r="F63" s="233"/>
      <c r="G63" s="233">
        <f>SUMIF(AE64:AE64,"&lt;&gt;NOR",G64:G64)</f>
        <v>0</v>
      </c>
      <c r="H63" s="233"/>
      <c r="I63" s="233">
        <f>SUM(I64:I64)</f>
        <v>0</v>
      </c>
      <c r="J63" s="233"/>
      <c r="K63" s="233">
        <f>SUM(K64:K64)</f>
        <v>0</v>
      </c>
      <c r="L63" s="233"/>
      <c r="M63" s="233">
        <f>SUM(M64:M64)</f>
        <v>0</v>
      </c>
      <c r="N63" s="226"/>
      <c r="O63" s="226">
        <f>SUM(O64:O64)</f>
        <v>0</v>
      </c>
      <c r="P63" s="226"/>
      <c r="Q63" s="226">
        <f>SUM(Q64:Q64)</f>
        <v>0</v>
      </c>
      <c r="R63" s="226"/>
      <c r="S63" s="226"/>
      <c r="T63" s="227"/>
      <c r="U63" s="226">
        <f>SUM(U64:U64)</f>
        <v>0</v>
      </c>
      <c r="AE63" t="s">
        <v>106</v>
      </c>
    </row>
    <row r="64" spans="1:60" outlineLevel="1" x14ac:dyDescent="0.2">
      <c r="A64" s="242">
        <v>34</v>
      </c>
      <c r="B64" s="243" t="s">
        <v>193</v>
      </c>
      <c r="C64" s="267" t="s">
        <v>194</v>
      </c>
      <c r="D64" s="244" t="s">
        <v>195</v>
      </c>
      <c r="E64" s="245">
        <v>1</v>
      </c>
      <c r="F64" s="246"/>
      <c r="G64" s="247">
        <f>ROUND(E64*F64,2)</f>
        <v>0</v>
      </c>
      <c r="H64" s="246"/>
      <c r="I64" s="247">
        <f>ROUND(E64*H64,2)</f>
        <v>0</v>
      </c>
      <c r="J64" s="246"/>
      <c r="K64" s="247">
        <f>ROUND(E64*J64,2)</f>
        <v>0</v>
      </c>
      <c r="L64" s="247">
        <v>21</v>
      </c>
      <c r="M64" s="247">
        <f>G64*(1+L64/100)</f>
        <v>0</v>
      </c>
      <c r="N64" s="248">
        <v>0</v>
      </c>
      <c r="O64" s="248">
        <f>ROUND(E64*N64,5)</f>
        <v>0</v>
      </c>
      <c r="P64" s="248">
        <v>0</v>
      </c>
      <c r="Q64" s="248">
        <f>ROUND(E64*P64,5)</f>
        <v>0</v>
      </c>
      <c r="R64" s="248"/>
      <c r="S64" s="248"/>
      <c r="T64" s="249">
        <v>0</v>
      </c>
      <c r="U64" s="248">
        <f>ROUND(E64*T64,2)</f>
        <v>0</v>
      </c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110</v>
      </c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31" x14ac:dyDescent="0.2">
      <c r="A65" s="6"/>
      <c r="B65" s="7" t="s">
        <v>196</v>
      </c>
      <c r="C65" s="268" t="s">
        <v>196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C65">
        <v>15</v>
      </c>
      <c r="AD65">
        <v>21</v>
      </c>
    </row>
    <row r="66" spans="1:31" x14ac:dyDescent="0.2">
      <c r="A66" s="250"/>
      <c r="B66" s="251">
        <v>26</v>
      </c>
      <c r="C66" s="269" t="s">
        <v>196</v>
      </c>
      <c r="D66" s="252"/>
      <c r="E66" s="252"/>
      <c r="F66" s="252"/>
      <c r="G66" s="263">
        <f>G8+G23+G29+G38+G41+G44+G47+G51+G54+G57+G60+G63</f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C66">
        <f>SUMIF(L7:L64,AC65,G7:G64)</f>
        <v>0</v>
      </c>
      <c r="AD66">
        <f>SUMIF(L7:L64,AD65,G7:G64)</f>
        <v>0</v>
      </c>
      <c r="AE66" t="s">
        <v>197</v>
      </c>
    </row>
    <row r="67" spans="1:31" x14ac:dyDescent="0.2">
      <c r="A67" s="6"/>
      <c r="B67" s="7" t="s">
        <v>196</v>
      </c>
      <c r="C67" s="268" t="s">
        <v>196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31" x14ac:dyDescent="0.2">
      <c r="A68" s="6"/>
      <c r="B68" s="7" t="s">
        <v>196</v>
      </c>
      <c r="C68" s="268" t="s">
        <v>196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31" x14ac:dyDescent="0.2">
      <c r="A69" s="253">
        <v>33</v>
      </c>
      <c r="B69" s="253"/>
      <c r="C69" s="27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1" x14ac:dyDescent="0.2">
      <c r="A70" s="254"/>
      <c r="B70" s="255"/>
      <c r="C70" s="271"/>
      <c r="D70" s="255"/>
      <c r="E70" s="255"/>
      <c r="F70" s="255"/>
      <c r="G70" s="25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E70" t="s">
        <v>198</v>
      </c>
    </row>
    <row r="71" spans="1:31" x14ac:dyDescent="0.2">
      <c r="A71" s="257"/>
      <c r="B71" s="258"/>
      <c r="C71" s="272"/>
      <c r="D71" s="258"/>
      <c r="E71" s="258"/>
      <c r="F71" s="258"/>
      <c r="G71" s="259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31" x14ac:dyDescent="0.2">
      <c r="A72" s="257"/>
      <c r="B72" s="258"/>
      <c r="C72" s="272"/>
      <c r="D72" s="258"/>
      <c r="E72" s="258"/>
      <c r="F72" s="258"/>
      <c r="G72" s="259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31" x14ac:dyDescent="0.2">
      <c r="A73" s="257"/>
      <c r="B73" s="258"/>
      <c r="C73" s="272"/>
      <c r="D73" s="258"/>
      <c r="E73" s="258"/>
      <c r="F73" s="258"/>
      <c r="G73" s="259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31" x14ac:dyDescent="0.2">
      <c r="A74" s="260"/>
      <c r="B74" s="261"/>
      <c r="C74" s="273"/>
      <c r="D74" s="261"/>
      <c r="E74" s="261"/>
      <c r="F74" s="261"/>
      <c r="G74" s="262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31" x14ac:dyDescent="0.2">
      <c r="A75" s="6"/>
      <c r="B75" s="7" t="s">
        <v>196</v>
      </c>
      <c r="C75" s="268" t="s">
        <v>196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31" x14ac:dyDescent="0.2">
      <c r="C76" s="274"/>
      <c r="AE76" t="s">
        <v>199</v>
      </c>
    </row>
  </sheetData>
  <mergeCells count="6">
    <mergeCell ref="A1:G1"/>
    <mergeCell ref="C2:G2"/>
    <mergeCell ref="C3:G3"/>
    <mergeCell ref="C4:G4"/>
    <mergeCell ref="A69:C69"/>
    <mergeCell ref="A70:G7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2020-08-27T06:58:00Z</dcterms:modified>
</cp:coreProperties>
</file>