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360" yWindow="270" windowWidth="18735" windowHeight="11760" activeTab="1"/>
  </bookViews>
  <sheets>
    <sheet name="Pokyny pro vyplnění" sheetId="11" r:id="rId1"/>
    <sheet name="Stavba" sheetId="1" r:id="rId2"/>
    <sheet name="VzorPolozky" sheetId="10" state="hidden" r:id="rId3"/>
    <sheet name="1 01 Pol" sheetId="12" r:id="rId4"/>
    <sheet name="1 02 Pol" sheetId="13" r:id="rId5"/>
    <sheet name="1 03 Pol" sheetId="14" r:id="rId6"/>
    <sheet name="1 04 Pol" sheetId="15" r:id="rId7"/>
    <sheet name="2 1 Pol" sheetId="16" r:id="rId8"/>
    <sheet name="2 2 Pol" sheetId="17" r:id="rId9"/>
    <sheet name="2 3 Pol" sheetId="18" r:id="rId10"/>
  </sheets>
  <externalReferences>
    <externalReference r:id="rId11"/>
  </externalReferences>
  <definedNames>
    <definedName name="CelkemDPHVypocet" localSheetId="1">Stavba!$H$49</definedName>
    <definedName name="CenaCelkem">Stavba!$G$29</definedName>
    <definedName name="CenaCelkemBezDPH">Stavba!$G$28</definedName>
    <definedName name="CenaCelkemVypocet" localSheetId="1">Stavba!$I$49</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'1 01 Pol'!$1:$7</definedName>
    <definedName name="_xlnm.Print_Titles" localSheetId="4">'1 02 Pol'!$1:$7</definedName>
    <definedName name="_xlnm.Print_Titles" localSheetId="5">'1 03 Pol'!$1:$7</definedName>
    <definedName name="_xlnm.Print_Titles" localSheetId="6">'1 04 Pol'!$1:$7</definedName>
    <definedName name="_xlnm.Print_Titles" localSheetId="7">'2 1 Pol'!$1:$7</definedName>
    <definedName name="_xlnm.Print_Titles" localSheetId="8">'2 2 Pol'!$1:$7</definedName>
    <definedName name="_xlnm.Print_Titles" localSheetId="9">'2 3 Pol'!$1:$7</definedName>
    <definedName name="oadresa">Stavba!$D$6</definedName>
    <definedName name="Objednatel" localSheetId="1">Stavba!$D$5</definedName>
    <definedName name="Objekt" localSheetId="1">Stavba!$B$38</definedName>
    <definedName name="_xlnm.Print_Area" localSheetId="3">'1 01 Pol'!$A$1:$W$644</definedName>
    <definedName name="_xlnm.Print_Area" localSheetId="4">'1 02 Pol'!$A$1:$W$64</definedName>
    <definedName name="_xlnm.Print_Area" localSheetId="5">'1 03 Pol'!$A$1:$W$14</definedName>
    <definedName name="_xlnm.Print_Area" localSheetId="6">'1 04 Pol'!$A$1:$W$15</definedName>
    <definedName name="_xlnm.Print_Area" localSheetId="7">'2 1 Pol'!$A$1:$W$182</definedName>
    <definedName name="_xlnm.Print_Area" localSheetId="8">'2 2 Pol'!$A$1:$W$14</definedName>
    <definedName name="_xlnm.Print_Area" localSheetId="9">'2 3 Pol'!$A$1:$W$15</definedName>
    <definedName name="_xlnm.Print_Area" localSheetId="1">Stavba!$A$1:$J$95</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Stavba!$F$49</definedName>
    <definedName name="ZakladDPHZakl">Stavba!$G$25</definedName>
    <definedName name="ZakladDPHZaklVypocet" localSheetId="1">Stavba!$G$49</definedName>
    <definedName name="ZaObjednatele">Stavba!$G$34</definedName>
    <definedName name="Zaokrouhleni">Stavba!$G$27</definedName>
    <definedName name="ZaZhotovitele">Stavba!$D$34</definedName>
    <definedName name="Zhotovitel">Stavba!$D$11:$G$11</definedName>
  </definedNames>
  <calcPr calcId="145621"/>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G9" i="18" l="1"/>
  <c r="M9" i="18" s="1"/>
  <c r="I9" i="18"/>
  <c r="K9" i="18"/>
  <c r="O9" i="18"/>
  <c r="Q9" i="18"/>
  <c r="V9" i="18"/>
  <c r="G10" i="18"/>
  <c r="M10" i="18" s="1"/>
  <c r="I10" i="18"/>
  <c r="K10" i="18"/>
  <c r="O10" i="18"/>
  <c r="Q10" i="18"/>
  <c r="V10" i="18"/>
  <c r="G11" i="18"/>
  <c r="M11" i="18" s="1"/>
  <c r="I11" i="18"/>
  <c r="K11" i="18"/>
  <c r="O11" i="18"/>
  <c r="Q11" i="18"/>
  <c r="V11" i="18"/>
  <c r="G12" i="18"/>
  <c r="M12" i="18" s="1"/>
  <c r="I12" i="18"/>
  <c r="K12" i="18"/>
  <c r="O12" i="18"/>
  <c r="O8" i="18" s="1"/>
  <c r="Q12" i="18"/>
  <c r="V12" i="18"/>
  <c r="AE14" i="18"/>
  <c r="F48" i="1" s="1"/>
  <c r="G9" i="17"/>
  <c r="M9" i="17" s="1"/>
  <c r="I9" i="17"/>
  <c r="K9" i="17"/>
  <c r="K8" i="17" s="1"/>
  <c r="O9" i="17"/>
  <c r="O8" i="17" s="1"/>
  <c r="Q9" i="17"/>
  <c r="V9" i="17"/>
  <c r="G10" i="17"/>
  <c r="M10" i="17" s="1"/>
  <c r="I10" i="17"/>
  <c r="K10" i="17"/>
  <c r="O10" i="17"/>
  <c r="Q10" i="17"/>
  <c r="V10" i="17"/>
  <c r="G11" i="17"/>
  <c r="I11" i="17"/>
  <c r="K11" i="17"/>
  <c r="M11" i="17"/>
  <c r="O11" i="17"/>
  <c r="Q11" i="17"/>
  <c r="V11" i="17"/>
  <c r="AE13" i="17"/>
  <c r="F47" i="1" s="1"/>
  <c r="BA104" i="16"/>
  <c r="BA83" i="16"/>
  <c r="BA37" i="16"/>
  <c r="BA31" i="16"/>
  <c r="G9" i="16"/>
  <c r="M9" i="16" s="1"/>
  <c r="I9" i="16"/>
  <c r="K9" i="16"/>
  <c r="O9" i="16"/>
  <c r="Q9" i="16"/>
  <c r="V9" i="16"/>
  <c r="G30" i="16"/>
  <c r="I30" i="16"/>
  <c r="K30" i="16"/>
  <c r="M30" i="16"/>
  <c r="O30" i="16"/>
  <c r="Q30" i="16"/>
  <c r="V30" i="16"/>
  <c r="G36" i="16"/>
  <c r="M36" i="16" s="1"/>
  <c r="I36" i="16"/>
  <c r="K36" i="16"/>
  <c r="O36" i="16"/>
  <c r="Q36" i="16"/>
  <c r="V36" i="16"/>
  <c r="G82" i="16"/>
  <c r="M82" i="16" s="1"/>
  <c r="I82" i="16"/>
  <c r="K82" i="16"/>
  <c r="O82" i="16"/>
  <c r="Q82" i="16"/>
  <c r="V82" i="16"/>
  <c r="G103" i="16"/>
  <c r="M103" i="16" s="1"/>
  <c r="I103" i="16"/>
  <c r="K103" i="16"/>
  <c r="O103" i="16"/>
  <c r="Q103" i="16"/>
  <c r="V103" i="16"/>
  <c r="G107" i="16"/>
  <c r="M107" i="16" s="1"/>
  <c r="I107" i="16"/>
  <c r="K107" i="16"/>
  <c r="O107" i="16"/>
  <c r="Q107" i="16"/>
  <c r="V107" i="16"/>
  <c r="G111" i="16"/>
  <c r="M111" i="16" s="1"/>
  <c r="I111" i="16"/>
  <c r="K111" i="16"/>
  <c r="O111" i="16"/>
  <c r="Q111" i="16"/>
  <c r="V111" i="16"/>
  <c r="G155" i="16"/>
  <c r="G156" i="16"/>
  <c r="M156" i="16" s="1"/>
  <c r="M155" i="16" s="1"/>
  <c r="I156" i="16"/>
  <c r="I155" i="16" s="1"/>
  <c r="K156" i="16"/>
  <c r="K155" i="16" s="1"/>
  <c r="O156" i="16"/>
  <c r="O155" i="16" s="1"/>
  <c r="Q156" i="16"/>
  <c r="Q155" i="16" s="1"/>
  <c r="V156" i="16"/>
  <c r="V155" i="16" s="1"/>
  <c r="K158" i="16"/>
  <c r="V158" i="16"/>
  <c r="G159" i="16"/>
  <c r="G158" i="16" s="1"/>
  <c r="I72" i="1" s="1"/>
  <c r="I159" i="16"/>
  <c r="I158" i="16" s="1"/>
  <c r="K159" i="16"/>
  <c r="O159" i="16"/>
  <c r="O158" i="16" s="1"/>
  <c r="Q159" i="16"/>
  <c r="Q158" i="16" s="1"/>
  <c r="V159" i="16"/>
  <c r="G161" i="16"/>
  <c r="M161" i="16" s="1"/>
  <c r="I161" i="16"/>
  <c r="K161" i="16"/>
  <c r="O161" i="16"/>
  <c r="Q161" i="16"/>
  <c r="V161" i="16"/>
  <c r="G165" i="16"/>
  <c r="M165" i="16" s="1"/>
  <c r="I165" i="16"/>
  <c r="K165" i="16"/>
  <c r="O165" i="16"/>
  <c r="Q165" i="16"/>
  <c r="V165" i="16"/>
  <c r="G168" i="16"/>
  <c r="M168" i="16" s="1"/>
  <c r="I168" i="16"/>
  <c r="K168" i="16"/>
  <c r="O168" i="16"/>
  <c r="Q168" i="16"/>
  <c r="V168" i="16"/>
  <c r="G170" i="16"/>
  <c r="M170" i="16" s="1"/>
  <c r="I170" i="16"/>
  <c r="K170" i="16"/>
  <c r="O170" i="16"/>
  <c r="Q170" i="16"/>
  <c r="V170" i="16"/>
  <c r="G171" i="16"/>
  <c r="M171" i="16" s="1"/>
  <c r="I171" i="16"/>
  <c r="K171" i="16"/>
  <c r="O171" i="16"/>
  <c r="Q171" i="16"/>
  <c r="V171" i="16"/>
  <c r="G174" i="16"/>
  <c r="M174" i="16" s="1"/>
  <c r="I174" i="16"/>
  <c r="K174" i="16"/>
  <c r="O174" i="16"/>
  <c r="Q174" i="16"/>
  <c r="V174" i="16"/>
  <c r="G175" i="16"/>
  <c r="M175" i="16" s="1"/>
  <c r="I175" i="16"/>
  <c r="K175" i="16"/>
  <c r="O175" i="16"/>
  <c r="Q175" i="16"/>
  <c r="V175" i="16"/>
  <c r="G176" i="16"/>
  <c r="M176" i="16" s="1"/>
  <c r="I176" i="16"/>
  <c r="K176" i="16"/>
  <c r="K173" i="16" s="1"/>
  <c r="O176" i="16"/>
  <c r="Q176" i="16"/>
  <c r="V176" i="16"/>
  <c r="G177" i="16"/>
  <c r="M177" i="16" s="1"/>
  <c r="I177" i="16"/>
  <c r="K177" i="16"/>
  <c r="O177" i="16"/>
  <c r="Q177" i="16"/>
  <c r="V177" i="16"/>
  <c r="G178" i="16"/>
  <c r="M178" i="16" s="1"/>
  <c r="I178" i="16"/>
  <c r="K178" i="16"/>
  <c r="O178" i="16"/>
  <c r="Q178" i="16"/>
  <c r="V178" i="16"/>
  <c r="G179" i="16"/>
  <c r="M179" i="16" s="1"/>
  <c r="I179" i="16"/>
  <c r="K179" i="16"/>
  <c r="O179" i="16"/>
  <c r="Q179" i="16"/>
  <c r="V179" i="16"/>
  <c r="AE181" i="16"/>
  <c r="F46" i="1" s="1"/>
  <c r="G9" i="15"/>
  <c r="M9" i="15" s="1"/>
  <c r="I9" i="15"/>
  <c r="K9" i="15"/>
  <c r="O9" i="15"/>
  <c r="Q9" i="15"/>
  <c r="V9" i="15"/>
  <c r="G10" i="15"/>
  <c r="I10" i="15"/>
  <c r="K10" i="15"/>
  <c r="M10" i="15"/>
  <c r="O10" i="15"/>
  <c r="Q10" i="15"/>
  <c r="V10" i="15"/>
  <c r="G11" i="15"/>
  <c r="M11" i="15" s="1"/>
  <c r="I11" i="15"/>
  <c r="K11" i="15"/>
  <c r="O11" i="15"/>
  <c r="Q11" i="15"/>
  <c r="V11" i="15"/>
  <c r="G12" i="15"/>
  <c r="M12" i="15" s="1"/>
  <c r="I12" i="15"/>
  <c r="K12" i="15"/>
  <c r="O12" i="15"/>
  <c r="Q12" i="15"/>
  <c r="V12" i="15"/>
  <c r="AE14" i="15"/>
  <c r="F44" i="1" s="1"/>
  <c r="G9" i="14"/>
  <c r="M9" i="14" s="1"/>
  <c r="I9" i="14"/>
  <c r="K9" i="14"/>
  <c r="K8" i="14" s="1"/>
  <c r="O9" i="14"/>
  <c r="O8" i="14" s="1"/>
  <c r="Q9" i="14"/>
  <c r="V9" i="14"/>
  <c r="G10" i="14"/>
  <c r="G8" i="14" s="1"/>
  <c r="I10" i="14"/>
  <c r="K10" i="14"/>
  <c r="O10" i="14"/>
  <c r="Q10" i="14"/>
  <c r="V10" i="14"/>
  <c r="G11" i="14"/>
  <c r="M11" i="14" s="1"/>
  <c r="I11" i="14"/>
  <c r="K11" i="14"/>
  <c r="O11" i="14"/>
  <c r="Q11" i="14"/>
  <c r="V11" i="14"/>
  <c r="AE13" i="14"/>
  <c r="F43" i="1" s="1"/>
  <c r="BA33" i="13"/>
  <c r="G9" i="13"/>
  <c r="M9" i="13" s="1"/>
  <c r="I9" i="13"/>
  <c r="K9" i="13"/>
  <c r="O9" i="13"/>
  <c r="Q9" i="13"/>
  <c r="V9" i="13"/>
  <c r="G10" i="13"/>
  <c r="M10" i="13" s="1"/>
  <c r="I10" i="13"/>
  <c r="K10" i="13"/>
  <c r="O10" i="13"/>
  <c r="Q10" i="13"/>
  <c r="V10" i="13"/>
  <c r="G11" i="13"/>
  <c r="M11" i="13" s="1"/>
  <c r="I11" i="13"/>
  <c r="K11" i="13"/>
  <c r="O11" i="13"/>
  <c r="Q11" i="13"/>
  <c r="V11" i="13"/>
  <c r="G12" i="13"/>
  <c r="I12" i="13"/>
  <c r="K12" i="13"/>
  <c r="O12" i="13"/>
  <c r="Q12" i="13"/>
  <c r="V12" i="13"/>
  <c r="G13" i="13"/>
  <c r="M13" i="13" s="1"/>
  <c r="I13" i="13"/>
  <c r="K13" i="13"/>
  <c r="O13" i="13"/>
  <c r="Q13" i="13"/>
  <c r="V13" i="13"/>
  <c r="G14" i="13"/>
  <c r="M14" i="13" s="1"/>
  <c r="I14" i="13"/>
  <c r="K14" i="13"/>
  <c r="O14" i="13"/>
  <c r="Q14" i="13"/>
  <c r="V14" i="13"/>
  <c r="G15" i="13"/>
  <c r="M15" i="13" s="1"/>
  <c r="I15" i="13"/>
  <c r="K15" i="13"/>
  <c r="O15" i="13"/>
  <c r="Q15" i="13"/>
  <c r="V15" i="13"/>
  <c r="G16" i="13"/>
  <c r="M16" i="13" s="1"/>
  <c r="I16" i="13"/>
  <c r="K16" i="13"/>
  <c r="O16" i="13"/>
  <c r="Q16" i="13"/>
  <c r="V16" i="13"/>
  <c r="G17" i="13"/>
  <c r="M17" i="13" s="1"/>
  <c r="I17" i="13"/>
  <c r="K17" i="13"/>
  <c r="O17" i="13"/>
  <c r="Q17" i="13"/>
  <c r="V17" i="13"/>
  <c r="G18" i="13"/>
  <c r="M18" i="13" s="1"/>
  <c r="I18" i="13"/>
  <c r="K18" i="13"/>
  <c r="O18" i="13"/>
  <c r="Q18" i="13"/>
  <c r="V18" i="13"/>
  <c r="G19" i="13"/>
  <c r="M19" i="13" s="1"/>
  <c r="I19" i="13"/>
  <c r="K19" i="13"/>
  <c r="O19" i="13"/>
  <c r="Q19" i="13"/>
  <c r="V19" i="13"/>
  <c r="G20" i="13"/>
  <c r="M20" i="13" s="1"/>
  <c r="I20" i="13"/>
  <c r="K20" i="13"/>
  <c r="O20" i="13"/>
  <c r="Q20" i="13"/>
  <c r="V20" i="13"/>
  <c r="G21" i="13"/>
  <c r="M21" i="13" s="1"/>
  <c r="I21" i="13"/>
  <c r="K21" i="13"/>
  <c r="O21" i="13"/>
  <c r="Q21" i="13"/>
  <c r="V21" i="13"/>
  <c r="G22" i="13"/>
  <c r="M22" i="13" s="1"/>
  <c r="I22" i="13"/>
  <c r="K22" i="13"/>
  <c r="O22" i="13"/>
  <c r="Q22" i="13"/>
  <c r="V22" i="13"/>
  <c r="G23" i="13"/>
  <c r="I23" i="13"/>
  <c r="K23" i="13"/>
  <c r="M23" i="13"/>
  <c r="O23" i="13"/>
  <c r="Q23" i="13"/>
  <c r="V23" i="13"/>
  <c r="G24" i="13"/>
  <c r="M24" i="13" s="1"/>
  <c r="I24" i="13"/>
  <c r="K24" i="13"/>
  <c r="O24" i="13"/>
  <c r="Q24" i="13"/>
  <c r="V24" i="13"/>
  <c r="G25" i="13"/>
  <c r="M25" i="13" s="1"/>
  <c r="I25" i="13"/>
  <c r="K25" i="13"/>
  <c r="O25" i="13"/>
  <c r="Q25" i="13"/>
  <c r="V25" i="13"/>
  <c r="G26" i="13"/>
  <c r="M26" i="13" s="1"/>
  <c r="I26" i="13"/>
  <c r="K26" i="13"/>
  <c r="O26" i="13"/>
  <c r="Q26" i="13"/>
  <c r="V26" i="13"/>
  <c r="G27" i="13"/>
  <c r="M27" i="13" s="1"/>
  <c r="I27" i="13"/>
  <c r="K27" i="13"/>
  <c r="O27" i="13"/>
  <c r="Q27" i="13"/>
  <c r="V27" i="13"/>
  <c r="G28" i="13"/>
  <c r="M28" i="13" s="1"/>
  <c r="I28" i="13"/>
  <c r="K28" i="13"/>
  <c r="O28" i="13"/>
  <c r="Q28" i="13"/>
  <c r="V28" i="13"/>
  <c r="G29" i="13"/>
  <c r="M29" i="13" s="1"/>
  <c r="I29" i="13"/>
  <c r="K29" i="13"/>
  <c r="O29" i="13"/>
  <c r="Q29" i="13"/>
  <c r="V29" i="13"/>
  <c r="G30" i="13"/>
  <c r="M30" i="13" s="1"/>
  <c r="I30" i="13"/>
  <c r="K30" i="13"/>
  <c r="O30" i="13"/>
  <c r="Q30" i="13"/>
  <c r="V30" i="13"/>
  <c r="G31" i="13"/>
  <c r="M31" i="13" s="1"/>
  <c r="I31" i="13"/>
  <c r="K31" i="13"/>
  <c r="O31" i="13"/>
  <c r="Q31" i="13"/>
  <c r="V31" i="13"/>
  <c r="G32" i="13"/>
  <c r="M32" i="13" s="1"/>
  <c r="I32" i="13"/>
  <c r="K32" i="13"/>
  <c r="O32" i="13"/>
  <c r="Q32" i="13"/>
  <c r="V32" i="13"/>
  <c r="G34" i="13"/>
  <c r="M34" i="13" s="1"/>
  <c r="I34" i="13"/>
  <c r="K34" i="13"/>
  <c r="O34" i="13"/>
  <c r="Q34" i="13"/>
  <c r="V34" i="13"/>
  <c r="G35" i="13"/>
  <c r="M35" i="13" s="1"/>
  <c r="I35" i="13"/>
  <c r="K35" i="13"/>
  <c r="O35" i="13"/>
  <c r="Q35" i="13"/>
  <c r="V35" i="13"/>
  <c r="G36" i="13"/>
  <c r="M36" i="13" s="1"/>
  <c r="I36" i="13"/>
  <c r="K36" i="13"/>
  <c r="O36" i="13"/>
  <c r="Q36" i="13"/>
  <c r="V36" i="13"/>
  <c r="G37" i="13"/>
  <c r="M37" i="13" s="1"/>
  <c r="I37" i="13"/>
  <c r="K37" i="13"/>
  <c r="O37" i="13"/>
  <c r="Q37" i="13"/>
  <c r="V37" i="13"/>
  <c r="G38" i="13"/>
  <c r="M38" i="13" s="1"/>
  <c r="I38" i="13"/>
  <c r="K38" i="13"/>
  <c r="O38" i="13"/>
  <c r="Q38" i="13"/>
  <c r="V38" i="13"/>
  <c r="G39" i="13"/>
  <c r="M39" i="13" s="1"/>
  <c r="I39" i="13"/>
  <c r="K39" i="13"/>
  <c r="O39" i="13"/>
  <c r="Q39" i="13"/>
  <c r="V39" i="13"/>
  <c r="G40" i="13"/>
  <c r="I40" i="13"/>
  <c r="K40" i="13"/>
  <c r="M40" i="13"/>
  <c r="O40" i="13"/>
  <c r="Q40" i="13"/>
  <c r="V40" i="13"/>
  <c r="G41" i="13"/>
  <c r="M41" i="13" s="1"/>
  <c r="I41" i="13"/>
  <c r="K41" i="13"/>
  <c r="O41" i="13"/>
  <c r="Q41" i="13"/>
  <c r="V41" i="13"/>
  <c r="G42" i="13"/>
  <c r="M42" i="13" s="1"/>
  <c r="I42" i="13"/>
  <c r="K42" i="13"/>
  <c r="O42" i="13"/>
  <c r="Q42" i="13"/>
  <c r="V42" i="13"/>
  <c r="G43" i="13"/>
  <c r="M43" i="13" s="1"/>
  <c r="I43" i="13"/>
  <c r="K43" i="13"/>
  <c r="O43" i="13"/>
  <c r="Q43" i="13"/>
  <c r="V43" i="13"/>
  <c r="G44" i="13"/>
  <c r="I44" i="13"/>
  <c r="K44" i="13"/>
  <c r="M44" i="13"/>
  <c r="O44" i="13"/>
  <c r="Q44" i="13"/>
  <c r="V44" i="13"/>
  <c r="G45" i="13"/>
  <c r="M45" i="13" s="1"/>
  <c r="I45" i="13"/>
  <c r="K45" i="13"/>
  <c r="O45" i="13"/>
  <c r="Q45" i="13"/>
  <c r="V45" i="13"/>
  <c r="G46" i="13"/>
  <c r="M46" i="13" s="1"/>
  <c r="I46" i="13"/>
  <c r="K46" i="13"/>
  <c r="O46" i="13"/>
  <c r="Q46" i="13"/>
  <c r="V46" i="13"/>
  <c r="G47" i="13"/>
  <c r="M47" i="13" s="1"/>
  <c r="I47" i="13"/>
  <c r="K47" i="13"/>
  <c r="O47" i="13"/>
  <c r="Q47" i="13"/>
  <c r="V47" i="13"/>
  <c r="G48" i="13"/>
  <c r="M48" i="13" s="1"/>
  <c r="I48" i="13"/>
  <c r="K48" i="13"/>
  <c r="O48" i="13"/>
  <c r="Q48" i="13"/>
  <c r="V48" i="13"/>
  <c r="G49" i="13"/>
  <c r="M49" i="13" s="1"/>
  <c r="I49" i="13"/>
  <c r="K49" i="13"/>
  <c r="O49" i="13"/>
  <c r="Q49" i="13"/>
  <c r="V49" i="13"/>
  <c r="G50" i="13"/>
  <c r="M50" i="13" s="1"/>
  <c r="I50" i="13"/>
  <c r="K50" i="13"/>
  <c r="O50" i="13"/>
  <c r="Q50" i="13"/>
  <c r="V50" i="13"/>
  <c r="G51" i="13"/>
  <c r="M51" i="13" s="1"/>
  <c r="I51" i="13"/>
  <c r="K51" i="13"/>
  <c r="O51" i="13"/>
  <c r="Q51" i="13"/>
  <c r="V51" i="13"/>
  <c r="G53" i="13"/>
  <c r="I53" i="13"/>
  <c r="K53" i="13"/>
  <c r="O53" i="13"/>
  <c r="Q53" i="13"/>
  <c r="V53" i="13"/>
  <c r="G54" i="13"/>
  <c r="M54" i="13" s="1"/>
  <c r="I54" i="13"/>
  <c r="K54" i="13"/>
  <c r="O54" i="13"/>
  <c r="Q54" i="13"/>
  <c r="V54" i="13"/>
  <c r="G55" i="13"/>
  <c r="M55" i="13" s="1"/>
  <c r="I55" i="13"/>
  <c r="K55" i="13"/>
  <c r="O55" i="13"/>
  <c r="Q55" i="13"/>
  <c r="V55" i="13"/>
  <c r="G56" i="13"/>
  <c r="I56" i="13"/>
  <c r="K56" i="13"/>
  <c r="O56" i="13"/>
  <c r="Q56" i="13"/>
  <c r="V56" i="13"/>
  <c r="G57" i="13"/>
  <c r="M57" i="13" s="1"/>
  <c r="I57" i="13"/>
  <c r="K57" i="13"/>
  <c r="O57" i="13"/>
  <c r="Q57" i="13"/>
  <c r="V57" i="13"/>
  <c r="G58" i="13"/>
  <c r="I58" i="13"/>
  <c r="K58" i="13"/>
  <c r="M58" i="13"/>
  <c r="O58" i="13"/>
  <c r="Q58" i="13"/>
  <c r="V58" i="13"/>
  <c r="G59" i="13"/>
  <c r="M59" i="13" s="1"/>
  <c r="I59" i="13"/>
  <c r="K59" i="13"/>
  <c r="O59" i="13"/>
  <c r="Q59" i="13"/>
  <c r="V59" i="13"/>
  <c r="G60" i="13"/>
  <c r="I60" i="13"/>
  <c r="K60" i="13"/>
  <c r="M60" i="13"/>
  <c r="O60" i="13"/>
  <c r="Q60" i="13"/>
  <c r="V60" i="13"/>
  <c r="G61" i="13"/>
  <c r="M61" i="13" s="1"/>
  <c r="I61" i="13"/>
  <c r="K61" i="13"/>
  <c r="O61" i="13"/>
  <c r="Q61" i="13"/>
  <c r="V61" i="13"/>
  <c r="AE63" i="13"/>
  <c r="F42" i="1" s="1"/>
  <c r="BA279" i="12"/>
  <c r="BA275" i="12"/>
  <c r="BA271" i="12"/>
  <c r="BA247" i="12"/>
  <c r="BA20" i="12"/>
  <c r="G9" i="12"/>
  <c r="M9" i="12" s="1"/>
  <c r="I9" i="12"/>
  <c r="K9" i="12"/>
  <c r="O9" i="12"/>
  <c r="Q9" i="12"/>
  <c r="V9" i="12"/>
  <c r="G12" i="12"/>
  <c r="M12" i="12" s="1"/>
  <c r="I12" i="12"/>
  <c r="K12" i="12"/>
  <c r="O12" i="12"/>
  <c r="Q12" i="12"/>
  <c r="V12" i="12"/>
  <c r="G15" i="12"/>
  <c r="M15" i="12" s="1"/>
  <c r="I15" i="12"/>
  <c r="K15" i="12"/>
  <c r="O15" i="12"/>
  <c r="Q15" i="12"/>
  <c r="V15" i="12"/>
  <c r="G16" i="12"/>
  <c r="I16" i="12"/>
  <c r="K16" i="12"/>
  <c r="O16" i="12"/>
  <c r="Q16" i="12"/>
  <c r="V16" i="12"/>
  <c r="G19" i="12"/>
  <c r="M19" i="12" s="1"/>
  <c r="I19" i="12"/>
  <c r="K19" i="12"/>
  <c r="O19" i="12"/>
  <c r="Q19" i="12"/>
  <c r="V19" i="12"/>
  <c r="G22" i="12"/>
  <c r="M22" i="12" s="1"/>
  <c r="I22" i="12"/>
  <c r="K22" i="12"/>
  <c r="K21" i="12" s="1"/>
  <c r="O22" i="12"/>
  <c r="Q22" i="12"/>
  <c r="V22" i="12"/>
  <c r="V21" i="12" s="1"/>
  <c r="G24" i="12"/>
  <c r="I24" i="12"/>
  <c r="K24" i="12"/>
  <c r="O24" i="12"/>
  <c r="O21" i="12" s="1"/>
  <c r="Q24" i="12"/>
  <c r="V24" i="12"/>
  <c r="G28" i="12"/>
  <c r="M28" i="12" s="1"/>
  <c r="I28" i="12"/>
  <c r="K28" i="12"/>
  <c r="K27" i="12" s="1"/>
  <c r="O28" i="12"/>
  <c r="Q28" i="12"/>
  <c r="V28" i="12"/>
  <c r="G32" i="12"/>
  <c r="I32" i="12"/>
  <c r="K32" i="12"/>
  <c r="O32" i="12"/>
  <c r="Q32" i="12"/>
  <c r="V32" i="12"/>
  <c r="G36" i="12"/>
  <c r="M36" i="12" s="1"/>
  <c r="I36" i="12"/>
  <c r="K36" i="12"/>
  <c r="O36" i="12"/>
  <c r="Q36" i="12"/>
  <c r="V36" i="12"/>
  <c r="G40" i="12"/>
  <c r="M40" i="12" s="1"/>
  <c r="I40" i="12"/>
  <c r="K40" i="12"/>
  <c r="O40" i="12"/>
  <c r="Q40" i="12"/>
  <c r="V40" i="12"/>
  <c r="G44" i="12"/>
  <c r="M44" i="12" s="1"/>
  <c r="I44" i="12"/>
  <c r="K44" i="12"/>
  <c r="O44" i="12"/>
  <c r="Q44" i="12"/>
  <c r="V44" i="12"/>
  <c r="G73" i="12"/>
  <c r="I73" i="12"/>
  <c r="K73" i="12"/>
  <c r="O73" i="12"/>
  <c r="Q73" i="12"/>
  <c r="V73" i="12"/>
  <c r="G118" i="12"/>
  <c r="M118" i="12" s="1"/>
  <c r="I118" i="12"/>
  <c r="K118" i="12"/>
  <c r="O118" i="12"/>
  <c r="Q118" i="12"/>
  <c r="V118" i="12"/>
  <c r="G148" i="12"/>
  <c r="M148" i="12" s="1"/>
  <c r="I148" i="12"/>
  <c r="K148" i="12"/>
  <c r="K147" i="12" s="1"/>
  <c r="O148" i="12"/>
  <c r="Q148" i="12"/>
  <c r="V148" i="12"/>
  <c r="G152" i="12"/>
  <c r="I152" i="12"/>
  <c r="K152" i="12"/>
  <c r="O152" i="12"/>
  <c r="Q152" i="12"/>
  <c r="V152" i="12"/>
  <c r="G154" i="12"/>
  <c r="M154" i="12" s="1"/>
  <c r="I154" i="12"/>
  <c r="K154" i="12"/>
  <c r="O154" i="12"/>
  <c r="Q154" i="12"/>
  <c r="Q147" i="12" s="1"/>
  <c r="V154" i="12"/>
  <c r="G183" i="12"/>
  <c r="M183" i="12" s="1"/>
  <c r="I183" i="12"/>
  <c r="K183" i="12"/>
  <c r="O183" i="12"/>
  <c r="Q183" i="12"/>
  <c r="Q182" i="12" s="1"/>
  <c r="V183" i="12"/>
  <c r="G228" i="12"/>
  <c r="I228" i="12"/>
  <c r="K228" i="12"/>
  <c r="K182" i="12" s="1"/>
  <c r="O228" i="12"/>
  <c r="Q228" i="12"/>
  <c r="V228" i="12"/>
  <c r="V182" i="12" s="1"/>
  <c r="G237" i="12"/>
  <c r="M237" i="12" s="1"/>
  <c r="I237" i="12"/>
  <c r="I236" i="12" s="1"/>
  <c r="K237" i="12"/>
  <c r="K236" i="12" s="1"/>
  <c r="O237" i="12"/>
  <c r="Q237" i="12"/>
  <c r="Q236" i="12" s="1"/>
  <c r="V237" i="12"/>
  <c r="V236" i="12" s="1"/>
  <c r="G243" i="12"/>
  <c r="M243" i="12" s="1"/>
  <c r="I243" i="12"/>
  <c r="K243" i="12"/>
  <c r="O243" i="12"/>
  <c r="Q243" i="12"/>
  <c r="V243" i="12"/>
  <c r="G245" i="12"/>
  <c r="I63" i="1" s="1"/>
  <c r="K245" i="12"/>
  <c r="V245" i="12"/>
  <c r="G246" i="12"/>
  <c r="M246" i="12" s="1"/>
  <c r="M245" i="12" s="1"/>
  <c r="I246" i="12"/>
  <c r="I245" i="12" s="1"/>
  <c r="K246" i="12"/>
  <c r="O246" i="12"/>
  <c r="O245" i="12" s="1"/>
  <c r="Q246" i="12"/>
  <c r="Q245" i="12" s="1"/>
  <c r="V246" i="12"/>
  <c r="G249" i="12"/>
  <c r="M249" i="12" s="1"/>
  <c r="I249" i="12"/>
  <c r="K249" i="12"/>
  <c r="O249" i="12"/>
  <c r="Q249" i="12"/>
  <c r="Q248" i="12" s="1"/>
  <c r="V249" i="12"/>
  <c r="G253" i="12"/>
  <c r="I253" i="12"/>
  <c r="K253" i="12"/>
  <c r="K248" i="12" s="1"/>
  <c r="O253" i="12"/>
  <c r="Q253" i="12"/>
  <c r="V253" i="12"/>
  <c r="G257" i="12"/>
  <c r="M257" i="12" s="1"/>
  <c r="I257" i="12"/>
  <c r="K257" i="12"/>
  <c r="O257" i="12"/>
  <c r="Q257" i="12"/>
  <c r="V257" i="12"/>
  <c r="G260" i="12"/>
  <c r="M260" i="12" s="1"/>
  <c r="I260" i="12"/>
  <c r="K260" i="12"/>
  <c r="O260" i="12"/>
  <c r="Q260" i="12"/>
  <c r="V260" i="12"/>
  <c r="G263" i="12"/>
  <c r="G262" i="12" s="1"/>
  <c r="I65" i="1" s="1"/>
  <c r="I263" i="12"/>
  <c r="K263" i="12"/>
  <c r="O263" i="12"/>
  <c r="O262" i="12" s="1"/>
  <c r="Q263" i="12"/>
  <c r="V263" i="12"/>
  <c r="G267" i="12"/>
  <c r="M267" i="12" s="1"/>
  <c r="I267" i="12"/>
  <c r="I262" i="12" s="1"/>
  <c r="K267" i="12"/>
  <c r="O267" i="12"/>
  <c r="Q267" i="12"/>
  <c r="Q262" i="12" s="1"/>
  <c r="V267" i="12"/>
  <c r="G270" i="12"/>
  <c r="I270" i="12"/>
  <c r="K270" i="12"/>
  <c r="M270" i="12"/>
  <c r="O270" i="12"/>
  <c r="Q270" i="12"/>
  <c r="V270" i="12"/>
  <c r="G274" i="12"/>
  <c r="I274" i="12"/>
  <c r="K274" i="12"/>
  <c r="O274" i="12"/>
  <c r="Q274" i="12"/>
  <c r="V274" i="12"/>
  <c r="G278" i="12"/>
  <c r="M278" i="12" s="1"/>
  <c r="I278" i="12"/>
  <c r="K278" i="12"/>
  <c r="O278" i="12"/>
  <c r="Q278" i="12"/>
  <c r="V278" i="12"/>
  <c r="G280" i="12"/>
  <c r="M280" i="12" s="1"/>
  <c r="I280" i="12"/>
  <c r="K280" i="12"/>
  <c r="O280" i="12"/>
  <c r="Q280" i="12"/>
  <c r="V280" i="12"/>
  <c r="G286" i="12"/>
  <c r="M286" i="12" s="1"/>
  <c r="I286" i="12"/>
  <c r="K286" i="12"/>
  <c r="O286" i="12"/>
  <c r="Q286" i="12"/>
  <c r="V286" i="12"/>
  <c r="G291" i="12"/>
  <c r="M291" i="12" s="1"/>
  <c r="I291" i="12"/>
  <c r="K291" i="12"/>
  <c r="O291" i="12"/>
  <c r="Q291" i="12"/>
  <c r="V291" i="12"/>
  <c r="G293" i="12"/>
  <c r="M293" i="12" s="1"/>
  <c r="I293" i="12"/>
  <c r="K293" i="12"/>
  <c r="O293" i="12"/>
  <c r="Q293" i="12"/>
  <c r="V293" i="12"/>
  <c r="G295" i="12"/>
  <c r="M295" i="12" s="1"/>
  <c r="I295" i="12"/>
  <c r="K295" i="12"/>
  <c r="O295" i="12"/>
  <c r="Q295" i="12"/>
  <c r="V295" i="12"/>
  <c r="G297" i="12"/>
  <c r="M297" i="12" s="1"/>
  <c r="I297" i="12"/>
  <c r="K297" i="12"/>
  <c r="O297" i="12"/>
  <c r="Q297" i="12"/>
  <c r="V297" i="12"/>
  <c r="G299" i="12"/>
  <c r="M299" i="12" s="1"/>
  <c r="I299" i="12"/>
  <c r="K299" i="12"/>
  <c r="O299" i="12"/>
  <c r="Q299" i="12"/>
  <c r="V299" i="12"/>
  <c r="G300" i="12"/>
  <c r="M300" i="12" s="1"/>
  <c r="I300" i="12"/>
  <c r="K300" i="12"/>
  <c r="O300" i="12"/>
  <c r="Q300" i="12"/>
  <c r="V300" i="12"/>
  <c r="G303" i="12"/>
  <c r="M303" i="12" s="1"/>
  <c r="I303" i="12"/>
  <c r="K303" i="12"/>
  <c r="O303" i="12"/>
  <c r="Q303" i="12"/>
  <c r="V303" i="12"/>
  <c r="G347" i="12"/>
  <c r="M347" i="12" s="1"/>
  <c r="I347" i="12"/>
  <c r="K347" i="12"/>
  <c r="O347" i="12"/>
  <c r="Q347" i="12"/>
  <c r="V347" i="12"/>
  <c r="G350" i="12"/>
  <c r="M350" i="12" s="1"/>
  <c r="I350" i="12"/>
  <c r="K350" i="12"/>
  <c r="O350" i="12"/>
  <c r="Q350" i="12"/>
  <c r="V350" i="12"/>
  <c r="G357" i="12"/>
  <c r="M357" i="12" s="1"/>
  <c r="M356" i="12" s="1"/>
  <c r="I357" i="12"/>
  <c r="I356" i="12" s="1"/>
  <c r="K357" i="12"/>
  <c r="K356" i="12" s="1"/>
  <c r="O357" i="12"/>
  <c r="O356" i="12" s="1"/>
  <c r="Q357" i="12"/>
  <c r="Q356" i="12" s="1"/>
  <c r="V357" i="12"/>
  <c r="V356" i="12" s="1"/>
  <c r="G360" i="12"/>
  <c r="I360" i="12"/>
  <c r="K360" i="12"/>
  <c r="O360" i="12"/>
  <c r="Q360" i="12"/>
  <c r="V360" i="12"/>
  <c r="G361" i="12"/>
  <c r="M361" i="12" s="1"/>
  <c r="I361" i="12"/>
  <c r="K361" i="12"/>
  <c r="O361" i="12"/>
  <c r="Q361" i="12"/>
  <c r="V361" i="12"/>
  <c r="G362" i="12"/>
  <c r="M362" i="12" s="1"/>
  <c r="I362" i="12"/>
  <c r="K362" i="12"/>
  <c r="O362" i="12"/>
  <c r="Q362" i="12"/>
  <c r="V362" i="12"/>
  <c r="G364" i="12"/>
  <c r="M364" i="12" s="1"/>
  <c r="I364" i="12"/>
  <c r="K364" i="12"/>
  <c r="O364" i="12"/>
  <c r="Q364" i="12"/>
  <c r="V364" i="12"/>
  <c r="G367" i="12"/>
  <c r="M367" i="12" s="1"/>
  <c r="I367" i="12"/>
  <c r="K367" i="12"/>
  <c r="O367" i="12"/>
  <c r="Q367" i="12"/>
  <c r="V367" i="12"/>
  <c r="G368" i="12"/>
  <c r="M368" i="12" s="1"/>
  <c r="I368" i="12"/>
  <c r="K368" i="12"/>
  <c r="O368" i="12"/>
  <c r="Q368" i="12"/>
  <c r="V368" i="12"/>
  <c r="G370" i="12"/>
  <c r="M370" i="12" s="1"/>
  <c r="I370" i="12"/>
  <c r="K370" i="12"/>
  <c r="O370" i="12"/>
  <c r="Q370" i="12"/>
  <c r="V370" i="12"/>
  <c r="G372" i="12"/>
  <c r="M372" i="12" s="1"/>
  <c r="I372" i="12"/>
  <c r="K372" i="12"/>
  <c r="O372" i="12"/>
  <c r="Q372" i="12"/>
  <c r="V372" i="12"/>
  <c r="G375" i="12"/>
  <c r="M375" i="12" s="1"/>
  <c r="I375" i="12"/>
  <c r="K375" i="12"/>
  <c r="O375" i="12"/>
  <c r="Q375" i="12"/>
  <c r="V375" i="12"/>
  <c r="G376" i="12"/>
  <c r="M376" i="12" s="1"/>
  <c r="I376" i="12"/>
  <c r="K376" i="12"/>
  <c r="O376" i="12"/>
  <c r="Q376" i="12"/>
  <c r="Q374" i="12" s="1"/>
  <c r="V376" i="12"/>
  <c r="G377" i="12"/>
  <c r="M377" i="12" s="1"/>
  <c r="I377" i="12"/>
  <c r="K377" i="12"/>
  <c r="O377" i="12"/>
  <c r="Q377" i="12"/>
  <c r="V377" i="12"/>
  <c r="G379" i="12"/>
  <c r="M379" i="12" s="1"/>
  <c r="I379" i="12"/>
  <c r="K379" i="12"/>
  <c r="O379" i="12"/>
  <c r="Q379" i="12"/>
  <c r="V379" i="12"/>
  <c r="G381" i="12"/>
  <c r="M381" i="12" s="1"/>
  <c r="I381" i="12"/>
  <c r="K381" i="12"/>
  <c r="O381" i="12"/>
  <c r="Q381" i="12"/>
  <c r="V381" i="12"/>
  <c r="G383" i="12"/>
  <c r="M383" i="12" s="1"/>
  <c r="I383" i="12"/>
  <c r="K383" i="12"/>
  <c r="O383" i="12"/>
  <c r="Q383" i="12"/>
  <c r="V383" i="12"/>
  <c r="G385" i="12"/>
  <c r="M385" i="12" s="1"/>
  <c r="I385" i="12"/>
  <c r="K385" i="12"/>
  <c r="O385" i="12"/>
  <c r="Q385" i="12"/>
  <c r="V385" i="12"/>
  <c r="G388" i="12"/>
  <c r="M388" i="12" s="1"/>
  <c r="I388" i="12"/>
  <c r="K388" i="12"/>
  <c r="K387" i="12" s="1"/>
  <c r="O388" i="12"/>
  <c r="Q388" i="12"/>
  <c r="V388" i="12"/>
  <c r="G389" i="12"/>
  <c r="M389" i="12" s="1"/>
  <c r="I389" i="12"/>
  <c r="K389" i="12"/>
  <c r="O389" i="12"/>
  <c r="Q389" i="12"/>
  <c r="Q387" i="12" s="1"/>
  <c r="V389" i="12"/>
  <c r="G390" i="12"/>
  <c r="M390" i="12" s="1"/>
  <c r="I390" i="12"/>
  <c r="K390" i="12"/>
  <c r="O390" i="12"/>
  <c r="Q390" i="12"/>
  <c r="V390" i="12"/>
  <c r="G392" i="12"/>
  <c r="M392" i="12" s="1"/>
  <c r="I392" i="12"/>
  <c r="K392" i="12"/>
  <c r="O392" i="12"/>
  <c r="Q392" i="12"/>
  <c r="V392" i="12"/>
  <c r="G395" i="12"/>
  <c r="I395" i="12"/>
  <c r="I394" i="12" s="1"/>
  <c r="K395" i="12"/>
  <c r="M395" i="12"/>
  <c r="O395" i="12"/>
  <c r="Q395" i="12"/>
  <c r="V395" i="12"/>
  <c r="G396" i="12"/>
  <c r="M396" i="12" s="1"/>
  <c r="I396" i="12"/>
  <c r="K396" i="12"/>
  <c r="O396" i="12"/>
  <c r="O394" i="12" s="1"/>
  <c r="Q396" i="12"/>
  <c r="V396" i="12"/>
  <c r="I397" i="12"/>
  <c r="Q397" i="12"/>
  <c r="G398" i="12"/>
  <c r="M398" i="12" s="1"/>
  <c r="M397" i="12" s="1"/>
  <c r="I398" i="12"/>
  <c r="K398" i="12"/>
  <c r="K397" i="12" s="1"/>
  <c r="O398" i="12"/>
  <c r="O397" i="12" s="1"/>
  <c r="Q398" i="12"/>
  <c r="V398" i="12"/>
  <c r="V397" i="12" s="1"/>
  <c r="G400" i="12"/>
  <c r="I400" i="12"/>
  <c r="K400" i="12"/>
  <c r="O400" i="12"/>
  <c r="Q400" i="12"/>
  <c r="V400" i="12"/>
  <c r="G401" i="12"/>
  <c r="M401" i="12" s="1"/>
  <c r="I401" i="12"/>
  <c r="K401" i="12"/>
  <c r="O401" i="12"/>
  <c r="Q401" i="12"/>
  <c r="V401" i="12"/>
  <c r="G404" i="12"/>
  <c r="M404" i="12" s="1"/>
  <c r="I404" i="12"/>
  <c r="K404" i="12"/>
  <c r="O404" i="12"/>
  <c r="Q404" i="12"/>
  <c r="V404" i="12"/>
  <c r="G408" i="12"/>
  <c r="I408" i="12"/>
  <c r="K408" i="12"/>
  <c r="M408" i="12"/>
  <c r="O408" i="12"/>
  <c r="Q408" i="12"/>
  <c r="V408" i="12"/>
  <c r="G411" i="12"/>
  <c r="M411" i="12" s="1"/>
  <c r="I411" i="12"/>
  <c r="K411" i="12"/>
  <c r="O411" i="12"/>
  <c r="Q411" i="12"/>
  <c r="V411" i="12"/>
  <c r="G412" i="12"/>
  <c r="M412" i="12" s="1"/>
  <c r="I412" i="12"/>
  <c r="K412" i="12"/>
  <c r="O412" i="12"/>
  <c r="Q412" i="12"/>
  <c r="V412" i="12"/>
  <c r="G414" i="12"/>
  <c r="I414" i="12"/>
  <c r="I413" i="12" s="1"/>
  <c r="K414" i="12"/>
  <c r="O414" i="12"/>
  <c r="O413" i="12" s="1"/>
  <c r="Q414" i="12"/>
  <c r="Q413" i="12" s="1"/>
  <c r="V414" i="12"/>
  <c r="G415" i="12"/>
  <c r="M415" i="12" s="1"/>
  <c r="I415" i="12"/>
  <c r="K415" i="12"/>
  <c r="K413" i="12" s="1"/>
  <c r="O415" i="12"/>
  <c r="Q415" i="12"/>
  <c r="V415" i="12"/>
  <c r="V413" i="12" s="1"/>
  <c r="G417" i="12"/>
  <c r="M417" i="12" s="1"/>
  <c r="I417" i="12"/>
  <c r="K417" i="12"/>
  <c r="O417" i="12"/>
  <c r="Q417" i="12"/>
  <c r="V417" i="12"/>
  <c r="G418" i="12"/>
  <c r="M418" i="12" s="1"/>
  <c r="I418" i="12"/>
  <c r="K418" i="12"/>
  <c r="O418" i="12"/>
  <c r="Q418" i="12"/>
  <c r="V418" i="12"/>
  <c r="G419" i="12"/>
  <c r="M419" i="12" s="1"/>
  <c r="I419" i="12"/>
  <c r="K419" i="12"/>
  <c r="O419" i="12"/>
  <c r="Q419" i="12"/>
  <c r="V419" i="12"/>
  <c r="G420" i="12"/>
  <c r="M420" i="12" s="1"/>
  <c r="I420" i="12"/>
  <c r="K420" i="12"/>
  <c r="O420" i="12"/>
  <c r="Q420" i="12"/>
  <c r="V420" i="12"/>
  <c r="G422" i="12"/>
  <c r="M422" i="12" s="1"/>
  <c r="I422" i="12"/>
  <c r="K422" i="12"/>
  <c r="O422" i="12"/>
  <c r="Q422" i="12"/>
  <c r="V422" i="12"/>
  <c r="G423" i="12"/>
  <c r="M423" i="12" s="1"/>
  <c r="I423" i="12"/>
  <c r="K423" i="12"/>
  <c r="O423" i="12"/>
  <c r="Q423" i="12"/>
  <c r="V423" i="12"/>
  <c r="G427" i="12"/>
  <c r="M427" i="12" s="1"/>
  <c r="I427" i="12"/>
  <c r="K427" i="12"/>
  <c r="O427" i="12"/>
  <c r="Q427" i="12"/>
  <c r="V427" i="12"/>
  <c r="G431" i="12"/>
  <c r="I431" i="12"/>
  <c r="K431" i="12"/>
  <c r="O431" i="12"/>
  <c r="Q431" i="12"/>
  <c r="V431" i="12"/>
  <c r="G433" i="12"/>
  <c r="M433" i="12" s="1"/>
  <c r="I433" i="12"/>
  <c r="K433" i="12"/>
  <c r="O433" i="12"/>
  <c r="Q433" i="12"/>
  <c r="V433" i="12"/>
  <c r="G436" i="12"/>
  <c r="M436" i="12" s="1"/>
  <c r="I436" i="12"/>
  <c r="K436" i="12"/>
  <c r="O436" i="12"/>
  <c r="Q436" i="12"/>
  <c r="V436" i="12"/>
  <c r="G439" i="12"/>
  <c r="M439" i="12" s="1"/>
  <c r="I439" i="12"/>
  <c r="K439" i="12"/>
  <c r="O439" i="12"/>
  <c r="Q439" i="12"/>
  <c r="V439" i="12"/>
  <c r="G441" i="12"/>
  <c r="M441" i="12" s="1"/>
  <c r="I441" i="12"/>
  <c r="K441" i="12"/>
  <c r="O441" i="12"/>
  <c r="Q441" i="12"/>
  <c r="V441" i="12"/>
  <c r="G443" i="12"/>
  <c r="M443" i="12" s="1"/>
  <c r="I443" i="12"/>
  <c r="K443" i="12"/>
  <c r="O443" i="12"/>
  <c r="Q443" i="12"/>
  <c r="V443" i="12"/>
  <c r="G445" i="12"/>
  <c r="M445" i="12" s="1"/>
  <c r="I445" i="12"/>
  <c r="K445" i="12"/>
  <c r="O445" i="12"/>
  <c r="Q445" i="12"/>
  <c r="V445" i="12"/>
  <c r="G452" i="12"/>
  <c r="M452" i="12" s="1"/>
  <c r="I452" i="12"/>
  <c r="K452" i="12"/>
  <c r="O452" i="12"/>
  <c r="Q452" i="12"/>
  <c r="V452" i="12"/>
  <c r="G454" i="12"/>
  <c r="M454" i="12" s="1"/>
  <c r="I454" i="12"/>
  <c r="K454" i="12"/>
  <c r="O454" i="12"/>
  <c r="Q454" i="12"/>
  <c r="V454" i="12"/>
  <c r="G455" i="12"/>
  <c r="M455" i="12" s="1"/>
  <c r="I455" i="12"/>
  <c r="K455" i="12"/>
  <c r="O455" i="12"/>
  <c r="Q455" i="12"/>
  <c r="V455" i="12"/>
  <c r="G458" i="12"/>
  <c r="M458" i="12" s="1"/>
  <c r="I458" i="12"/>
  <c r="K458" i="12"/>
  <c r="O458" i="12"/>
  <c r="Q458" i="12"/>
  <c r="V458" i="12"/>
  <c r="G460" i="12"/>
  <c r="M460" i="12" s="1"/>
  <c r="I460" i="12"/>
  <c r="K460" i="12"/>
  <c r="O460" i="12"/>
  <c r="Q460" i="12"/>
  <c r="V460" i="12"/>
  <c r="G464" i="12"/>
  <c r="M464" i="12" s="1"/>
  <c r="I464" i="12"/>
  <c r="K464" i="12"/>
  <c r="O464" i="12"/>
  <c r="Q464" i="12"/>
  <c r="V464" i="12"/>
  <c r="G466" i="12"/>
  <c r="M466" i="12" s="1"/>
  <c r="I466" i="12"/>
  <c r="K466" i="12"/>
  <c r="O466" i="12"/>
  <c r="Q466" i="12"/>
  <c r="V466" i="12"/>
  <c r="G469" i="12"/>
  <c r="M469" i="12" s="1"/>
  <c r="I469" i="12"/>
  <c r="K469" i="12"/>
  <c r="O469" i="12"/>
  <c r="Q469" i="12"/>
  <c r="V469" i="12"/>
  <c r="G472" i="12"/>
  <c r="M472" i="12" s="1"/>
  <c r="I472" i="12"/>
  <c r="K472" i="12"/>
  <c r="O472" i="12"/>
  <c r="Q472" i="12"/>
  <c r="V472" i="12"/>
  <c r="G475" i="12"/>
  <c r="I475" i="12"/>
  <c r="K475" i="12"/>
  <c r="O475" i="12"/>
  <c r="Q475" i="12"/>
  <c r="V475" i="12"/>
  <c r="G476" i="12"/>
  <c r="M476" i="12" s="1"/>
  <c r="I476" i="12"/>
  <c r="K476" i="12"/>
  <c r="O476" i="12"/>
  <c r="Q476" i="12"/>
  <c r="V476" i="12"/>
  <c r="G477" i="12"/>
  <c r="M477" i="12" s="1"/>
  <c r="I477" i="12"/>
  <c r="K477" i="12"/>
  <c r="O477" i="12"/>
  <c r="Q477" i="12"/>
  <c r="V477" i="12"/>
  <c r="G480" i="12"/>
  <c r="M480" i="12" s="1"/>
  <c r="I480" i="12"/>
  <c r="K480" i="12"/>
  <c r="O480" i="12"/>
  <c r="Q480" i="12"/>
  <c r="V480" i="12"/>
  <c r="G482" i="12"/>
  <c r="M482" i="12" s="1"/>
  <c r="I482" i="12"/>
  <c r="K482" i="12"/>
  <c r="O482" i="12"/>
  <c r="Q482" i="12"/>
  <c r="V482" i="12"/>
  <c r="G484" i="12"/>
  <c r="M484" i="12" s="1"/>
  <c r="I484" i="12"/>
  <c r="K484" i="12"/>
  <c r="O484" i="12"/>
  <c r="Q484" i="12"/>
  <c r="V484" i="12"/>
  <c r="G486" i="12"/>
  <c r="M486" i="12" s="1"/>
  <c r="I486" i="12"/>
  <c r="K486" i="12"/>
  <c r="O486" i="12"/>
  <c r="Q486" i="12"/>
  <c r="V486" i="12"/>
  <c r="G488" i="12"/>
  <c r="M488" i="12" s="1"/>
  <c r="I488" i="12"/>
  <c r="K488" i="12"/>
  <c r="O488" i="12"/>
  <c r="Q488" i="12"/>
  <c r="V488" i="12"/>
  <c r="G492" i="12"/>
  <c r="M492" i="12" s="1"/>
  <c r="I492" i="12"/>
  <c r="K492" i="12"/>
  <c r="O492" i="12"/>
  <c r="Q492" i="12"/>
  <c r="V492" i="12"/>
  <c r="G495" i="12"/>
  <c r="M495" i="12" s="1"/>
  <c r="I495" i="12"/>
  <c r="K495" i="12"/>
  <c r="O495" i="12"/>
  <c r="Q495" i="12"/>
  <c r="V495" i="12"/>
  <c r="G497" i="12"/>
  <c r="M497" i="12" s="1"/>
  <c r="I497" i="12"/>
  <c r="K497" i="12"/>
  <c r="O497" i="12"/>
  <c r="Q497" i="12"/>
  <c r="V497" i="12"/>
  <c r="G499" i="12"/>
  <c r="M499" i="12" s="1"/>
  <c r="I499" i="12"/>
  <c r="K499" i="12"/>
  <c r="O499" i="12"/>
  <c r="Q499" i="12"/>
  <c r="V499" i="12"/>
  <c r="G502" i="12"/>
  <c r="M502" i="12" s="1"/>
  <c r="I502" i="12"/>
  <c r="K502" i="12"/>
  <c r="O502" i="12"/>
  <c r="Q502" i="12"/>
  <c r="V502" i="12"/>
  <c r="G504" i="12"/>
  <c r="M504" i="12" s="1"/>
  <c r="I504" i="12"/>
  <c r="K504" i="12"/>
  <c r="O504" i="12"/>
  <c r="Q504" i="12"/>
  <c r="V504" i="12"/>
  <c r="G505" i="12"/>
  <c r="M505" i="12" s="1"/>
  <c r="I505" i="12"/>
  <c r="K505" i="12"/>
  <c r="O505" i="12"/>
  <c r="Q505" i="12"/>
  <c r="V505" i="12"/>
  <c r="G506" i="12"/>
  <c r="M506" i="12" s="1"/>
  <c r="I506" i="12"/>
  <c r="K506" i="12"/>
  <c r="O506" i="12"/>
  <c r="Q506" i="12"/>
  <c r="V506" i="12"/>
  <c r="G509" i="12"/>
  <c r="M509" i="12" s="1"/>
  <c r="I509" i="12"/>
  <c r="K509" i="12"/>
  <c r="O509" i="12"/>
  <c r="Q509" i="12"/>
  <c r="V509" i="12"/>
  <c r="G511" i="12"/>
  <c r="M511" i="12" s="1"/>
  <c r="I511" i="12"/>
  <c r="K511" i="12"/>
  <c r="O511" i="12"/>
  <c r="Q511" i="12"/>
  <c r="V511" i="12"/>
  <c r="G514" i="12"/>
  <c r="I514" i="12"/>
  <c r="K514" i="12"/>
  <c r="O514" i="12"/>
  <c r="Q514" i="12"/>
  <c r="V514" i="12"/>
  <c r="G516" i="12"/>
  <c r="M516" i="12" s="1"/>
  <c r="I516" i="12"/>
  <c r="K516" i="12"/>
  <c r="O516" i="12"/>
  <c r="Q516" i="12"/>
  <c r="V516" i="12"/>
  <c r="G518" i="12"/>
  <c r="M518" i="12" s="1"/>
  <c r="I518" i="12"/>
  <c r="K518" i="12"/>
  <c r="O518" i="12"/>
  <c r="Q518" i="12"/>
  <c r="V518" i="12"/>
  <c r="G519" i="12"/>
  <c r="M519" i="12" s="1"/>
  <c r="I519" i="12"/>
  <c r="K519" i="12"/>
  <c r="O519" i="12"/>
  <c r="Q519" i="12"/>
  <c r="V519" i="12"/>
  <c r="G520" i="12"/>
  <c r="M520" i="12" s="1"/>
  <c r="I520" i="12"/>
  <c r="K520" i="12"/>
  <c r="O520" i="12"/>
  <c r="Q520" i="12"/>
  <c r="V520" i="12"/>
  <c r="G521" i="12"/>
  <c r="M521" i="12" s="1"/>
  <c r="I521" i="12"/>
  <c r="K521" i="12"/>
  <c r="O521" i="12"/>
  <c r="Q521" i="12"/>
  <c r="V521" i="12"/>
  <c r="G522" i="12"/>
  <c r="M522" i="12" s="1"/>
  <c r="I522" i="12"/>
  <c r="K522" i="12"/>
  <c r="O522" i="12"/>
  <c r="Q522" i="12"/>
  <c r="V522" i="12"/>
  <c r="G524" i="12"/>
  <c r="M524" i="12" s="1"/>
  <c r="I524" i="12"/>
  <c r="K524" i="12"/>
  <c r="O524" i="12"/>
  <c r="Q524" i="12"/>
  <c r="V524" i="12"/>
  <c r="G526" i="12"/>
  <c r="M526" i="12" s="1"/>
  <c r="I526" i="12"/>
  <c r="K526" i="12"/>
  <c r="O526" i="12"/>
  <c r="Q526" i="12"/>
  <c r="V526" i="12"/>
  <c r="G527" i="12"/>
  <c r="M527" i="12" s="1"/>
  <c r="I527" i="12"/>
  <c r="K527" i="12"/>
  <c r="O527" i="12"/>
  <c r="Q527" i="12"/>
  <c r="V527" i="12"/>
  <c r="G528" i="12"/>
  <c r="M528" i="12" s="1"/>
  <c r="I528" i="12"/>
  <c r="K528" i="12"/>
  <c r="O528" i="12"/>
  <c r="Q528" i="12"/>
  <c r="V528" i="12"/>
  <c r="G529" i="12"/>
  <c r="M529" i="12" s="1"/>
  <c r="I529" i="12"/>
  <c r="K529" i="12"/>
  <c r="O529" i="12"/>
  <c r="Q529" i="12"/>
  <c r="V529" i="12"/>
  <c r="G530" i="12"/>
  <c r="M530" i="12" s="1"/>
  <c r="I530" i="12"/>
  <c r="K530" i="12"/>
  <c r="O530" i="12"/>
  <c r="Q530" i="12"/>
  <c r="V530" i="12"/>
  <c r="G531" i="12"/>
  <c r="M531" i="12" s="1"/>
  <c r="I531" i="12"/>
  <c r="K531" i="12"/>
  <c r="O531" i="12"/>
  <c r="Q531" i="12"/>
  <c r="V531" i="12"/>
  <c r="G532" i="12"/>
  <c r="M532" i="12" s="1"/>
  <c r="I532" i="12"/>
  <c r="K532" i="12"/>
  <c r="O532" i="12"/>
  <c r="Q532" i="12"/>
  <c r="V532" i="12"/>
  <c r="G535" i="12"/>
  <c r="I535" i="12"/>
  <c r="K535" i="12"/>
  <c r="O535" i="12"/>
  <c r="Q535" i="12"/>
  <c r="V535" i="12"/>
  <c r="G536" i="12"/>
  <c r="M536" i="12" s="1"/>
  <c r="I536" i="12"/>
  <c r="K536" i="12"/>
  <c r="O536" i="12"/>
  <c r="Q536" i="12"/>
  <c r="V536" i="12"/>
  <c r="G538" i="12"/>
  <c r="M538" i="12" s="1"/>
  <c r="I538" i="12"/>
  <c r="K538" i="12"/>
  <c r="O538" i="12"/>
  <c r="Q538" i="12"/>
  <c r="V538" i="12"/>
  <c r="G539" i="12"/>
  <c r="M539" i="12" s="1"/>
  <c r="I539" i="12"/>
  <c r="K539" i="12"/>
  <c r="O539" i="12"/>
  <c r="Q539" i="12"/>
  <c r="V539" i="12"/>
  <c r="G542" i="12"/>
  <c r="M542" i="12" s="1"/>
  <c r="I542" i="12"/>
  <c r="K542" i="12"/>
  <c r="O542" i="12"/>
  <c r="Q542" i="12"/>
  <c r="V542" i="12"/>
  <c r="G546" i="12"/>
  <c r="M546" i="12" s="1"/>
  <c r="I546" i="12"/>
  <c r="K546" i="12"/>
  <c r="O546" i="12"/>
  <c r="Q546" i="12"/>
  <c r="V546" i="12"/>
  <c r="G549" i="12"/>
  <c r="M549" i="12" s="1"/>
  <c r="I549" i="12"/>
  <c r="K549" i="12"/>
  <c r="O549" i="12"/>
  <c r="Q549" i="12"/>
  <c r="V549" i="12"/>
  <c r="G551" i="12"/>
  <c r="I551" i="12"/>
  <c r="K551" i="12"/>
  <c r="O551" i="12"/>
  <c r="Q551" i="12"/>
  <c r="V551" i="12"/>
  <c r="G555" i="12"/>
  <c r="M555" i="12" s="1"/>
  <c r="I555" i="12"/>
  <c r="K555" i="12"/>
  <c r="O555" i="12"/>
  <c r="Q555" i="12"/>
  <c r="V555" i="12"/>
  <c r="G557" i="12"/>
  <c r="M557" i="12" s="1"/>
  <c r="I557" i="12"/>
  <c r="K557" i="12"/>
  <c r="O557" i="12"/>
  <c r="Q557" i="12"/>
  <c r="V557" i="12"/>
  <c r="G559" i="12"/>
  <c r="M559" i="12" s="1"/>
  <c r="I559" i="12"/>
  <c r="K559" i="12"/>
  <c r="O559" i="12"/>
  <c r="Q559" i="12"/>
  <c r="V559" i="12"/>
  <c r="G563" i="12"/>
  <c r="M563" i="12" s="1"/>
  <c r="I563" i="12"/>
  <c r="K563" i="12"/>
  <c r="O563" i="12"/>
  <c r="Q563" i="12"/>
  <c r="V563" i="12"/>
  <c r="G565" i="12"/>
  <c r="M565" i="12" s="1"/>
  <c r="I565" i="12"/>
  <c r="K565" i="12"/>
  <c r="O565" i="12"/>
  <c r="Q565" i="12"/>
  <c r="V565" i="12"/>
  <c r="G568" i="12"/>
  <c r="M568" i="12" s="1"/>
  <c r="I568" i="12"/>
  <c r="K568" i="12"/>
  <c r="O568" i="12"/>
  <c r="Q568" i="12"/>
  <c r="V568" i="12"/>
  <c r="G571" i="12"/>
  <c r="M571" i="12" s="1"/>
  <c r="I571" i="12"/>
  <c r="K571" i="12"/>
  <c r="O571" i="12"/>
  <c r="Q571" i="12"/>
  <c r="V571" i="12"/>
  <c r="V573" i="12"/>
  <c r="G574" i="12"/>
  <c r="M574" i="12" s="1"/>
  <c r="M573" i="12" s="1"/>
  <c r="I574" i="12"/>
  <c r="I573" i="12" s="1"/>
  <c r="K574" i="12"/>
  <c r="K573" i="12" s="1"/>
  <c r="O574" i="12"/>
  <c r="O573" i="12" s="1"/>
  <c r="Q574" i="12"/>
  <c r="Q573" i="12" s="1"/>
  <c r="V574" i="12"/>
  <c r="V577" i="12"/>
  <c r="G578" i="12"/>
  <c r="M578" i="12" s="1"/>
  <c r="I578" i="12"/>
  <c r="K578" i="12"/>
  <c r="K577" i="12" s="1"/>
  <c r="O578" i="12"/>
  <c r="Q578" i="12"/>
  <c r="V578" i="12"/>
  <c r="G580" i="12"/>
  <c r="I580" i="12"/>
  <c r="K580" i="12"/>
  <c r="O580" i="12"/>
  <c r="O577" i="12" s="1"/>
  <c r="Q580" i="12"/>
  <c r="V580" i="12"/>
  <c r="G583" i="12"/>
  <c r="M583" i="12" s="1"/>
  <c r="I583" i="12"/>
  <c r="K583" i="12"/>
  <c r="K582" i="12" s="1"/>
  <c r="O583" i="12"/>
  <c r="Q583" i="12"/>
  <c r="V583" i="12"/>
  <c r="G586" i="12"/>
  <c r="M586" i="12" s="1"/>
  <c r="I586" i="12"/>
  <c r="K586" i="12"/>
  <c r="O586" i="12"/>
  <c r="Q586" i="12"/>
  <c r="V586" i="12"/>
  <c r="G589" i="12"/>
  <c r="M589" i="12" s="1"/>
  <c r="I589" i="12"/>
  <c r="K589" i="12"/>
  <c r="O589" i="12"/>
  <c r="Q589" i="12"/>
  <c r="V589" i="12"/>
  <c r="G590" i="12"/>
  <c r="M590" i="12" s="1"/>
  <c r="I590" i="12"/>
  <c r="K590" i="12"/>
  <c r="O590" i="12"/>
  <c r="Q590" i="12"/>
  <c r="V590" i="12"/>
  <c r="V592" i="12"/>
  <c r="G593" i="12"/>
  <c r="M593" i="12" s="1"/>
  <c r="M592" i="12" s="1"/>
  <c r="I593" i="12"/>
  <c r="I592" i="12" s="1"/>
  <c r="K593" i="12"/>
  <c r="K592" i="12" s="1"/>
  <c r="O593" i="12"/>
  <c r="O592" i="12" s="1"/>
  <c r="Q593" i="12"/>
  <c r="Q592" i="12" s="1"/>
  <c r="V593" i="12"/>
  <c r="O601" i="12"/>
  <c r="G602" i="12"/>
  <c r="M602" i="12" s="1"/>
  <c r="I602" i="12"/>
  <c r="K602" i="12"/>
  <c r="O602" i="12"/>
  <c r="Q602" i="12"/>
  <c r="V602" i="12"/>
  <c r="G613" i="12"/>
  <c r="M613" i="12" s="1"/>
  <c r="I613" i="12"/>
  <c r="K613" i="12"/>
  <c r="O613" i="12"/>
  <c r="Q613" i="12"/>
  <c r="V613" i="12"/>
  <c r="G624" i="12"/>
  <c r="M624" i="12" s="1"/>
  <c r="I624" i="12"/>
  <c r="K624" i="12"/>
  <c r="O624" i="12"/>
  <c r="Q624" i="12"/>
  <c r="V624" i="12"/>
  <c r="G636" i="12"/>
  <c r="M636" i="12" s="1"/>
  <c r="I636" i="12"/>
  <c r="K636" i="12"/>
  <c r="O636" i="12"/>
  <c r="Q636" i="12"/>
  <c r="V636" i="12"/>
  <c r="G637" i="12"/>
  <c r="M637" i="12" s="1"/>
  <c r="I637" i="12"/>
  <c r="K637" i="12"/>
  <c r="O637" i="12"/>
  <c r="Q637" i="12"/>
  <c r="V637" i="12"/>
  <c r="G638" i="12"/>
  <c r="M638" i="12" s="1"/>
  <c r="I638" i="12"/>
  <c r="K638" i="12"/>
  <c r="O638" i="12"/>
  <c r="Q638" i="12"/>
  <c r="V638" i="12"/>
  <c r="G639" i="12"/>
  <c r="I639" i="12"/>
  <c r="K639" i="12"/>
  <c r="O639" i="12"/>
  <c r="O635" i="12" s="1"/>
  <c r="Q639" i="12"/>
  <c r="V639" i="12"/>
  <c r="G640" i="12"/>
  <c r="M640" i="12" s="1"/>
  <c r="I640" i="12"/>
  <c r="K640" i="12"/>
  <c r="O640" i="12"/>
  <c r="Q640" i="12"/>
  <c r="V640" i="12"/>
  <c r="G641" i="12"/>
  <c r="M641" i="12" s="1"/>
  <c r="I641" i="12"/>
  <c r="K641" i="12"/>
  <c r="O641" i="12"/>
  <c r="Q641" i="12"/>
  <c r="V641" i="12"/>
  <c r="AE643" i="12"/>
  <c r="AF181" i="16" l="1"/>
  <c r="AF63" i="13"/>
  <c r="G42" i="1" s="1"/>
  <c r="H42" i="1" s="1"/>
  <c r="I42" i="1" s="1"/>
  <c r="G592" i="12"/>
  <c r="I88" i="1" s="1"/>
  <c r="G577" i="12"/>
  <c r="I86" i="1" s="1"/>
  <c r="G541" i="12"/>
  <c r="I84" i="1" s="1"/>
  <c r="K501" i="12"/>
  <c r="G474" i="12"/>
  <c r="Q468" i="12"/>
  <c r="V468" i="12"/>
  <c r="G394" i="12"/>
  <c r="I73" i="1" s="1"/>
  <c r="K366" i="12"/>
  <c r="I366" i="12"/>
  <c r="Q366" i="12"/>
  <c r="I359" i="12"/>
  <c r="Q359" i="12"/>
  <c r="G21" i="12"/>
  <c r="I57" i="1" s="1"/>
  <c r="G8" i="12"/>
  <c r="I56" i="1" s="1"/>
  <c r="AF14" i="18"/>
  <c r="G48" i="1" s="1"/>
  <c r="H48" i="1" s="1"/>
  <c r="K534" i="12"/>
  <c r="G573" i="12"/>
  <c r="I85" i="1" s="1"/>
  <c r="V541" i="12"/>
  <c r="Q513" i="12"/>
  <c r="O513" i="12"/>
  <c r="Q416" i="12"/>
  <c r="G13" i="14"/>
  <c r="G601" i="12"/>
  <c r="I89" i="1" s="1"/>
  <c r="V582" i="12"/>
  <c r="O541" i="12"/>
  <c r="V534" i="12"/>
  <c r="K513" i="12"/>
  <c r="V501" i="12"/>
  <c r="I421" i="12"/>
  <c r="I35" i="12"/>
  <c r="K635" i="12"/>
  <c r="Q635" i="12"/>
  <c r="I635" i="12"/>
  <c r="K601" i="12"/>
  <c r="Q601" i="12"/>
  <c r="I601" i="12"/>
  <c r="Q582" i="12"/>
  <c r="I582" i="12"/>
  <c r="M582" i="12"/>
  <c r="Q577" i="12"/>
  <c r="I577" i="12"/>
  <c r="G534" i="12"/>
  <c r="I83" i="1" s="1"/>
  <c r="V513" i="12"/>
  <c r="Q474" i="12"/>
  <c r="K468" i="12"/>
  <c r="K421" i="12"/>
  <c r="Q421" i="12"/>
  <c r="M416" i="12"/>
  <c r="G413" i="12"/>
  <c r="I76" i="1" s="1"/>
  <c r="M414" i="12"/>
  <c r="I248" i="12"/>
  <c r="V147" i="12"/>
  <c r="F40" i="1"/>
  <c r="F41" i="1"/>
  <c r="F39" i="1"/>
  <c r="F49" i="1" s="1"/>
  <c r="G23" i="1" s="1"/>
  <c r="I513" i="12"/>
  <c r="O501" i="12"/>
  <c r="I501" i="12"/>
  <c r="M32" i="12"/>
  <c r="M27" i="12" s="1"/>
  <c r="G27" i="12"/>
  <c r="I58" i="1" s="1"/>
  <c r="Q501" i="12"/>
  <c r="I474" i="12"/>
  <c r="O474" i="12"/>
  <c r="AF643" i="12"/>
  <c r="G635" i="12"/>
  <c r="V635" i="12"/>
  <c r="V601" i="12"/>
  <c r="O582" i="12"/>
  <c r="K541" i="12"/>
  <c r="Q541" i="12"/>
  <c r="I541" i="12"/>
  <c r="Q534" i="12"/>
  <c r="I534" i="12"/>
  <c r="O534" i="12"/>
  <c r="I468" i="12"/>
  <c r="I416" i="12"/>
  <c r="O416" i="12"/>
  <c r="V399" i="12"/>
  <c r="I374" i="12"/>
  <c r="O374" i="12"/>
  <c r="O359" i="12"/>
  <c r="O27" i="12"/>
  <c r="Q21" i="12"/>
  <c r="I21" i="12"/>
  <c r="O8" i="12"/>
  <c r="M56" i="13"/>
  <c r="K52" i="13"/>
  <c r="V8" i="13"/>
  <c r="I8" i="13"/>
  <c r="AF13" i="14"/>
  <c r="G43" i="1" s="1"/>
  <c r="H43" i="1" s="1"/>
  <c r="M10" i="14"/>
  <c r="M8" i="14" s="1"/>
  <c r="V8" i="14"/>
  <c r="I8" i="14"/>
  <c r="Q8" i="15"/>
  <c r="O173" i="16"/>
  <c r="V160" i="16"/>
  <c r="M159" i="16"/>
  <c r="M158" i="16" s="1"/>
  <c r="V8" i="16"/>
  <c r="I8" i="16"/>
  <c r="Q8" i="17"/>
  <c r="M8" i="17"/>
  <c r="G46" i="1"/>
  <c r="H46" i="1" s="1"/>
  <c r="K474" i="12"/>
  <c r="G421" i="12"/>
  <c r="I78" i="1" s="1"/>
  <c r="V421" i="12"/>
  <c r="K416" i="12"/>
  <c r="Q399" i="12"/>
  <c r="I399" i="12"/>
  <c r="G399" i="12"/>
  <c r="I75" i="1" s="1"/>
  <c r="K394" i="12"/>
  <c r="Q394" i="12"/>
  <c r="V387" i="12"/>
  <c r="K374" i="12"/>
  <c r="V366" i="12"/>
  <c r="K359" i="12"/>
  <c r="K269" i="12"/>
  <c r="Q269" i="12"/>
  <c r="I269" i="12"/>
  <c r="K262" i="12"/>
  <c r="V248" i="12"/>
  <c r="M236" i="12"/>
  <c r="G182" i="12"/>
  <c r="G147" i="12"/>
  <c r="I60" i="1" s="1"/>
  <c r="K35" i="12"/>
  <c r="Q35" i="12"/>
  <c r="V27" i="12"/>
  <c r="I27" i="12"/>
  <c r="K8" i="12"/>
  <c r="V52" i="13"/>
  <c r="I52" i="13"/>
  <c r="G8" i="13"/>
  <c r="Q8" i="13"/>
  <c r="Q8" i="14"/>
  <c r="AF14" i="15"/>
  <c r="G44" i="1" s="1"/>
  <c r="H44" i="1" s="1"/>
  <c r="O8" i="15"/>
  <c r="V173" i="16"/>
  <c r="Q173" i="16"/>
  <c r="I173" i="16"/>
  <c r="O160" i="16"/>
  <c r="Q8" i="16"/>
  <c r="K8" i="18"/>
  <c r="F45" i="1"/>
  <c r="G513" i="12"/>
  <c r="I82" i="1" s="1"/>
  <c r="V474" i="12"/>
  <c r="O468" i="12"/>
  <c r="O421" i="12"/>
  <c r="V416" i="12"/>
  <c r="O399" i="12"/>
  <c r="V394" i="12"/>
  <c r="M387" i="12"/>
  <c r="V374" i="12"/>
  <c r="V359" i="12"/>
  <c r="V269" i="12"/>
  <c r="V262" i="12"/>
  <c r="G248" i="12"/>
  <c r="I64" i="1" s="1"/>
  <c r="O236" i="12"/>
  <c r="O182" i="12"/>
  <c r="I147" i="12"/>
  <c r="O147" i="12"/>
  <c r="G35" i="12"/>
  <c r="I59" i="1" s="1"/>
  <c r="V35" i="12"/>
  <c r="Q27" i="12"/>
  <c r="V8" i="12"/>
  <c r="I8" i="12"/>
  <c r="Q52" i="13"/>
  <c r="G52" i="13"/>
  <c r="I91" i="1" s="1"/>
  <c r="O8" i="13"/>
  <c r="K8" i="15"/>
  <c r="O8" i="16"/>
  <c r="G8" i="17"/>
  <c r="G13" i="17" s="1"/>
  <c r="V8" i="18"/>
  <c r="I8" i="18"/>
  <c r="K399" i="12"/>
  <c r="I387" i="12"/>
  <c r="O387" i="12"/>
  <c r="M374" i="12"/>
  <c r="O366" i="12"/>
  <c r="G359" i="12"/>
  <c r="I68" i="1" s="1"/>
  <c r="O269" i="12"/>
  <c r="G269" i="12"/>
  <c r="I66" i="1" s="1"/>
  <c r="O248" i="12"/>
  <c r="I182" i="12"/>
  <c r="O35" i="12"/>
  <c r="Q8" i="12"/>
  <c r="O52" i="13"/>
  <c r="K8" i="13"/>
  <c r="V8" i="15"/>
  <c r="I8" i="15"/>
  <c r="K160" i="16"/>
  <c r="Q160" i="16"/>
  <c r="I160" i="16"/>
  <c r="K8" i="16"/>
  <c r="AF13" i="17"/>
  <c r="G47" i="1" s="1"/>
  <c r="H47" i="1" s="1"/>
  <c r="I47" i="1" s="1"/>
  <c r="V8" i="17"/>
  <c r="I8" i="17"/>
  <c r="Q8" i="18"/>
  <c r="M8" i="18"/>
  <c r="G8" i="18"/>
  <c r="G14" i="18" s="1"/>
  <c r="M160" i="16"/>
  <c r="M8" i="16"/>
  <c r="M173" i="16"/>
  <c r="G160" i="16"/>
  <c r="G8" i="16"/>
  <c r="G173" i="16"/>
  <c r="M8" i="15"/>
  <c r="G8" i="15"/>
  <c r="M53" i="13"/>
  <c r="M12" i="13"/>
  <c r="M8" i="13" s="1"/>
  <c r="M468" i="12"/>
  <c r="M394" i="12"/>
  <c r="M501" i="12"/>
  <c r="M366" i="12"/>
  <c r="M635" i="12"/>
  <c r="M601" i="12"/>
  <c r="M413" i="12"/>
  <c r="M639" i="12"/>
  <c r="G582" i="12"/>
  <c r="I87" i="1" s="1"/>
  <c r="M580" i="12"/>
  <c r="M577" i="12" s="1"/>
  <c r="M551" i="12"/>
  <c r="M541" i="12" s="1"/>
  <c r="M535" i="12"/>
  <c r="M534" i="12" s="1"/>
  <c r="M514" i="12"/>
  <c r="M513" i="12" s="1"/>
  <c r="M475" i="12"/>
  <c r="M474" i="12" s="1"/>
  <c r="G416" i="12"/>
  <c r="I77" i="1" s="1"/>
  <c r="M400" i="12"/>
  <c r="M399" i="12" s="1"/>
  <c r="G397" i="12"/>
  <c r="I74" i="1" s="1"/>
  <c r="G387" i="12"/>
  <c r="I71" i="1" s="1"/>
  <c r="G374" i="12"/>
  <c r="I70" i="1" s="1"/>
  <c r="M360" i="12"/>
  <c r="M359" i="12" s="1"/>
  <c r="G356" i="12"/>
  <c r="I67" i="1" s="1"/>
  <c r="M274" i="12"/>
  <c r="M269" i="12" s="1"/>
  <c r="M263" i="12"/>
  <c r="M262" i="12" s="1"/>
  <c r="M253" i="12"/>
  <c r="M248" i="12" s="1"/>
  <c r="G236" i="12"/>
  <c r="I62" i="1" s="1"/>
  <c r="M228" i="12"/>
  <c r="M182" i="12" s="1"/>
  <c r="M152" i="12"/>
  <c r="M147" i="12" s="1"/>
  <c r="M73" i="12"/>
  <c r="M35" i="12" s="1"/>
  <c r="M24" i="12"/>
  <c r="M21" i="12" s="1"/>
  <c r="M16" i="12"/>
  <c r="M8" i="12" s="1"/>
  <c r="G501" i="12"/>
  <c r="I81" i="1" s="1"/>
  <c r="G468" i="12"/>
  <c r="I79" i="1" s="1"/>
  <c r="G366" i="12"/>
  <c r="I69" i="1" s="1"/>
  <c r="M431" i="12"/>
  <c r="M421" i="12" s="1"/>
  <c r="J28" i="1"/>
  <c r="J26" i="1"/>
  <c r="G38" i="1"/>
  <c r="F38" i="1"/>
  <c r="H32" i="1"/>
  <c r="J23" i="1"/>
  <c r="J24" i="1"/>
  <c r="J25" i="1"/>
  <c r="J27" i="1"/>
  <c r="E24" i="1"/>
  <c r="E26" i="1"/>
  <c r="G181" i="16" l="1"/>
  <c r="I80" i="1"/>
  <c r="I17" i="1" s="1"/>
  <c r="I46" i="1"/>
  <c r="I44" i="1"/>
  <c r="I94" i="1"/>
  <c r="I20" i="1" s="1"/>
  <c r="I48" i="1"/>
  <c r="I90" i="1"/>
  <c r="I18" i="1" s="1"/>
  <c r="G63" i="13"/>
  <c r="G41" i="1"/>
  <c r="H41" i="1" s="1"/>
  <c r="G39" i="1"/>
  <c r="G40" i="1"/>
  <c r="I93" i="1"/>
  <c r="I19" i="1" s="1"/>
  <c r="G14" i="15"/>
  <c r="G45" i="1"/>
  <c r="I61" i="1"/>
  <c r="M52" i="13"/>
  <c r="I43" i="1"/>
  <c r="G643" i="12"/>
  <c r="I92" i="1"/>
  <c r="A23" i="1"/>
  <c r="A24" i="1" s="1"/>
  <c r="G24" i="1" s="1"/>
  <c r="I16" i="1" l="1"/>
  <c r="I21" i="1" s="1"/>
  <c r="G49" i="1"/>
  <c r="H39" i="1"/>
  <c r="H45" i="1"/>
  <c r="I45" i="1" s="1"/>
  <c r="I41" i="1"/>
  <c r="I95" i="1"/>
  <c r="H40" i="1"/>
  <c r="I40" i="1" s="1"/>
  <c r="J79" i="1" l="1"/>
  <c r="J89" i="1"/>
  <c r="J73" i="1"/>
  <c r="J67" i="1"/>
  <c r="J57" i="1"/>
  <c r="J85" i="1"/>
  <c r="J63" i="1"/>
  <c r="J82" i="1"/>
  <c r="J83" i="1"/>
  <c r="J86" i="1"/>
  <c r="J75" i="1"/>
  <c r="J70" i="1"/>
  <c r="J69" i="1"/>
  <c r="J64" i="1"/>
  <c r="J65" i="1"/>
  <c r="J72" i="1"/>
  <c r="J87" i="1"/>
  <c r="J74" i="1"/>
  <c r="J91" i="1"/>
  <c r="J68" i="1"/>
  <c r="J58" i="1"/>
  <c r="J71" i="1"/>
  <c r="J93" i="1"/>
  <c r="J76" i="1"/>
  <c r="J61" i="1"/>
  <c r="J88" i="1"/>
  <c r="J81" i="1"/>
  <c r="J59" i="1"/>
  <c r="J84" i="1"/>
  <c r="J78" i="1"/>
  <c r="J90" i="1"/>
  <c r="J92" i="1"/>
  <c r="J80" i="1"/>
  <c r="J94" i="1"/>
  <c r="J77" i="1"/>
  <c r="J66" i="1"/>
  <c r="J62" i="1"/>
  <c r="J60" i="1"/>
  <c r="J56" i="1"/>
  <c r="G25" i="1"/>
  <c r="G28" i="1"/>
  <c r="I39" i="1"/>
  <c r="I49" i="1" s="1"/>
  <c r="H49" i="1"/>
  <c r="A25" i="1" l="1"/>
  <c r="A26" i="1" s="1"/>
  <c r="G26" i="1" s="1"/>
  <c r="A27" i="1" s="1"/>
  <c r="A29" i="1" s="1"/>
  <c r="G29" i="1" s="1"/>
  <c r="G27" i="1" s="1"/>
  <c r="J95" i="1"/>
  <c r="J48" i="1"/>
  <c r="J42" i="1"/>
  <c r="J43" i="1"/>
  <c r="J47" i="1"/>
  <c r="J41" i="1"/>
  <c r="J40" i="1"/>
  <c r="J39" i="1"/>
  <c r="J49" i="1" s="1"/>
  <c r="J46" i="1"/>
  <c r="J45" i="1"/>
  <c r="J44" i="1"/>
</calcChain>
</file>

<file path=xl/comments1.xml><?xml version="1.0" encoding="utf-8"?>
<comments xmlns="http://schemas.openxmlformats.org/spreadsheetml/2006/main">
  <authors>
    <author>Radim Štěpánek</author>
    <author>Pavel Veternik</author>
  </authors>
  <commentList>
    <comment ref="D11" authorId="0">
      <text>
        <r>
          <rPr>
            <sz val="9"/>
            <color indexed="81"/>
            <rFont val="Tahoma"/>
            <family val="2"/>
            <charset val="238"/>
          </rPr>
          <t>Název</t>
        </r>
      </text>
    </comment>
    <comment ref="I11" authorId="0">
      <text>
        <r>
          <rPr>
            <sz val="9"/>
            <color indexed="81"/>
            <rFont val="Tahoma"/>
            <family val="2"/>
            <charset val="238"/>
          </rPr>
          <t>IČO</t>
        </r>
      </text>
    </comment>
    <comment ref="D12" authorId="0">
      <text>
        <r>
          <rPr>
            <sz val="9"/>
            <color indexed="81"/>
            <rFont val="Tahoma"/>
            <family val="2"/>
            <charset val="238"/>
          </rPr>
          <t>Ulice</t>
        </r>
      </text>
    </comment>
    <comment ref="I12" authorId="0">
      <text>
        <r>
          <rPr>
            <sz val="9"/>
            <color indexed="81"/>
            <rFont val="Tahoma"/>
            <family val="2"/>
            <charset val="238"/>
          </rPr>
          <t>DIČ</t>
        </r>
      </text>
    </comment>
    <comment ref="D13" authorId="0">
      <text>
        <r>
          <rPr>
            <sz val="9"/>
            <color indexed="81"/>
            <rFont val="Tahoma"/>
            <family val="2"/>
            <charset val="238"/>
          </rPr>
          <t>PSČ</t>
        </r>
      </text>
    </comment>
    <comment ref="E13" authorId="1">
      <text>
        <r>
          <rPr>
            <sz val="9"/>
            <color indexed="81"/>
            <rFont val="Tahoma"/>
            <family val="2"/>
            <charset val="238"/>
          </rPr>
          <t>Místo</t>
        </r>
      </text>
    </comment>
  </commentList>
</comments>
</file>

<file path=xl/comments2.xml><?xml version="1.0" encoding="utf-8"?>
<comments xmlns="http://schemas.openxmlformats.org/spreadsheetml/2006/main">
  <authors>
    <author>Stavtes2</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authors>
    <author>Stavtes2</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authors>
    <author>Stavtes2</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authors>
    <author>Stavtes2</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authors>
    <author>Stavtes2</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authors>
    <author>Stavtes2</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authors>
    <author>Stavtes2</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<sst xmlns="http://schemas.openxmlformats.org/spreadsheetml/2006/main" count="3486" uniqueCount="907">
  <si>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</si>
  <si>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</si>
  <si>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</si>
  <si>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</si>
  <si>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</si>
  <si>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</si>
  <si>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</si>
  <si>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</si>
  <si>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</si>
  <si>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</si>
  <si>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</si>
  <si>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</si>
  <si>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</si>
  <si>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</si>
  <si>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</si>
  <si>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</si>
  <si>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</si>
  <si>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</si>
  <si>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</si>
  <si>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</si>
  <si>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</si>
  <si>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</si>
  <si>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</si>
  <si>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</si>
  <si>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</si>
  <si>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</si>
  <si>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</si>
  <si>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</si>
  <si>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</si>
  <si>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</si>
  <si>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</si>
  <si>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</si>
  <si>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</si>
  <si>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</si>
  <si>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</si>
  <si>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</si>
  <si>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</si>
  <si>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</si>
  <si>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</si>
  <si>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</si>
  <si>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</si>
  <si>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</si>
  <si>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</si>
  <si>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D991</t>
  </si>
  <si>
    <t>Rekonstrukce budovy obecního úřadu Dřevnovice</t>
  </si>
  <si>
    <t>Stavba</t>
  </si>
  <si>
    <t>1</t>
  </si>
  <si>
    <t>Uznatelné náklady</t>
  </si>
  <si>
    <t>01</t>
  </si>
  <si>
    <t>Stavební</t>
  </si>
  <si>
    <t>02</t>
  </si>
  <si>
    <t>Elektroinstalace</t>
  </si>
  <si>
    <t>03</t>
  </si>
  <si>
    <t>04</t>
  </si>
  <si>
    <t>Vedlejší rozpočtové náklady</t>
  </si>
  <si>
    <t>2</t>
  </si>
  <si>
    <t>Neuznatelné náklady</t>
  </si>
  <si>
    <t>3</t>
  </si>
  <si>
    <t>Celkem za stavbu</t>
  </si>
  <si>
    <t>CZK</t>
  </si>
  <si>
    <t>Rekapitulace dílů</t>
  </si>
  <si>
    <t>Typ dílu</t>
  </si>
  <si>
    <t>Svislé a kompletní konstrukce</t>
  </si>
  <si>
    <t>34</t>
  </si>
  <si>
    <t>Stěny a příčky</t>
  </si>
  <si>
    <t>4</t>
  </si>
  <si>
    <t>Vodorovné konstrukce</t>
  </si>
  <si>
    <t>6</t>
  </si>
  <si>
    <t>Úpravy povrchu, podlahy</t>
  </si>
  <si>
    <t>61</t>
  </si>
  <si>
    <t>Úpravy povrchů vnitřní</t>
  </si>
  <si>
    <t>62</t>
  </si>
  <si>
    <t>Úpravy povrchů vnější</t>
  </si>
  <si>
    <t>63</t>
  </si>
  <si>
    <t>Podlahy a podlahové konstrukce</t>
  </si>
  <si>
    <t>64</t>
  </si>
  <si>
    <t>Výplně otvorů</t>
  </si>
  <si>
    <t>94</t>
  </si>
  <si>
    <t>Lešení a stavební výtahy</t>
  </si>
  <si>
    <t>95</t>
  </si>
  <si>
    <t>Dokončovací konstrukce na pozemních stavbách</t>
  </si>
  <si>
    <t>96</t>
  </si>
  <si>
    <t>Bourání konstrukcí</t>
  </si>
  <si>
    <t>99</t>
  </si>
  <si>
    <t>Staveništní přesun hmot</t>
  </si>
  <si>
    <t>712</t>
  </si>
  <si>
    <t>Povlakové krytiny</t>
  </si>
  <si>
    <t>713</t>
  </si>
  <si>
    <t>Izolace tepelné</t>
  </si>
  <si>
    <t>721</t>
  </si>
  <si>
    <t>Vnitřní kanalizace</t>
  </si>
  <si>
    <t>722</t>
  </si>
  <si>
    <t>Vnitřní vodovod</t>
  </si>
  <si>
    <t>723</t>
  </si>
  <si>
    <t>725</t>
  </si>
  <si>
    <t>Zařizovací předměty</t>
  </si>
  <si>
    <t>726</t>
  </si>
  <si>
    <t>Instalační prefabrikáty</t>
  </si>
  <si>
    <t>733</t>
  </si>
  <si>
    <t>Rozvod potrubí</t>
  </si>
  <si>
    <t>734</t>
  </si>
  <si>
    <t>Armatury</t>
  </si>
  <si>
    <t>735</t>
  </si>
  <si>
    <t>Otopná tělesa</t>
  </si>
  <si>
    <t>762</t>
  </si>
  <si>
    <t>Konstrukce tesařské</t>
  </si>
  <si>
    <t>763</t>
  </si>
  <si>
    <t>Dřevostavby</t>
  </si>
  <si>
    <t>764</t>
  </si>
  <si>
    <t>Konstrukce klempířské</t>
  </si>
  <si>
    <t>765</t>
  </si>
  <si>
    <t>Krytiny tvrdé</t>
  </si>
  <si>
    <t>766</t>
  </si>
  <si>
    <t>Konstrukce truhlářské</t>
  </si>
  <si>
    <t>767</t>
  </si>
  <si>
    <t>Konstrukce zámečnické</t>
  </si>
  <si>
    <t>771</t>
  </si>
  <si>
    <t>Podlahy z dlaždic a obklady</t>
  </si>
  <si>
    <t>775</t>
  </si>
  <si>
    <t>Podlahy vlysové a parketové</t>
  </si>
  <si>
    <t>776</t>
  </si>
  <si>
    <t>Podlahy povlakové</t>
  </si>
  <si>
    <t>781</t>
  </si>
  <si>
    <t>Obklady keramické</t>
  </si>
  <si>
    <t>783</t>
  </si>
  <si>
    <t>Nátěry</t>
  </si>
  <si>
    <t>784</t>
  </si>
  <si>
    <t>Malby</t>
  </si>
  <si>
    <t>M21</t>
  </si>
  <si>
    <t>Elektromontáže</t>
  </si>
  <si>
    <t>M71-1</t>
  </si>
  <si>
    <t>Rozvaděč R1</t>
  </si>
  <si>
    <t>D96</t>
  </si>
  <si>
    <t>Přesuny suti a vybouraných hmot</t>
  </si>
  <si>
    <t>PSU</t>
  </si>
  <si>
    <t>VN</t>
  </si>
  <si>
    <t>ON</t>
  </si>
  <si>
    <t>Položkový soupis prací a dodávek</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</si>
  <si>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</si>
  <si>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</si>
  <si>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</si>
  <si>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</si>
  <si>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</si>
  <si>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</si>
  <si>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</si>
  <si>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</si>
  <si>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</si>
  <si>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</si>
  <si>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</si>
  <si>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</si>
  <si>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</si>
  <si>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</si>
  <si>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</si>
  <si>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</si>
  <si>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</si>
  <si>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</si>
  <si>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</si>
  <si>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</si>
  <si>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</si>
  <si>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</si>
  <si>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</si>
  <si>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</si>
  <si>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Díl:</t>
  </si>
  <si>
    <t>DIL</t>
  </si>
  <si>
    <t>310239211R00</t>
  </si>
  <si>
    <t>Zazdívka otvorů o ploše přes 1 m2 do 4 m2 ve zdivu nadzákladovém cihlami pálenými pro jakoukoliv maltu vápenocementovou</t>
  </si>
  <si>
    <t>m3</t>
  </si>
  <si>
    <t>801-4</t>
  </si>
  <si>
    <t>RTS 19/ I</t>
  </si>
  <si>
    <t>POL1_</t>
  </si>
  <si>
    <t>včetně pomocného pracovního lešení</t>
  </si>
  <si>
    <t>SPI</t>
  </si>
  <si>
    <t>0,95*2,02*0,3*2</t>
  </si>
  <si>
    <t>VV</t>
  </si>
  <si>
    <t>311231116R00</t>
  </si>
  <si>
    <t>Zdivo nosné z cihel a tvarovek pálených pod omítku z cihel plných, 290x140x65 mm, P 15, na maltu MC 10</t>
  </si>
  <si>
    <t>801-1</t>
  </si>
  <si>
    <t>18*0,8*0,3*2</t>
  </si>
  <si>
    <t>(5,57+5,57+6,17)*0,8*0,3</t>
  </si>
  <si>
    <t>317121101RT2</t>
  </si>
  <si>
    <t>Osazení překladu světlost otvoru do 105 cm, včetně dodávky RZP 1/10 119x14x14</t>
  </si>
  <si>
    <t>kus</t>
  </si>
  <si>
    <t>346244361R00</t>
  </si>
  <si>
    <t>Zazdívka rýh, potrubí, nik (výklenků) nebo kapes tloušťka 65 mm</t>
  </si>
  <si>
    <t>m2</t>
  </si>
  <si>
    <t>z jakéhokoliv druhu pálených cihel, s pomocným lešením výšky do 1,9 m a pro zatížení do 1,5 kPa.</t>
  </si>
  <si>
    <t>90,6*0,10</t>
  </si>
  <si>
    <t>314100030RAA</t>
  </si>
  <si>
    <t>Vybourání a zřízení nové nadstřešní části komína se třemi průduchy, komínový plášť z plných cihel, vložka šamotová, krycí deska, spárování pláště</t>
  </si>
  <si>
    <t>m</t>
  </si>
  <si>
    <t>AP-HSV</t>
  </si>
  <si>
    <t>POL2_1</t>
  </si>
  <si>
    <t>odbourání nadstřešní části komína včetně krycí desky, svislý a vodorovný přesun vybouraných hmot, odvoz na skládku. Vyzdění nového komína z plných cihel s komínovým průduchem ze šamotových vložek a jejich obsypem perlitem. Zřízení nové krycí desky s případnou konstrukční obvodovou výztuží, bedněním, potěrem a uhlazením povrchu ve spádu a vyspárování líce zdiva.</t>
  </si>
  <si>
    <t>340239211R00</t>
  </si>
  <si>
    <t>Zazdívka otvorů o ploše přes 1 m2 do 4 m2 v příčkách nebo stěnách cihlami  pálenými  tloušťky do 100 mm</t>
  </si>
  <si>
    <t>POL1_1</t>
  </si>
  <si>
    <t>342948111R00</t>
  </si>
  <si>
    <t>Kotvení příček ke konstrukci kotvami na hmoždinky</t>
  </si>
  <si>
    <t>Včetně dodávky kotev a spojovacího materiálu.</t>
  </si>
  <si>
    <t>2*4</t>
  </si>
  <si>
    <t>417320020RA0</t>
  </si>
  <si>
    <t>Ztužující věnce do klasického bednění z betonu C 12/15, průřezu 300 x 200 mm, výztuž 90 kg/m3</t>
  </si>
  <si>
    <t>beton ztužujících pasů a věnců, výztuž 10 505, bednění a odbednění, bez tepelné izolace.</t>
  </si>
  <si>
    <t>5,5*4</t>
  </si>
  <si>
    <t>6,5+5,57</t>
  </si>
  <si>
    <t>417320042RAB</t>
  </si>
  <si>
    <t>Ztužující věnce do klasického bednění z betonu C 25/30, průřezu 400 x 300 mm, výztuž 120 kg/m3</t>
  </si>
  <si>
    <t>18*2</t>
  </si>
  <si>
    <t>601016143RT2</t>
  </si>
  <si>
    <t xml:space="preserve">Omítka stropů a podhledů z hotových směsí stěrka, finální,  , tloušťka vrstvy 3 mm,  </t>
  </si>
  <si>
    <t>po jednotlivých vrstvách</t>
  </si>
  <si>
    <t>16,27*2</t>
  </si>
  <si>
    <t>19,25+9,69+12+44,33+28,27</t>
  </si>
  <si>
    <t>601016193R00</t>
  </si>
  <si>
    <t>Omítka stropů a podhledů z hotových směsí Doplňkové práce pro omítky stropů z hotových směsí hloubková penetrace stropů akrylátová</t>
  </si>
  <si>
    <t>602016143RT2</t>
  </si>
  <si>
    <t xml:space="preserve">Omítka stěn z hotových směsí stěrka, finální,  , tloušťka vrstvy 3 mm,  </t>
  </si>
  <si>
    <t>(2,4+6,66)*2,6*2*2</t>
  </si>
  <si>
    <t>(2,4+4,2)*2,2*2</t>
  </si>
  <si>
    <t>(5,87+3,28)*2,6*2</t>
  </si>
  <si>
    <t>(1,35+2,1)*2,6*2</t>
  </si>
  <si>
    <t>(1,07+1,35)*2,6*2</t>
  </si>
  <si>
    <t>(3,22+3,05)*2,6*2</t>
  </si>
  <si>
    <t>(4+3,05)*2,6*2</t>
  </si>
  <si>
    <t>(6,81+6,66)*2,6*2</t>
  </si>
  <si>
    <t>(5,7+5,12)*2,6*2</t>
  </si>
  <si>
    <t>-2*1,45*3</t>
  </si>
  <si>
    <t>-1,45*1,46</t>
  </si>
  <si>
    <t>-1,4*1,45</t>
  </si>
  <si>
    <t>-2,4*1,3</t>
  </si>
  <si>
    <t>-0,6*1,3</t>
  </si>
  <si>
    <t>-1,2*1,6</t>
  </si>
  <si>
    <t>-1,2*1,4</t>
  </si>
  <si>
    <t>-1,85*1,4</t>
  </si>
  <si>
    <t>-0,8*2*12</t>
  </si>
  <si>
    <t>(2+1,45+1,45)*0,25*3</t>
  </si>
  <si>
    <t>(2+1,45+1,45)*0,25</t>
  </si>
  <si>
    <t>(1,4+1,45+1,45)*0,25</t>
  </si>
  <si>
    <t>(2,4+1,3+1,3)*0,25</t>
  </si>
  <si>
    <t>(0,6+1,3+1,3)*0,25</t>
  </si>
  <si>
    <t>(1,2+1,6+1,6)*0,25</t>
  </si>
  <si>
    <t>(1,2+1,4+1,4)*0,25</t>
  </si>
  <si>
    <t>(1,85+1,4+1,4)*0,25</t>
  </si>
  <si>
    <t>(0,9+2+2)*0,2*5</t>
  </si>
  <si>
    <t>602021187RX3</t>
  </si>
  <si>
    <t xml:space="preserve">Omítka stěn z hotových směsí vrchní tenkovrstvá, silikonová, škrábaná, zrnitost 3,0 mm,  </t>
  </si>
  <si>
    <t>18,04*(6,5-1,15)</t>
  </si>
  <si>
    <t>-2*1,45*2</t>
  </si>
  <si>
    <t>-1*(1,97-1,15)</t>
  </si>
  <si>
    <t>-2,6*(2,5-1,15)*2</t>
  </si>
  <si>
    <t>(6,184+5,57)*6,85</t>
  </si>
  <si>
    <t>-1,17*0,85</t>
  </si>
  <si>
    <t>-1,25*1,25</t>
  </si>
  <si>
    <t>-0,95*1,97</t>
  </si>
  <si>
    <t>-0,85*1,97</t>
  </si>
  <si>
    <t>11,39*6,46</t>
  </si>
  <si>
    <t>-0,47*0,9</t>
  </si>
  <si>
    <t>-1,2*0,95</t>
  </si>
  <si>
    <t>-1,85*1,325</t>
  </si>
  <si>
    <t>-1,2*1,5</t>
  </si>
  <si>
    <t>-1*2,1</t>
  </si>
  <si>
    <t>18,04*1,15</t>
  </si>
  <si>
    <t>-1*1,15</t>
  </si>
  <si>
    <t>-2,5*1,15*2</t>
  </si>
  <si>
    <t xml:space="preserve">ostění : </t>
  </si>
  <si>
    <t>(2+1,45+1,45)*0,15*2</t>
  </si>
  <si>
    <t>(1,44+1,35+1,35)*0,4</t>
  </si>
  <si>
    <t>(2,5+1,35+1,35)*0,4*2</t>
  </si>
  <si>
    <t>(1,85+1,325+1,325)*0,15</t>
  </si>
  <si>
    <t>(1,2+0,95+0,95)*0,15</t>
  </si>
  <si>
    <t>(0,47+0,9+0,9)*0,15</t>
  </si>
  <si>
    <t>(1,1+2,1+2,1)*0,4</t>
  </si>
  <si>
    <t>(1,25+1,25+1,25)*0,15</t>
  </si>
  <si>
    <t>(1,17+0,85+0,85)*0,15</t>
  </si>
  <si>
    <t>(2+1,45+1,45)*0,15*3</t>
  </si>
  <si>
    <t>(1,45+1,45+1,45)*0,15</t>
  </si>
  <si>
    <t>(1,4+1,45+1,45)*0,15</t>
  </si>
  <si>
    <t>(2,4+1,3+1,3)*0,15</t>
  </si>
  <si>
    <t>(0,6+1,3+1,3)*0,15</t>
  </si>
  <si>
    <t>(1,2+1,5+1,5)*0,15</t>
  </si>
  <si>
    <t>(1,2+1,4+1,4)*0,15</t>
  </si>
  <si>
    <t>(1,85+1,4+1,4)*0,15</t>
  </si>
  <si>
    <t>1,15*0,5*2*3</t>
  </si>
  <si>
    <t>602016193R00</t>
  </si>
  <si>
    <t>Omítka stěn z hotových směsí Doplňkové práce pro omítky stěn z hotových směsí_x000D_
 hloubková penetrace stěn akrylátová</t>
  </si>
  <si>
    <t>611481211RT3</t>
  </si>
  <si>
    <t>Vyztužení vnitřních omítek stropů sklotextilní síťovinou s dodávkou síťoviny a stěrkového tmelu</t>
  </si>
  <si>
    <t>s pomocným lešením o výšce podlahy do 1900 mm a pro zatížení do 1,5 kPa,</t>
  </si>
  <si>
    <t>612474611R00</t>
  </si>
  <si>
    <t>Omítka vnitřní stěn ze suché směsi třívrstvá, vápenocementové jádro, vápenný štuk, na pálené cihly a tvarovky, ruční zpracování</t>
  </si>
  <si>
    <t>kompletní souvrství</t>
  </si>
  <si>
    <t>612481211RT3</t>
  </si>
  <si>
    <t>Vyztužení povrchu vnitřních stěn sklotextilní síťovinou s dodávkou síťoviny a stěrkového tmelu</t>
  </si>
  <si>
    <t>622421722R00</t>
  </si>
  <si>
    <t>Oprava vnějších omítek vápenných štukových stupeň členitosti 1 a 2, v množství opravované plochy přes 10 do 20 %, z omítkových směsí památkářských, bez nátěru, včetně nákladů na umělecké dekorace zhotovené přímo na fasádě i dekorace vytvořené mimo stavbu a aplikované na fasádu</t>
  </si>
  <si>
    <t>bez otlučení vadných míst</t>
  </si>
  <si>
    <t>622420110RAA</t>
  </si>
  <si>
    <t>Omítka vnější stěn vápenocementová štuková, stupeň složitosti 2, včetně nátěru nebo nástřiku Akronátem, včetně lešení</t>
  </si>
  <si>
    <t>POL2_</t>
  </si>
  <si>
    <t>18*0,5*2</t>
  </si>
  <si>
    <t>(5,57+6,18)*0,8</t>
  </si>
  <si>
    <t>18*1,15</t>
  </si>
  <si>
    <t>632411110R00</t>
  </si>
  <si>
    <t>Potěr ze suchých směsí samonivelační polymercementová stěrka, pevnost v tlaku 20 MPa, tloušťky 10 mm, bez penetrace</t>
  </si>
  <si>
    <t>s rozprostřením a uhlazením</t>
  </si>
  <si>
    <t>2,84+1,58</t>
  </si>
  <si>
    <t>2,4*3,4</t>
  </si>
  <si>
    <t>2,4*1,2</t>
  </si>
  <si>
    <t>12,06+9,69+19,25+44,33+28,46</t>
  </si>
  <si>
    <t>635213132R00</t>
  </si>
  <si>
    <t>Suché podlahy z cementotřískových desek na dřevěných nosnících, z desek cementotřískových PD, 2x, tl. 16 mm, minerální izolace, tl. 50 mm</t>
  </si>
  <si>
    <t>44,33</t>
  </si>
  <si>
    <t>642952110RT4</t>
  </si>
  <si>
    <t>Osazení zárubní dveřních dřevěných dodávka a osazení zárubní dveřních dřevěných obložkových_x000D_
 pro dveře jednokřídlové, dýha buk, dub, jasan nebo mahagon, 1970 x 800/70÷190 mm</t>
  </si>
  <si>
    <t>hrubých, hoblovaných i leštěných, měkkých i tvrdých, na jakoukoliv cementovou maltu, s kotvením rámu do zdiva,</t>
  </si>
  <si>
    <t>941941051R00</t>
  </si>
  <si>
    <t>Montáž lešení lehkého pracovního řadového s podlahami šířky od 1,20 do 1,50 m, výšky do 10 m</t>
  </si>
  <si>
    <t>800-3</t>
  </si>
  <si>
    <t>včetně kotvení</t>
  </si>
  <si>
    <t>18,04*6*2</t>
  </si>
  <si>
    <t>5,57*6</t>
  </si>
  <si>
    <t>941941391R00</t>
  </si>
  <si>
    <t>Montáž lešení lehkého pracovního řadového s podlahami příplatek za každý další i započatý měsíc použití lešení_x000D_
 šířky od 1,20 do 1,50 m a výšky do 10 m</t>
  </si>
  <si>
    <t>18,04*6*2*3</t>
  </si>
  <si>
    <t>5,57*6*3</t>
  </si>
  <si>
    <t>941941851R00</t>
  </si>
  <si>
    <t>Demontáž lešení lehkého řadového s podlahami šířky přes 1,2 do 1,5 m, výšky do 10 m</t>
  </si>
  <si>
    <t>941955004R00</t>
  </si>
  <si>
    <t>Lešení lehké pracovní pomocné pomocné, o výšce lešeňové podlahy přes 2,5 do 3,5 m</t>
  </si>
  <si>
    <t>6,66*2,4*2</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</si>
  <si>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</si>
  <si>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</si>
  <si>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18,04*7,66*2</t>
  </si>
  <si>
    <t>6,184*5,57*2</t>
  </si>
  <si>
    <t>7,66*3,5</t>
  </si>
  <si>
    <t>9529014RR</t>
  </si>
  <si>
    <t>Vyčištění kolem objektů</t>
  </si>
  <si>
    <t>Vlastní</t>
  </si>
  <si>
    <t>(18,04+5,57)*3</t>
  </si>
  <si>
    <t>962032231R00</t>
  </si>
  <si>
    <t>Bourání zdiva nadzákladového z cihel pálených nebo vápenopískových, na maltu vápenou nebo vápenocementovou</t>
  </si>
  <si>
    <t>801-3</t>
  </si>
  <si>
    <t>nebo vybourání otvorů průřezové plochy přes 4 m2 ve zdivu nadzákladovém, včetně pomocného lešení o výšce podlahy do 1900 mm a pro zatížení do 1,5 kPa  (150 kg/m2)</t>
  </si>
  <si>
    <t>18*0,5*0,3*2</t>
  </si>
  <si>
    <t>0,9*2*0,3</t>
  </si>
  <si>
    <t>962032631R00</t>
  </si>
  <si>
    <t>Bourání zdiva nadzákladového komínového z jakýchkoliv cihel pálených, šamotových nebo vápenopískových nad střechou, na maltu vápenou nebo vápenocementovou</t>
  </si>
  <si>
    <t>0,6*1*4,59*2</t>
  </si>
  <si>
    <t>0,6*1*2</t>
  </si>
  <si>
    <t>962081131R00</t>
  </si>
  <si>
    <t>Bourání zdiva příček ze skleněných tvárnic, tloušťky do 100 mm</t>
  </si>
  <si>
    <t>nebo vybourání otvorů jakýchkoliv rozměrů, včetně pomocného lešení o výšce podlahy do 1900 mm a pro zatížení do 1,5 kPa  (150 kg/m2),</t>
  </si>
  <si>
    <t>965048515R00</t>
  </si>
  <si>
    <t>Broušení betonového povrchu do tloušťky 5 mm</t>
  </si>
  <si>
    <t>35,57</t>
  </si>
  <si>
    <t>965081713R00</t>
  </si>
  <si>
    <t>Bourání podlah z keramických dlaždic, tloušťky do 10 mm, plochy přes 1 m2</t>
  </si>
  <si>
    <t>bez podkladního lože, s jakoukoliv výplní spár</t>
  </si>
  <si>
    <t>968072455R00</t>
  </si>
  <si>
    <t>Vybourání a vyjmutí kovových rámů a rolet rámů, včetně pomocného lešení o výšce podlahy do 1900 mm a pro zatížení do 1,5 kPa  (150 kg/m2) dveřních zárubní, plochy do 2 m2</t>
  </si>
  <si>
    <t>2*8</t>
  </si>
  <si>
    <t>971033161R00</t>
  </si>
  <si>
    <t>Vybourání otvorů ve zdivu cihelném z jakýchkoliv cihel pálených_x000D_
 na jakoukoliv maltu vápenou nebo vápenocementovou, průměr profilu do 60 mm, tloušťky do 600 mm</t>
  </si>
  <si>
    <t>základovém nebo nadzákladovém,</t>
  </si>
  <si>
    <t>973031824R00</t>
  </si>
  <si>
    <t>Vysekání v cihelném zdivu výklenků a kapes kapes pro zavázání nových zdí_x000D_
 na jakoukoliv maltu vápennou nebo vápenocementovou, tloušťky do 300 mm</t>
  </si>
  <si>
    <t>2,02*4</t>
  </si>
  <si>
    <t>974031153R00</t>
  </si>
  <si>
    <t>Vysekání rýh v jakémkoliv zdivu cihelném v ploše_x000D_
 do hloubky 100 mm, šířky do 100 mm</t>
  </si>
  <si>
    <t>90,6</t>
  </si>
  <si>
    <t>974031664R00</t>
  </si>
  <si>
    <t>Vysekání rýh v jakémkoliv zdivu cihelném pro vtahování nosníků do zdí, před vybouráním otvorů_x000D_
 do hloubky 150 mm, při výšce nosníku do 150 mm</t>
  </si>
  <si>
    <t>978013191R00</t>
  </si>
  <si>
    <t>Otlučení omítek vápenných nebo vápenocementových vnitřních s vyškrabáním spár, s očištěním zdiva stěn, v rozsahu do 100 %</t>
  </si>
  <si>
    <t>2,7*1,5</t>
  </si>
  <si>
    <t>(1,22+1,35+1,35+0,62)*1,5</t>
  </si>
  <si>
    <t>978015231R00</t>
  </si>
  <si>
    <t>Otlučení omítek vápenných nebo vápenocementových vnějších s vyškrabáním spár, s očištěním zdiva_x000D_
 1. až 4. stupni složitosti, v rozsahu do 20 %</t>
  </si>
  <si>
    <t>978023411R00</t>
  </si>
  <si>
    <t>Vysekání, vyškrábání a vyčištění spár zdiva cihelného_x000D_
 mimo komínového</t>
  </si>
  <si>
    <t>239,88*0,2</t>
  </si>
  <si>
    <t>10,86</t>
  </si>
  <si>
    <t>978059631R00</t>
  </si>
  <si>
    <t>Odsekání a odebrání obkladů stěn z obkladaček vnějších z jakýchkoliv materiálů, plochy přes 2 m2</t>
  </si>
  <si>
    <t>včetně otlučení podkladní omítky až na zdivo,</t>
  </si>
  <si>
    <t>999281148R00</t>
  </si>
  <si>
    <t>Přesun hmot pro opravy a údržbu objektů pro opravy a údržbu dosavadních objektů včetně vnějších plášťů_x000D_
 výšky do 12 m, nošením</t>
  </si>
  <si>
    <t>t</t>
  </si>
  <si>
    <t>POL7_</t>
  </si>
  <si>
    <t>oborů 801, 803, 811 a 812</t>
  </si>
  <si>
    <t>712300833RT3</t>
  </si>
  <si>
    <t>Odstranění povlakové krytiny a mechu na střechách plochých do 10° povlakové krytiny_x000D_
 třívrstvé, z ploch jednotlivě přes 20 m</t>
  </si>
  <si>
    <t>800-711</t>
  </si>
  <si>
    <t>712373111RS3</t>
  </si>
  <si>
    <t>Povlakové krytiny střech do 10° termoplasty kotvené do betonu, 6 kotev/m2, pro tl. izolace do 160 mm, včetně dodávky fólie, tloušťky 1,5 mm</t>
  </si>
  <si>
    <t>712391171RZ5</t>
  </si>
  <si>
    <t>Textílie na střechách do 10° podkladní, včetně dodávky netkané polypropylénové textílie plošné hmotnosti 300 g/m2</t>
  </si>
  <si>
    <t>35,57*2</t>
  </si>
  <si>
    <t>998712202R00</t>
  </si>
  <si>
    <t>Přesun hmot pro povlakové krytiny v objektech výšky přes 6 do 12 m</t>
  </si>
  <si>
    <t>50 m vodorovně</t>
  </si>
  <si>
    <t>713111111RV3</t>
  </si>
  <si>
    <t>Montáž tepelné izolace stropů tepelná izolace stropů kladená vrchem volně,  , z minerálnách vláken, tloušťky 140 mm</t>
  </si>
  <si>
    <t>800-713</t>
  </si>
  <si>
    <t>713141131R00</t>
  </si>
  <si>
    <t>Montáž tepelné izolace plochých střech plně lepená za studena, jednovrstvá</t>
  </si>
  <si>
    <t>7131</t>
  </si>
  <si>
    <t>Styrotherm Plus 150 tl. 140 mm</t>
  </si>
  <si>
    <t>Indiv</t>
  </si>
  <si>
    <t>POL3_</t>
  </si>
  <si>
    <t>35,57*1,02</t>
  </si>
  <si>
    <t>998713202R00</t>
  </si>
  <si>
    <t>Přesun hmot pro izolace tepelné v objektech výšky do 12 m</t>
  </si>
  <si>
    <t>721170905R00</t>
  </si>
  <si>
    <t>Opravy odpadního potrubí novodurového vsazení odbočky, D 50 mm</t>
  </si>
  <si>
    <t>800-721</t>
  </si>
  <si>
    <t>721170909R00</t>
  </si>
  <si>
    <t>Opravy odpadního potrubí novodurového vsazení odbočky, D 110, D 114</t>
  </si>
  <si>
    <t>721194105R00</t>
  </si>
  <si>
    <t>Zřízení přípojek na potrubí D 50 mm, materiál ve specifikaci</t>
  </si>
  <si>
    <t>vyvedení a upevnění odpadních výpustek,</t>
  </si>
  <si>
    <t>721194109R00</t>
  </si>
  <si>
    <t>Zřízení přípojek na potrubí D 110  mm, materiál ve specifikaci</t>
  </si>
  <si>
    <t>721200001RA0</t>
  </si>
  <si>
    <t>Kanalizace z trub PVC vnitřní, D 50x1,8 mm</t>
  </si>
  <si>
    <t>AP-PSV</t>
  </si>
  <si>
    <t>Potrubí pro vnitřní kanalizaci ČSN ISO 3633.</t>
  </si>
  <si>
    <t>721200002RA0</t>
  </si>
  <si>
    <t>Kanalizace z trub PVC vnitřní, D 110x2,2 mm</t>
  </si>
  <si>
    <t>998721202R00</t>
  </si>
  <si>
    <t>Přesun hmot pro vnitřní kanalizaci v objektech výšky do 12 m</t>
  </si>
  <si>
    <t>50 m vodorovně, měřeno od těžiště půdorysné plochy skládky do těžiště půdorysné plochy objektu</t>
  </si>
  <si>
    <t>722131912R00</t>
  </si>
  <si>
    <t>Opravy vodovodního potrubí závitového vsazení odbočky do potrubí, DN 20</t>
  </si>
  <si>
    <t>soubor</t>
  </si>
  <si>
    <t>722190401R00</t>
  </si>
  <si>
    <t>Vyvedení a upevnění výpustek DN 15</t>
  </si>
  <si>
    <t>722200003RAB</t>
  </si>
  <si>
    <t>Vodovod z trub polyetylénových DN 20/2, ochrana potrubí izolačním pouzdrem z pěněného polyetylénu</t>
  </si>
  <si>
    <t>podíl nákladů na armatury, tlaková zkouška, proplach a dezinfekce.</t>
  </si>
  <si>
    <t>998722202R00</t>
  </si>
  <si>
    <t>Přesun hmot pro vnitřní vodovod v objektech výšky do 12 m</t>
  </si>
  <si>
    <t>vodorovně do 50 m</t>
  </si>
  <si>
    <t>725014173R00</t>
  </si>
  <si>
    <t>Klozetové mísy závěsné, bilé, hluboké splachování bez splachovacího kruhu, zadní, včetně sedátka, šířka 360 mm, hloubka 530 mm, výška 400 mm</t>
  </si>
  <si>
    <t>725100001RA0</t>
  </si>
  <si>
    <t xml:space="preserve">Zařizovací předměty - dodávka a montáž umyvadla, baterie, zápachové uzávěrky,  </t>
  </si>
  <si>
    <t>726211122R00</t>
  </si>
  <si>
    <t>Klozet montážní prvek pro zavěšené WC s nádržkou, pro instalaci s mokrými procesy do masivních zděných konstrukcí nebo pro předstěnovou instalaci s předezděním, včetně soupravy na tlumení hluku a připojením externího odsávání zápachu, bez ovladacího tlačitka, ovládání zepředu, stavební výška 108 cm, včetně dodávky materiálu</t>
  </si>
  <si>
    <t>722181245RT7</t>
  </si>
  <si>
    <t>Izolace vodovodního potrubí návleková z trubic z pěnového polyetylenu s povrchovou ochrannou polyetylenovou tkaninou, tloušťka stěny 25 mm, d 22 mm</t>
  </si>
  <si>
    <t>733110806R00</t>
  </si>
  <si>
    <t>Demontáž potrubí z ocelových trubek závitových přes 15 do DN 32</t>
  </si>
  <si>
    <t>800-731</t>
  </si>
  <si>
    <t>(17,57+7,66+5,57)*2</t>
  </si>
  <si>
    <t>1*9</t>
  </si>
  <si>
    <t>733164103R00</t>
  </si>
  <si>
    <t>Montáž potrubí měděného D 18 mm, spojovaného pájením na tvrdo , včetně dodávky a montáže závěsů</t>
  </si>
  <si>
    <t>obsahuje 1 spoj na 3 m délky délky rozvodu,bez dodávky potrubí a tvarovek, bez zednických výpomocí</t>
  </si>
  <si>
    <t>733190106R00</t>
  </si>
  <si>
    <t>Tlakové zkoušky potrubí ocelových závitových, plastových, měděných do DN 32</t>
  </si>
  <si>
    <t>733191112R00</t>
  </si>
  <si>
    <t>Manžety prostupové přes DN 20 do DN 32</t>
  </si>
  <si>
    <t>998733203R00</t>
  </si>
  <si>
    <t>Přesun hmot pro rozvody potrubí v objektech výšky do 24 m</t>
  </si>
  <si>
    <t>734223122RT2</t>
  </si>
  <si>
    <t>Ventil termostatický, dvouregulační, přímý, mosazný, DN 15, s termostatickou hlavicí, PN 10, vnitřní závit, včetně dodávky materiálu</t>
  </si>
  <si>
    <t>998734203R00</t>
  </si>
  <si>
    <t>Přesun hmot pro armatury v objektech výšky do 4 m</t>
  </si>
  <si>
    <t>735156668R00</t>
  </si>
  <si>
    <t>Otopná tělesa panelová počet desek 2, počet přídavných přestupných ploch 2, výška 600 mm, délka 1400 mm, levé nebo pravé boční připojení,s nuceným nebo samotížným oběhem, čelní deska profilovaná, včetně dodávky materiálu</t>
  </si>
  <si>
    <t>735158220R00</t>
  </si>
  <si>
    <t>Otopná tělesa panelová doplňkové práce tlakové zkoušky , těles dvouřadých</t>
  </si>
  <si>
    <t>735151822R00</t>
  </si>
  <si>
    <t>Demontáž otopných těles panelových dvouřadých, stavební délky přes 1500 do 2820  mm</t>
  </si>
  <si>
    <t>998735202R00</t>
  </si>
  <si>
    <t>Přesun hmot pro otopná tělesa v objektech výšky do 12 m</t>
  </si>
  <si>
    <t>762311103R00</t>
  </si>
  <si>
    <t>Montáž ocelových spojovacích prostředků kotevních želez_x000D_
 příložek, patek, táhel, s připojením k dřevěné konstrukci</t>
  </si>
  <si>
    <t>800-762</t>
  </si>
  <si>
    <t>POL1_7</t>
  </si>
  <si>
    <t>762332120R00</t>
  </si>
  <si>
    <t>Vázané konstrukce krovů montáž_x000D_
 střech pultových, sedlových, valbových, stanových čtvercového nebo obdélníkového půdorysu z řeziva, průřezové plochy přes 120 do 224 cm2</t>
  </si>
  <si>
    <t>4*2*17</t>
  </si>
  <si>
    <t>5,5*2*18</t>
  </si>
  <si>
    <t>762331811R00</t>
  </si>
  <si>
    <t>Demontáž vázaných konstrukcí krovů z hranolů, hranolků, fošen, průřezové plochy do 120 cm2</t>
  </si>
  <si>
    <t>3*2*19</t>
  </si>
  <si>
    <t>3*5</t>
  </si>
  <si>
    <t>2,4*5*2</t>
  </si>
  <si>
    <t>762331812R00</t>
  </si>
  <si>
    <t>Demontáž vázaných konstrukcí krovů z hranolů, hranolků, fošen, průřezové plochy přes 120 do 224 cm2</t>
  </si>
  <si>
    <t>5,5*2*20</t>
  </si>
  <si>
    <t>762331813R00</t>
  </si>
  <si>
    <t>Demontáž vázaných konstrukcí krovů z hranolů, hranolků, fošen, průřezové plochy přes 224 do 288 cm2</t>
  </si>
  <si>
    <t>1,8*5*2</t>
  </si>
  <si>
    <t>762331814R00</t>
  </si>
  <si>
    <t>Demontáž vázaných konstrukcí krovů z hranolů, hranolků, fošen, průřezové plochy přes 288 do 450 cm2</t>
  </si>
  <si>
    <t>7,7*5</t>
  </si>
  <si>
    <t>762342204RT3</t>
  </si>
  <si>
    <t>Bednění a laťování montáž_x000D_
 kontralatí přibitím,  , s dodávkou hranolků 50x50 mm</t>
  </si>
  <si>
    <t>5,5*18,74*2</t>
  </si>
  <si>
    <t>762342203RT2</t>
  </si>
  <si>
    <t>Bednění a laťování s dodávkou řeziva_x000D_
 laťování střech o sklonu do 60°_x000D_
 při vzdálenost latí přes 220 do 360 mm, vodorovné, včetně dodávky latí 30/50 mm</t>
  </si>
  <si>
    <t>762342812R00</t>
  </si>
  <si>
    <t>Demontáž bednění a laťování laťování střech o sklonu do 60 stupňů včetně všech nadstřešních konstrukcí rozteč latí přes 22 do 50 cm</t>
  </si>
  <si>
    <t>762395000R00</t>
  </si>
  <si>
    <t>Spojovací a ochranné prostředky svory, prkna, hřebíky, pásová ocel, vruty, impregnace</t>
  </si>
  <si>
    <t>0,08*0,16*4*2*17</t>
  </si>
  <si>
    <t>0,12*0,14*5,5*2*18</t>
  </si>
  <si>
    <t>0,16*0,14*18*2</t>
  </si>
  <si>
    <t>133*0,06*0,16</t>
  </si>
  <si>
    <t>206,14*0,05*0,05</t>
  </si>
  <si>
    <t>206,14*0,05*0,03*3</t>
  </si>
  <si>
    <t>762526110R00</t>
  </si>
  <si>
    <t>Položení podlah montáž_x000D_
 polštářů pod podlahy rozteče do 65 cm</t>
  </si>
  <si>
    <t>17,04*6,66</t>
  </si>
  <si>
    <t>762522812R00</t>
  </si>
  <si>
    <t>Demontáž podlah s polštáři , z prken, tloušťky přes 32 do 50 mm</t>
  </si>
  <si>
    <t>762595000R00</t>
  </si>
  <si>
    <t>Spojovací a ochranné prostředky hřebíky, vruty, impregnace</t>
  </si>
  <si>
    <t>(17,04*6,66)/0,68*2*0,14*0,08*1</t>
  </si>
  <si>
    <t>113,49*0,022</t>
  </si>
  <si>
    <t>762R1</t>
  </si>
  <si>
    <t>Kotevní železo včetně nátěru</t>
  </si>
  <si>
    <t>20</t>
  </si>
  <si>
    <t>60515236R</t>
  </si>
  <si>
    <t>hranol SM/JD; tl = 140,0 mm; š = 160 mm; l = 3 000 až 6 000 mm; jakost I</t>
  </si>
  <si>
    <t>SPCM</t>
  </si>
  <si>
    <t>0,08*0,16*4*2*17*1,1</t>
  </si>
  <si>
    <t>0,12*0,14*5,5*2*18*1,1</t>
  </si>
  <si>
    <t>0,16*0,14*18*2*1,1</t>
  </si>
  <si>
    <t>60516332R</t>
  </si>
  <si>
    <t>polštář SM/JD; tl = 100,0 mm; š = 50 mm; l = 4 000 až 6 000 mm</t>
  </si>
  <si>
    <t>(17,04*6,66)/0,68*2*0,14*0,08*1,1</t>
  </si>
  <si>
    <t>998762202R00</t>
  </si>
  <si>
    <t>Přesun hmot pro konstrukce tesařské v objektech výšky do 12 m</t>
  </si>
  <si>
    <t>763614231RT6</t>
  </si>
  <si>
    <t>Montáž podlahy, z desek tl. 22 mm, na sraz, šroubováním, včetně dodávky desky dřevoštěpkové</t>
  </si>
  <si>
    <t>800-763</t>
  </si>
  <si>
    <t>vč. dodávky a montáže spojovacího materiálu</t>
  </si>
  <si>
    <t>998763201R00</t>
  </si>
  <si>
    <t>Přesun hmot dřevostaveb v objektech výšky do 6 m</t>
  </si>
  <si>
    <t>764259613R00</t>
  </si>
  <si>
    <t>Žlaby z titanzinkového plechu půlkulatý závěsný kotlík , 280/100 mm,  , povrch přírodní  TiZn, povrch lesklý</t>
  </si>
  <si>
    <t>800-764</t>
  </si>
  <si>
    <t>764222420R00</t>
  </si>
  <si>
    <t xml:space="preserve">Oplechování říms a okapů z titanzinkového plechu výroba a montáž oplechování, včetně zhotovení rohů, spojů a dilatací_x000D_
 okapů na střechách s tvrdou krytinou, rš 330 mm,  </t>
  </si>
  <si>
    <t>764231430R00</t>
  </si>
  <si>
    <t xml:space="preserve">Lemování z titanzinkového plechu výroba a montáž lemování zdí_x000D_
 na střechách s tvrdou krytinou včetně rohů a ukončení před požární zdí, rš 330 mm,  </t>
  </si>
  <si>
    <t>5,57+6,5+6,5</t>
  </si>
  <si>
    <t>764239440R00</t>
  </si>
  <si>
    <t>Lemování z titanzinkového plechu výroba a montáž lemování komínů, zděných ventilací a jiných střešních proniků, s lištami_x000D_
 na hladké krytině, v hřebeni</t>
  </si>
  <si>
    <t>4*0,33</t>
  </si>
  <si>
    <t>764252403R00</t>
  </si>
  <si>
    <t>Žlaby z titanzinkového plechu výroba a montáž žlabů včetně háků, čel, rohů, rovných hrdel a dilatací_x000D_
 podokapních půlkulatých, rš 330 mm</t>
  </si>
  <si>
    <t>18+5,57</t>
  </si>
  <si>
    <t>764252491R00</t>
  </si>
  <si>
    <t>Žlaby z titanzinkového plechu montáž, včetně spojovacích prostředků_x000D_
 žlabů a příslušenství_x000D_
 žlabů Ti-Zn podokapních půlkruhových</t>
  </si>
  <si>
    <t>18</t>
  </si>
  <si>
    <t>764252492R00</t>
  </si>
  <si>
    <t>Žlaby z titanzinkového plechu montáž, včetně spojovacích prostředků_x000D_
 žlabů a příslušenství_x000D_
 háků Ti-Zn půlkruhových</t>
  </si>
  <si>
    <t>764530430RT1</t>
  </si>
  <si>
    <t>Oplechování zdí a nadezdívek z titanzinkového plechu výroba a montáž včetně rohů _x000D_
 rš 400 mm</t>
  </si>
  <si>
    <t>včetně spojovacích prostředků.</t>
  </si>
  <si>
    <t>5,57+6,5</t>
  </si>
  <si>
    <t>764331831R00</t>
  </si>
  <si>
    <t>Demontáž lemování zdí_x000D_
 na střechách s tvrdou krytinou, rš 250 a 330 mm, sklonu přes 30 do 45°</t>
  </si>
  <si>
    <t>764339821R00</t>
  </si>
  <si>
    <t>Demontáž lemování komínů, zděných ventilací a jiných střešních proniků_x000D_
 na vlnité krytině, v hřebeni, sklonu přes 30 do 45°</t>
  </si>
  <si>
    <t>4*0,33*3</t>
  </si>
  <si>
    <t>764352811R00</t>
  </si>
  <si>
    <t>Demontáž žlabů podokapních půlkruhových rovných, rš 330 mm, sklonu přes 30 do 45°</t>
  </si>
  <si>
    <t>36+5,57+6,5</t>
  </si>
  <si>
    <t>998764202R00</t>
  </si>
  <si>
    <t>Přesun hmot pro konstrukce klempířské v objektech výšky do 12 m</t>
  </si>
  <si>
    <t>765312810R00</t>
  </si>
  <si>
    <t>Demontáž pálené krytiny z tašek drážkových, na sucho, do suti</t>
  </si>
  <si>
    <t>800-765</t>
  </si>
  <si>
    <t>18,74*5,5*2</t>
  </si>
  <si>
    <t>765318861R00</t>
  </si>
  <si>
    <t>Demontáž pálené krytiny hřebenů a nároží  z hřebenáčů, se zvětralou maltou, do suti</t>
  </si>
  <si>
    <t>765799312RN2</t>
  </si>
  <si>
    <t>Fólie parotěsné, difúzní a vodotěsné Fólie podstřešní difuzní na bednění,, fólie izolační střešní pojistná, hydroizolační; paropropustná; plošná hmotnost 140 g/m2; PP; kašírování vodotěsný povlak</t>
  </si>
  <si>
    <t>765901106R00</t>
  </si>
  <si>
    <t xml:space="preserve">Fólie parotěsné, difúzní a vodotěsné Fólie podstřešní difuzní na krokve,  </t>
  </si>
  <si>
    <t>38,99</t>
  </si>
  <si>
    <t>765310072RAB</t>
  </si>
  <si>
    <t>Zastřešení pálenou krytinou drážkovou, 27,7 x46,5 mm, střech jednoduchých, tašky s engobou</t>
  </si>
  <si>
    <t>POL2_7</t>
  </si>
  <si>
    <t>998765202R00</t>
  </si>
  <si>
    <t>Přesun hmot pro krytiny tvrdé v objektech výšky do 12 m</t>
  </si>
  <si>
    <t>766711001R00</t>
  </si>
  <si>
    <t xml:space="preserve">Montáž otvorových prvků plastových oken a balkonových dveří,  </t>
  </si>
  <si>
    <t>800-766</t>
  </si>
  <si>
    <t>3,2*2</t>
  </si>
  <si>
    <t>766711031R00</t>
  </si>
  <si>
    <t xml:space="preserve">Montáž otvorových prvků plastových plastových stěn prosklených,  </t>
  </si>
  <si>
    <t>(2,4+1)*3*2</t>
  </si>
  <si>
    <t>766661112R00</t>
  </si>
  <si>
    <t>Montáž dveřních křídel kompletizovaných otevíravých ,  , do ocelové nebo fošnové zárubně, jednokřídlových, šířky do 800 mm</t>
  </si>
  <si>
    <t>766670021R00</t>
  </si>
  <si>
    <t xml:space="preserve">Montáž kliky a štítku </t>
  </si>
  <si>
    <t>766692112R00</t>
  </si>
  <si>
    <t>Ostatní montáž záclonových krytů pro jakékoliv upevnění _x000D_
 natřených, bez olištování, délky přes 1750 do 2700 mm</t>
  </si>
  <si>
    <t>76682511RR</t>
  </si>
  <si>
    <t>Vestavěná skříň policová, 5120/2900, s posuvnýmy dveřmi</t>
  </si>
  <si>
    <t>766420010RAA</t>
  </si>
  <si>
    <t>Obklad podhledu palubkami a deskami z aglom. dřeva palubkami SM/JD na pero-drážku, lakování</t>
  </si>
  <si>
    <t>5,57*0,8</t>
  </si>
  <si>
    <t>766690010RAB</t>
  </si>
  <si>
    <t>Parapetní desky dřevěné, dodávka a montáž, šířka 30 cm</t>
  </si>
  <si>
    <t>dodávka a montáž parapetních desek z aglomerovaného dřeva jakkoliv upevněných.</t>
  </si>
  <si>
    <t>766810010RAD</t>
  </si>
  <si>
    <t>Kuchyňské linky dodávka a montáž, délky 210 cm</t>
  </si>
  <si>
    <t>549145RR</t>
  </si>
  <si>
    <t>Kliky se štítem</t>
  </si>
  <si>
    <t>61143051R</t>
  </si>
  <si>
    <t>okno plastové š = 1 200 mm; h = 600,0 mm; O1,S1; Uskla 1,10 W/m2K; barva bílá; profil 5-komorový; tl. rámu 67 mm; tl. křídla 82,5 mm</t>
  </si>
  <si>
    <t>61161759R</t>
  </si>
  <si>
    <t>dveře vnitřní š = 800 mm; h = 1 970,0 mm; dýhované, hladké; otevíravé; počet křídel 1; prosklení 2/3; mahagon</t>
  </si>
  <si>
    <t>RTS 14/ I</t>
  </si>
  <si>
    <t>POL3_7</t>
  </si>
  <si>
    <t>76601</t>
  </si>
  <si>
    <t>Prosklená stěna plast vnitřní 3400/3000, 2 x dveře</t>
  </si>
  <si>
    <t>ks</t>
  </si>
  <si>
    <t>76602</t>
  </si>
  <si>
    <t>Záclonový kryt</t>
  </si>
  <si>
    <t>998766202R00</t>
  </si>
  <si>
    <t>Přesun hmot pro konstrukce truhlářské v objektech výšky do 12 m</t>
  </si>
  <si>
    <t>767996801R00</t>
  </si>
  <si>
    <t>Demontáž ostatních doplňků staveb atypických konstrukcí_x000D_
 o hmotnosti přes 20 do 50 kg</t>
  </si>
  <si>
    <t>kg</t>
  </si>
  <si>
    <t>800-767</t>
  </si>
  <si>
    <t>767990010RAC</t>
  </si>
  <si>
    <t>Ostatní atypické kovové prvky 10 - 50 kg/kus</t>
  </si>
  <si>
    <t>14*7*3</t>
  </si>
  <si>
    <t>POL12_1</t>
  </si>
  <si>
    <t>998767202R00</t>
  </si>
  <si>
    <t>Přesun hmot pro kovové stavební doplňk. konstrukce v objektech výšky do 12 m</t>
  </si>
  <si>
    <t>771101210RT1</t>
  </si>
  <si>
    <t>Příprava podkladu pod dlažby penetrace podkladu pod dlažby</t>
  </si>
  <si>
    <t>800-771</t>
  </si>
  <si>
    <t>771275511R00</t>
  </si>
  <si>
    <t>Montáž obkladů schodišť z dlaždic keramických a ze schodovek na stupnice,  , kladených do tmele, C2TS1</t>
  </si>
  <si>
    <t/>
  </si>
  <si>
    <t>1,2*33</t>
  </si>
  <si>
    <t>771275521R00</t>
  </si>
  <si>
    <t>Montáž obkladů schodišť z dlaždic keramických z dlaždic na podstupnice,  , kladených do tmele, C2TS1</t>
  </si>
  <si>
    <t>771475014R00</t>
  </si>
  <si>
    <t>Montáž soklíků z dlaždic keramických výšky 100 mm, soklíků vodorovných, kladených do flexibilního tmele</t>
  </si>
  <si>
    <t>(1,35+2,1)*2</t>
  </si>
  <si>
    <t>2,4+3,4+3,4</t>
  </si>
  <si>
    <t>2,4+1,2+1,2</t>
  </si>
  <si>
    <t>771475034R00</t>
  </si>
  <si>
    <t>Montáž soklíků z dlaždic keramických výšky 100 mm, soklíků schodišťových stupňovitých, kladených do flexibilního tmele</t>
  </si>
  <si>
    <t>(0,255+0,176+0,1)*1,2*33</t>
  </si>
  <si>
    <t>771479001R00</t>
  </si>
  <si>
    <t>Montáž soklíků z dlaždic keramických Řezání dlaždic pro soklíky</t>
  </si>
  <si>
    <t>20,9+21,03</t>
  </si>
  <si>
    <t>771575109R00</t>
  </si>
  <si>
    <t>Montáž podlah z dlaždic keramických 300 x 300 mm, režných nebo glazovaných, hladkých, kladených do flexibilního tmele</t>
  </si>
  <si>
    <t>771577131RS2</t>
  </si>
  <si>
    <t xml:space="preserve">Hrany schodů, dilatační, koutové, ukončovací a přechodové profily profily hran schodů nerez, hrany schodů, upevnění do maltovéo lože, výška profilu 10 mm,  </t>
  </si>
  <si>
    <t>771R1</t>
  </si>
  <si>
    <t>Dlažba keramická</t>
  </si>
  <si>
    <t>15,46*1,07</t>
  </si>
  <si>
    <t>20,9*0,1*1,07</t>
  </si>
  <si>
    <t>771R2</t>
  </si>
  <si>
    <t>Dlažba keramická na schodiště</t>
  </si>
  <si>
    <t>(0,255+0,176+0,1)*1,2*33*0,1*1,1</t>
  </si>
  <si>
    <t>(0,255+0,176)*1,2*33*1,1</t>
  </si>
  <si>
    <t>998771202R00</t>
  </si>
  <si>
    <t>Přesun hmot pro podlahy z dlaždic v objektech výšky do 12 m</t>
  </si>
  <si>
    <t>775540010RAF</t>
  </si>
  <si>
    <t>Podlahy lamelové  třívrstvá lamela, tloušťky 7 mm</t>
  </si>
  <si>
    <t>včetně podkladu z pěnové fólie tl. 3 mm a soklíku.</t>
  </si>
  <si>
    <t>776511820R00</t>
  </si>
  <si>
    <t>Odstranění povlakových podlah z nášlapné plochy lepených, s podložkou, z ploch přes 20 m2</t>
  </si>
  <si>
    <t>800-775</t>
  </si>
  <si>
    <t>998776202R00</t>
  </si>
  <si>
    <t>Přesun hmot pro podlahy povlakové v objektech výšky do 12 m</t>
  </si>
  <si>
    <t>781101210RT1</t>
  </si>
  <si>
    <t>Příprava podkladu pod obklady penetrace podkladu pod obklady</t>
  </si>
  <si>
    <t>781415013R00</t>
  </si>
  <si>
    <t>Montáž obkladů vnitřních z obkládaček pórovinových  , 150 x 150 mm, lepených do flexibilního tmele</t>
  </si>
  <si>
    <t>998781202R00</t>
  </si>
  <si>
    <t>Přesun hmot pro obklady keramické v objektech výšky do 12 m</t>
  </si>
  <si>
    <t>781R1</t>
  </si>
  <si>
    <t>Obkladačky</t>
  </si>
  <si>
    <t>10,86*1,07</t>
  </si>
  <si>
    <t>783782205R00</t>
  </si>
  <si>
    <t>Nátěry tesařských konstrukcí ochranné fungicidní+ biocidní (proti plísním, houbám a hmyzu), dvojnásobné</t>
  </si>
  <si>
    <t>800-783</t>
  </si>
  <si>
    <t>protihnilobné, protiplísňové proti ohni a škůdcům</t>
  </si>
  <si>
    <t>(0,12+0,14)*2*5,5*2*18</t>
  </si>
  <si>
    <t>(0,16+0,14)*2*18*2</t>
  </si>
  <si>
    <t>245,13*0,16*3</t>
  </si>
  <si>
    <t>245,13*0,2</t>
  </si>
  <si>
    <t>(17,04*6,66)/0,68*2*(0,14+0,08)</t>
  </si>
  <si>
    <t>784402801R00</t>
  </si>
  <si>
    <t>Odstranění maleb oškrabáním, v místnostech do 3,8 m</t>
  </si>
  <si>
    <t>800-784</t>
  </si>
  <si>
    <t>(2,4+6,66)*2,6*2*3</t>
  </si>
  <si>
    <t>784191201R00</t>
  </si>
  <si>
    <t>Příprava povrchu Penetrace (napouštění) podkladu disperzní, jednonásobná</t>
  </si>
  <si>
    <t>784195422R00</t>
  </si>
  <si>
    <t>Malby z malířských směsí otěruvzdorných,  , barevné, dvojnásobné</t>
  </si>
  <si>
    <t>979011211R00</t>
  </si>
  <si>
    <t>Svislá doprava suti a vybouraných hmot nošením za prvé podlaží nad základním podlažím</t>
  </si>
  <si>
    <t>POL8_</t>
  </si>
  <si>
    <t>979081111R00</t>
  </si>
  <si>
    <t>Odvoz suti a vybouraných hmot na skládku do 1 km</t>
  </si>
  <si>
    <t>979081121R00</t>
  </si>
  <si>
    <t>Odvoz suti a vybouraných hmot na skládku příplatek za každý další 1 km</t>
  </si>
  <si>
    <t>979082111R00</t>
  </si>
  <si>
    <t>Vnitrostaveništní doprava suti a vybouraných hmot do 10 m</t>
  </si>
  <si>
    <t>979082121R00</t>
  </si>
  <si>
    <t>Vnitrostaveništní doprava suti a vybouraných hmot příplatek k ceně za každých dalších 5 m</t>
  </si>
  <si>
    <t>9799901RR</t>
  </si>
  <si>
    <t>Poplatek za skládku suti</t>
  </si>
  <si>
    <t>SUM</t>
  </si>
  <si>
    <t>END</t>
  </si>
  <si>
    <t>210010003RT1</t>
  </si>
  <si>
    <t>Trubka ohebná pod omítku, typ 23.. 23 mm včetně dodávky trubky PVC 2323</t>
  </si>
  <si>
    <t>POL1_9</t>
  </si>
  <si>
    <t>210010301R00</t>
  </si>
  <si>
    <t xml:space="preserve">Krabice přístrojová KP 68, KZ 3, bez zapojení </t>
  </si>
  <si>
    <t>210010321R00</t>
  </si>
  <si>
    <t xml:space="preserve">Krabice odbočná KR 68, se zapojením-kruhová </t>
  </si>
  <si>
    <t>210010351R00</t>
  </si>
  <si>
    <t xml:space="preserve">Rozvodka krabicová PH 8101 </t>
  </si>
  <si>
    <t>210010502R00</t>
  </si>
  <si>
    <t xml:space="preserve">Osazení WAGO svorky </t>
  </si>
  <si>
    <t>210100258R00</t>
  </si>
  <si>
    <t xml:space="preserve">Ukončení celoplast. kabelů zákl./pás.do 5x4 mm2 </t>
  </si>
  <si>
    <t>210100259R00</t>
  </si>
  <si>
    <t xml:space="preserve">Ukončení celoplast. kabelů zákl./pás.do 5x10 mm2 </t>
  </si>
  <si>
    <t>210110041R00</t>
  </si>
  <si>
    <t xml:space="preserve">Spínač zapuštěný jednopólový </t>
  </si>
  <si>
    <t>210110043R00</t>
  </si>
  <si>
    <t xml:space="preserve">Spínač zapuštěný seriový </t>
  </si>
  <si>
    <t>210110045R00</t>
  </si>
  <si>
    <t xml:space="preserve">Spínač zapuštěný střídavý </t>
  </si>
  <si>
    <t>210110046R00</t>
  </si>
  <si>
    <t xml:space="preserve">Spínač zapuštěný křížový </t>
  </si>
  <si>
    <t>210110048R00</t>
  </si>
  <si>
    <t xml:space="preserve">Spínač zapuštěný jednopólový s orient.doutnavkou </t>
  </si>
  <si>
    <t>210111011R00</t>
  </si>
  <si>
    <t xml:space="preserve">Zásuvka domovní zapuštěná - provedení 2P+Z </t>
  </si>
  <si>
    <t>210190002R00</t>
  </si>
  <si>
    <t>Montáž celoplechových rozvodnic do váhy 50 kg</t>
  </si>
  <si>
    <t>210200043R00</t>
  </si>
  <si>
    <t>Montáž nouzového svítidla</t>
  </si>
  <si>
    <t>210200111R00</t>
  </si>
  <si>
    <t>Montáž svítidel</t>
  </si>
  <si>
    <t>210280002U00</t>
  </si>
  <si>
    <t xml:space="preserve">Prohlídka el rozvodů -0,5mil Kč </t>
  </si>
  <si>
    <t>210800105R00</t>
  </si>
  <si>
    <t xml:space="preserve">Kabel CYKY 750 V 3x1,5 mm2 uložený pod omítkou </t>
  </si>
  <si>
    <t>210800105R01</t>
  </si>
  <si>
    <t xml:space="preserve">Kabel CYKY 750 V O-3x1,5 mm2 uložený pod omítkou </t>
  </si>
  <si>
    <t>210800106R00</t>
  </si>
  <si>
    <t xml:space="preserve">Kabel CYKY 750 V 3x2,5 mm2 uložený pod omítkou </t>
  </si>
  <si>
    <t>210800112R00</t>
  </si>
  <si>
    <t xml:space="preserve">Kabel CYKY 750 V 5x6 mm2 uložený pod omítkou </t>
  </si>
  <si>
    <t>211010001R00</t>
  </si>
  <si>
    <t>Osazení hmoždinky do cihlového zdiva, HM 6</t>
  </si>
  <si>
    <t>900RT5</t>
  </si>
  <si>
    <t>Hzs - nezmeřitelné práce   čl.17-1a Práce v tarifní třídě 8</t>
  </si>
  <si>
    <t>h</t>
  </si>
  <si>
    <t>210200020RAB</t>
  </si>
  <si>
    <t>Hromosvod pro administrativní budovy</t>
  </si>
  <si>
    <t>kompl</t>
  </si>
  <si>
    <t>AP-M</t>
  </si>
  <si>
    <t>vedení uzemňovací na povrchu objektů včetně svorek upevnění a připojení, bez nátěru, z drátů hromosvodových 11 343 D 8 mm včetně dodávky, vedení uzemňovací v zemi včetně svorek, propojení a izolace spojů z uzemňovacího pásku 30 x 4 mm včetně dodávky, svodový vodič z drátů hromosvodových 11 343 D 8 mm včetně dodávky včetně podpěr  a jejich dodávky, jímací tyč včetně upevnění na střešní hřeben včetně dodávky a držáku jímací tyče, svorky hromosvodové do dvou šroubů, tyčový zemnič včetně zaražení do země a připojení vedení, ochranné úhelníky s držáky do zdiva, označení svodů smaltovanými štítky nebo z umělé hmoty, napínací šroub s okem včetně vypnutí svodu, ochranné pospojování pevně uložené z mědi průřezu 4 - 16 mm.</t>
  </si>
  <si>
    <t>34111030</t>
  </si>
  <si>
    <t>Kabel silový s Cu jádrem 750 V CYKY-J  3 x 1,5 mm2</t>
  </si>
  <si>
    <t>POL3_0</t>
  </si>
  <si>
    <t>34111031</t>
  </si>
  <si>
    <t>Kabel silový s Cu jádrem 750 V CYKY -0 3 x 1,5 mm2</t>
  </si>
  <si>
    <t>34111036</t>
  </si>
  <si>
    <t>Kabel silový s Cu jádrem 750 V CYKY 3 x 2,5 mm2</t>
  </si>
  <si>
    <t>34111100</t>
  </si>
  <si>
    <t>Kabel silový s Cu jádrem 750 V CYKY 5 x 6 mm2</t>
  </si>
  <si>
    <t>34535400</t>
  </si>
  <si>
    <t>spínač řazení 1,  IP 20,</t>
  </si>
  <si>
    <t>34535405</t>
  </si>
  <si>
    <t>spínač řazení 5,  IP 20,</t>
  </si>
  <si>
    <t>34535406</t>
  </si>
  <si>
    <t>spínač řazení 6,  IP 20,</t>
  </si>
  <si>
    <t>34535407</t>
  </si>
  <si>
    <t>Spínač řazení 7, IP 20</t>
  </si>
  <si>
    <t>34535435</t>
  </si>
  <si>
    <t>Tlačítkový spínač 1/0 doutnavka</t>
  </si>
  <si>
    <t>34551365</t>
  </si>
  <si>
    <t>Zásuvka 1.fázova 230V, 16A, IP 20 Tango</t>
  </si>
  <si>
    <t>34571518</t>
  </si>
  <si>
    <t>Krabice univerzální z PH  KU 68- 1901</t>
  </si>
  <si>
    <t>34571521</t>
  </si>
  <si>
    <t>Krabice univerzální z PH  KU 68-1903</t>
  </si>
  <si>
    <t>34571590.A</t>
  </si>
  <si>
    <t>Krabice PH 8101</t>
  </si>
  <si>
    <t>345-PH 8101</t>
  </si>
  <si>
    <t>Rozvodka krabicová PH 8101</t>
  </si>
  <si>
    <t>345-VAGO-1</t>
  </si>
  <si>
    <t>Svorka  WAGO 273-253   3x2,5</t>
  </si>
  <si>
    <t>348-A</t>
  </si>
  <si>
    <t>JUPITER 325 LED přisazené stropní a nástěnné kruho 18W LED - studená bílá</t>
  </si>
  <si>
    <t>348-N</t>
  </si>
  <si>
    <t>Nouzové svítidlo TRQ LED SIRAH H-103 ECO LED nouzové svítidlo</t>
  </si>
  <si>
    <t>B-svítdidlo</t>
  </si>
  <si>
    <t>zářivkové svítidlo -  LLX236ALEP  2x36W IP20, Modu včetně zářivek</t>
  </si>
  <si>
    <t>210120000T00</t>
  </si>
  <si>
    <t>Montáž jednoho přístrojového modulu</t>
  </si>
  <si>
    <t>358-J10</t>
  </si>
  <si>
    <t>PL6-B10/1</t>
  </si>
  <si>
    <t>358-J16</t>
  </si>
  <si>
    <t>PL6-B16/1</t>
  </si>
  <si>
    <t>357-R1</t>
  </si>
  <si>
    <t>Rozvaděč zapuštěný FW, IP30, tř. ochr.I,42mod</t>
  </si>
  <si>
    <t>358 01</t>
  </si>
  <si>
    <t>IS-32/3- vypínač</t>
  </si>
  <si>
    <t>358-16</t>
  </si>
  <si>
    <t>PFL6-16/1N/B/003 - proudový chránič</t>
  </si>
  <si>
    <t>358-PF6-40/4/03</t>
  </si>
  <si>
    <t>PF6-40/4/003      - proudový chránič</t>
  </si>
  <si>
    <t>358-SPB-12/280/</t>
  </si>
  <si>
    <t>SPB-12/280/4  - svodič přepětí třídy B +C</t>
  </si>
  <si>
    <t>358ZS230/S</t>
  </si>
  <si>
    <t>Paměťové relé Z-S230/S</t>
  </si>
  <si>
    <t>005211010R</t>
  </si>
  <si>
    <t>Předání a převzetí staveniště</t>
  </si>
  <si>
    <t>Soubor</t>
  </si>
  <si>
    <t>POL99_8</t>
  </si>
  <si>
    <t>005231010R</t>
  </si>
  <si>
    <t>Revize</t>
  </si>
  <si>
    <t>005241010R</t>
  </si>
  <si>
    <t xml:space="preserve">Dokumentace skutečného provedení </t>
  </si>
  <si>
    <t>005121010R</t>
  </si>
  <si>
    <t>Vybudování zařízení staveniště</t>
  </si>
  <si>
    <t>005121020R</t>
  </si>
  <si>
    <t>Provoz zařízení staveniště</t>
  </si>
  <si>
    <t>005121030R</t>
  </si>
  <si>
    <t>Odstranění zařízení staveniště</t>
  </si>
  <si>
    <t>005124010R</t>
  </si>
  <si>
    <t>Koordinační činnost</t>
  </si>
  <si>
    <t>620991004R00</t>
  </si>
  <si>
    <t>Připojovací í lišty začišťovací okenní lišta,  , pro omítku tl. 15 mm</t>
  </si>
  <si>
    <t>nalepení a odříznutí po dokončení omítek</t>
  </si>
  <si>
    <t>(2+1,45+1,45)*2</t>
  </si>
  <si>
    <t>(1,44+1,35+1,35)</t>
  </si>
  <si>
    <t>(2,5+1,35+1,35)*2</t>
  </si>
  <si>
    <t>(1,85+1,325+1,325)</t>
  </si>
  <si>
    <t>(1,2+0,95+0,95)</t>
  </si>
  <si>
    <t>(0,47+0,9+0,9)</t>
  </si>
  <si>
    <t>(1,1+2,1+2,1)</t>
  </si>
  <si>
    <t>(1,25+1,25+1,25)</t>
  </si>
  <si>
    <t>(1,17+0,85+0,85)</t>
  </si>
  <si>
    <t>(2+1,45+1,45)*3</t>
  </si>
  <si>
    <t>(1,45+1,45+1,45)</t>
  </si>
  <si>
    <t>(1,4+1,45+1,45)</t>
  </si>
  <si>
    <t>(2,4+1,3+1,3)</t>
  </si>
  <si>
    <t>(0,6+1,3+1,3)</t>
  </si>
  <si>
    <t>(1,2+1,5+1,5)</t>
  </si>
  <si>
    <t>(1,2+1,4+1,4)</t>
  </si>
  <si>
    <t>(1,85+1,4+1,4)</t>
  </si>
  <si>
    <t>1,15*2*3</t>
  </si>
  <si>
    <t>622311522R00</t>
  </si>
  <si>
    <t>Zateplení soklu extrudovaným polystyrénem, tloušťky 100 mm, kontaktní nátěr a akrylátová omítka</t>
  </si>
  <si>
    <t>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t>
  </si>
  <si>
    <t>622311133RV1</t>
  </si>
  <si>
    <t xml:space="preserve">Zateplení fasády  , expandovaným polystyrénem, tloušťky 120 mm, zakončené stěrkou s výztužnou tkaninou,  </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</si>
  <si>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t>
  </si>
  <si>
    <t>Včetně rohových lišt na hranách budov.</t>
  </si>
  <si>
    <t>622311153RV1</t>
  </si>
  <si>
    <t>Zateplení ostění expandovaným polystyrénem, tloušťky 30 mm, zakončené stěrkou s výztužnou tkaninou</t>
  </si>
  <si>
    <t>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t>
  </si>
  <si>
    <t>622311563R00</t>
  </si>
  <si>
    <t>Zateplení parapetu extrudovaným polystyrénem, tloušťky 30 mm</t>
  </si>
  <si>
    <t>nanesení lepicího tmelu na izolační desky, nalepení desek, natažení stěrky, vtlačení výztužné tkaniny a přehlazení stěrky. Včetně parapetních lišt.</t>
  </si>
  <si>
    <t>(2+2+1,85+1,2+0,47+1,25+1,17)*0,2</t>
  </si>
  <si>
    <t>(2+1,45+1,4+2+2+2,4+0,6+1,2+1,2+1,2+1,85)*0,2</t>
  </si>
  <si>
    <t>622311024R00</t>
  </si>
  <si>
    <t>Profily zakládací plastové, pro izolaci tl. 140 mm</t>
  </si>
  <si>
    <t>18,04</t>
  </si>
  <si>
    <t>(6,184+5,57)</t>
  </si>
  <si>
    <t>11,39</t>
  </si>
  <si>
    <t>622904112R00</t>
  </si>
  <si>
    <t>Očištění fasád tlakovou vodou, složitost fasády 1 - 2</t>
  </si>
  <si>
    <t>7231</t>
  </si>
  <si>
    <t>Demontáž + montáž + dodávka skříně na plynoměr</t>
  </si>
  <si>
    <t>764718304R00</t>
  </si>
  <si>
    <t>Oplechování parapetů včetně rohů, z hliníkového plechu s povrchovou pravou z polyesteru, rš 400 mm, dodávka a montáž</t>
  </si>
  <si>
    <t>včetně rohů</t>
  </si>
  <si>
    <t>2+2+1,85+1,2+0,47+1,25+1,17</t>
  </si>
  <si>
    <t>2+1,45+1,4+2+2+2,4+0,6+1,2+1,2+1,2+1,85</t>
  </si>
  <si>
    <t>764410850R00</t>
  </si>
  <si>
    <t>Demontáž oplechování parapetů rš od 100 do 330 mm</t>
  </si>
  <si>
    <t>764454801R00</t>
  </si>
  <si>
    <t>Demontáž odpadních trub nebo součástí trub kruhových , o průměru 75 a 100 mm</t>
  </si>
  <si>
    <t>7*3</t>
  </si>
  <si>
    <t>76455449RR</t>
  </si>
  <si>
    <t>Montáž trub Ti Zn odpadních kruhových včetně úpravy po zateplení</t>
  </si>
  <si>
    <t>979011111R00</t>
  </si>
  <si>
    <t>Svislá doprava suti a vybouraných hmot za prvé podlaží nad nebo pod základním podlažím</t>
  </si>
  <si>
    <t>KZS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</si>
</sst>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0"/>
  </numFmts>
  <fonts count="19"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12"/>
      <name val="Arial CE"/>
      <charset val="238"/>
    </font>
    <font>
      <sz val="8"/>
      <color indexed="9"/>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51">
    <xf numFmtId="0" fontId="0" fillId="0" borderId="0" xfId="0"/>
    <xf numFmtId="0" fontId="0" fillId="0" borderId="0" xfId="0" applyAlignment="1"/>
    <xf numFmtId="14" fontId="3" fillId="0" borderId="0" xfId="0" applyNumberFormat="1" applyFont="1" applyAlignment="1">
      <alignment horizontal="left"/>
    </xf>
    <xf numFmtId="0" fontId="0" fillId="0" borderId="1" xfId="0" applyBorder="1"/>
    <xf numFmtId="0" fontId="0" fillId="0" borderId="0"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applyAlignment="1"/>
    <xf numFmtId="0" fontId="0" fillId="0" borderId="2" xfId="0" applyBorder="1" applyAlignment="1">
      <alignment horizontal="right"/>
    </xf>
    <xf numFmtId="0" fontId="0" fillId="0" borderId="0" xfId="0" applyBorder="1" applyAlignment="1">
      <alignment horizontal="center"/>
    </xf>
    <xf numFmtId="0" fontId="0" fillId="0" borderId="3" xfId="0" applyBorder="1"/>
    <xf numFmtId="0" fontId="0" fillId="0" borderId="4" xfId="0" applyBorder="1"/>
    <xf numFmtId="0" fontId="0" fillId="0" borderId="4" xfId="0" applyBorder="1" applyAlignment="1"/>
    <xf numFmtId="0" fontId="0" fillId="0" borderId="5" xfId="0" applyBorder="1" applyAlignment="1">
      <alignment horizontal="right"/>
    </xf>
    <xf numFmtId="0" fontId="0" fillId="0" borderId="6" xfId="0" applyBorder="1"/>
    <xf numFmtId="0" fontId="0" fillId="0" borderId="0" xfId="0" applyBorder="1" applyAlignment="1">
      <alignment horizontal="center" vertical="center"/>
    </xf>
    <xf numFmtId="0" fontId="0" fillId="0" borderId="0" xfId="0" applyBorder="1" applyAlignment="1">
      <alignment horizontal="left" vertical="center"/>
    </xf>
    <xf numFmtId="4" fontId="0" fillId="0" borderId="0" xfId="0" applyNumberFormat="1" applyBorder="1" applyAlignment="1">
      <alignment horizontal="left" vertical="center"/>
    </xf>
    <xf numFmtId="0" fontId="0" fillId="0" borderId="6" xfId="0" applyBorder="1" applyAlignment="1">
      <alignment horizontal="left" vertical="center"/>
    </xf>
    <xf numFmtId="1" fontId="0" fillId="0" borderId="0" xfId="0" applyNumberFormat="1" applyBorder="1" applyAlignment="1">
      <alignment horizontal="left" vertical="center"/>
    </xf>
    <xf numFmtId="0" fontId="0" fillId="0" borderId="1" xfId="0" applyBorder="1" applyAlignment="1">
      <alignment horizontal="right"/>
    </xf>
    <xf numFmtId="0" fontId="8" fillId="0" borderId="0" xfId="0" applyFont="1" applyBorder="1" applyAlignment="1">
      <alignment vertical="center"/>
    </xf>
    <xf numFmtId="0" fontId="8" fillId="0" borderId="6" xfId="0" applyFont="1" applyBorder="1" applyAlignment="1">
      <alignment horizontal="right" vertical="center"/>
    </xf>
    <xf numFmtId="0" fontId="0" fillId="0" borderId="0" xfId="0" applyFont="1" applyBorder="1" applyAlignment="1">
      <alignment horizontal="right" vertical="center"/>
    </xf>
    <xf numFmtId="0" fontId="0" fillId="0" borderId="6" xfId="0" applyFont="1" applyBorder="1" applyAlignment="1">
      <alignment horizontal="right" vertical="center"/>
    </xf>
    <xf numFmtId="0" fontId="8" fillId="0" borderId="1" xfId="0" applyFont="1" applyBorder="1"/>
    <xf numFmtId="0" fontId="8" fillId="0" borderId="0" xfId="0" applyFont="1" applyBorder="1"/>
    <xf numFmtId="0" fontId="8" fillId="0" borderId="0" xfId="0" applyFont="1" applyBorder="1" applyAlignment="1">
      <alignment horizontal="left" vertical="center"/>
    </xf>
    <xf numFmtId="0" fontId="8" fillId="0" borderId="6" xfId="0" applyFont="1" applyBorder="1" applyAlignment="1">
      <alignment horizontal="left" vertical="center"/>
    </xf>
    <xf numFmtId="0" fontId="8" fillId="0" borderId="6" xfId="0" applyFont="1" applyBorder="1" applyAlignment="1">
      <alignment vertical="center"/>
    </xf>
    <xf numFmtId="0" fontId="8" fillId="0" borderId="0" xfId="0" applyFont="1" applyFill="1" applyBorder="1" applyAlignment="1">
      <alignment horizontal="left" vertical="center"/>
    </xf>
    <xf numFmtId="0" fontId="0" fillId="0" borderId="6" xfId="0" applyFont="1" applyBorder="1" applyAlignment="1">
      <alignment vertical="center"/>
    </xf>
    <xf numFmtId="0" fontId="8" fillId="0" borderId="0" xfId="0" applyFont="1"/>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1" fontId="8" fillId="0" borderId="10" xfId="0" applyNumberFormat="1" applyFont="1" applyBorder="1" applyAlignment="1">
      <alignment horizontal="right" vertical="center"/>
    </xf>
    <xf numFmtId="0" fontId="0" fillId="0" borderId="6" xfId="0" applyBorder="1" applyAlignment="1">
      <alignment horizontal="left" vertical="center" indent="1"/>
    </xf>
    <xf numFmtId="0" fontId="0" fillId="0" borderId="0" xfId="0" applyBorder="1" applyAlignment="1"/>
    <xf numFmtId="0" fontId="8" fillId="0" borderId="6" xfId="0" applyFont="1" applyFill="1" applyBorder="1" applyAlignment="1">
      <alignment horizontal="left" vertical="center"/>
    </xf>
    <xf numFmtId="0" fontId="0" fillId="0" borderId="1" xfId="0" applyFont="1"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applyAlignment="1"/>
    <xf numFmtId="0" fontId="0" fillId="0" borderId="9" xfId="0" applyBorder="1" applyAlignment="1">
      <alignment horizontal="left" indent="1"/>
    </xf>
    <xf numFmtId="0" fontId="0" fillId="0" borderId="6" xfId="0" applyBorder="1" applyAlignment="1"/>
    <xf numFmtId="0" fontId="0" fillId="0" borderId="6" xfId="0" applyBorder="1" applyAlignment="1">
      <alignment horizontal="right"/>
    </xf>
    <xf numFmtId="0" fontId="0" fillId="0" borderId="6" xfId="0" applyBorder="1" applyAlignment="1">
      <alignment vertical="center"/>
    </xf>
    <xf numFmtId="49" fontId="0" fillId="0" borderId="8" xfId="0" applyNumberFormat="1" applyFon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xf>
    <xf numFmtId="0" fontId="0" fillId="0" borderId="12" xfId="0" applyBorder="1"/>
    <xf numFmtId="1" fontId="8" fillId="0" borderId="15" xfId="0" applyNumberFormat="1" applyFont="1" applyBorder="1" applyAlignment="1">
      <alignment horizontal="right" vertical="center"/>
    </xf>
    <xf numFmtId="0" fontId="0" fillId="0" borderId="12" xfId="0" applyBorder="1" applyAlignment="1">
      <alignment horizontal="left" vertical="center" indent="1"/>
    </xf>
    <xf numFmtId="49" fontId="0" fillId="0" borderId="16" xfId="0" applyNumberFormat="1" applyFont="1" applyBorder="1" applyAlignment="1">
      <alignment horizontal="left" vertical="center"/>
    </xf>
    <xf numFmtId="49" fontId="0" fillId="0" borderId="2" xfId="0" applyNumberFormat="1" applyFont="1" applyBorder="1" applyAlignment="1">
      <alignment horizontal="left" vertical="center"/>
    </xf>
    <xf numFmtId="1" fontId="8" fillId="0" borderId="12" xfId="0" applyNumberFormat="1" applyFont="1" applyBorder="1" applyAlignment="1">
      <alignment horizontal="right" vertical="center"/>
    </xf>
    <xf numFmtId="0" fontId="0" fillId="0" borderId="14" xfId="0" applyBorder="1" applyAlignment="1">
      <alignment horizontal="left" indent="1"/>
    </xf>
    <xf numFmtId="0" fontId="0" fillId="0" borderId="17" xfId="0" applyFont="1" applyBorder="1" applyAlignment="1">
      <alignment horizontal="left" vertical="top" indent="1"/>
    </xf>
    <xf numFmtId="0" fontId="0" fillId="0" borderId="18" xfId="0" applyBorder="1" applyAlignment="1">
      <alignment vertical="top"/>
    </xf>
    <xf numFmtId="0" fontId="8" fillId="0" borderId="18" xfId="0" applyFont="1" applyFill="1" applyBorder="1" applyAlignment="1">
      <alignment horizontal="left" vertical="top"/>
    </xf>
    <xf numFmtId="0" fontId="8" fillId="0" borderId="18" xfId="0" applyFont="1" applyBorder="1" applyAlignment="1">
      <alignment vertical="center"/>
    </xf>
    <xf numFmtId="0" fontId="0" fillId="0" borderId="18" xfId="0" applyFont="1" applyBorder="1" applyAlignment="1">
      <alignment horizontal="right" vertical="center"/>
    </xf>
    <xf numFmtId="0" fontId="0" fillId="0" borderId="19" xfId="0" applyBorder="1" applyAlignment="1"/>
    <xf numFmtId="0" fontId="0" fillId="0" borderId="6" xfId="0" applyBorder="1" applyAlignment="1">
      <alignment horizontal="left"/>
    </xf>
    <xf numFmtId="0" fontId="0" fillId="0" borderId="20" xfId="0" applyBorder="1"/>
    <xf numFmtId="0" fontId="8" fillId="0" borderId="14" xfId="0" applyFont="1" applyBorder="1" applyAlignment="1">
      <alignment horizontal="left" vertical="center" indent="1"/>
    </xf>
    <xf numFmtId="0" fontId="8" fillId="0" borderId="12" xfId="0" applyFont="1" applyBorder="1" applyAlignment="1">
      <alignment horizontal="left" vertical="center"/>
    </xf>
    <xf numFmtId="0" fontId="8" fillId="0" borderId="12" xfId="0" applyFont="1" applyBorder="1"/>
    <xf numFmtId="49" fontId="0" fillId="0" borderId="12" xfId="0" applyNumberFormat="1" applyBorder="1" applyAlignment="1">
      <alignment vertical="center"/>
    </xf>
    <xf numFmtId="0" fontId="0" fillId="0" borderId="21" xfId="0" applyBorder="1" applyAlignment="1">
      <alignment vertical="center"/>
    </xf>
    <xf numFmtId="0" fontId="9" fillId="3" borderId="1" xfId="0" applyFont="1" applyFill="1" applyBorder="1" applyAlignment="1">
      <alignment horizontal="left" vertical="center" indent="1"/>
    </xf>
    <xf numFmtId="0" fontId="0" fillId="3" borderId="0" xfId="0" applyFill="1" applyBorder="1"/>
    <xf numFmtId="49" fontId="6" fillId="3" borderId="0" xfId="0" applyNumberFormat="1" applyFont="1" applyFill="1" applyBorder="1" applyAlignment="1">
      <alignment horizontal="left" vertical="center"/>
    </xf>
    <xf numFmtId="0" fontId="0" fillId="3" borderId="1" xfId="0" applyFont="1" applyFill="1" applyBorder="1" applyAlignment="1">
      <alignment horizontal="left" vertical="center" indent="1"/>
    </xf>
    <xf numFmtId="0" fontId="8" fillId="3" borderId="0" xfId="0" applyFont="1" applyFill="1" applyBorder="1" applyAlignment="1">
      <alignment horizontal="left" vertical="center"/>
    </xf>
    <xf numFmtId="0" fontId="0" fillId="3" borderId="9" xfId="0" applyFont="1" applyFill="1" applyBorder="1" applyAlignment="1">
      <alignment horizontal="left" vertical="center" indent="1"/>
    </xf>
    <xf numFmtId="0" fontId="0" fillId="3" borderId="6" xfId="0" applyFont="1" applyFill="1" applyBorder="1"/>
    <xf numFmtId="0" fontId="8" fillId="3" borderId="6" xfId="0" applyFont="1" applyFill="1" applyBorder="1" applyAlignment="1">
      <alignment horizontal="left" vertical="center"/>
    </xf>
    <xf numFmtId="0" fontId="8" fillId="4" borderId="6" xfId="0" applyFont="1" applyFill="1" applyBorder="1" applyAlignment="1" applyProtection="1">
      <alignment horizontal="left" vertical="center"/>
      <protection locked="0"/>
    </xf>
    <xf numFmtId="0" fontId="8" fillId="4" borderId="0" xfId="0" applyFont="1" applyFill="1" applyBorder="1" applyAlignment="1" applyProtection="1">
      <alignment horizontal="left" vertical="center"/>
      <protection locked="0"/>
    </xf>
    <xf numFmtId="49" fontId="0" fillId="0" borderId="0" xfId="0" applyNumberFormat="1"/>
    <xf numFmtId="4" fontId="0" fillId="0" borderId="0" xfId="0" applyNumberFormat="1" applyAlignment="1"/>
    <xf numFmtId="4" fontId="0" fillId="0" borderId="0" xfId="0" applyNumberFormat="1"/>
    <xf numFmtId="3" fontId="0" fillId="0" borderId="0" xfId="0" applyNumberFormat="1" applyAlignment="1"/>
    <xf numFmtId="3"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center" vertical="center" shrinkToFit="1"/>
    </xf>
    <xf numFmtId="3" fontId="7" fillId="5" borderId="28" xfId="0" applyNumberFormat="1" applyFont="1" applyFill="1" applyBorder="1" applyAlignment="1">
      <alignment vertical="center"/>
    </xf>
    <xf numFmtId="3" fontId="7" fillId="5" borderId="29" xfId="0" applyNumberFormat="1" applyFont="1" applyFill="1" applyBorder="1" applyAlignment="1">
      <alignment vertical="center"/>
    </xf>
    <xf numFmtId="3" fontId="7" fillId="5" borderId="29" xfId="0" applyNumberFormat="1" applyFont="1" applyFill="1" applyBorder="1" applyAlignment="1">
      <alignment vertical="center" wrapText="1"/>
    </xf>
    <xf numFmtId="3" fontId="10"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3" fontId="0" fillId="0" borderId="31" xfId="0" applyNumberFormat="1" applyBorder="1" applyAlignment="1">
      <alignment vertical="center"/>
    </xf>
    <xf numFmtId="3" fontId="3" fillId="0" borderId="33" xfId="0" applyNumberFormat="1" applyFont="1" applyBorder="1" applyAlignment="1">
      <alignment horizontal="right" vertical="center" wrapText="1" shrinkToFit="1"/>
    </xf>
    <xf numFmtId="3" fontId="3" fillId="0" borderId="33" xfId="0" applyNumberFormat="1" applyFont="1" applyBorder="1" applyAlignment="1">
      <alignment horizontal="right" vertical="center" shrinkToFit="1"/>
    </xf>
    <xf numFmtId="3" fontId="0" fillId="0" borderId="33" xfId="0" applyNumberFormat="1" applyBorder="1" applyAlignment="1">
      <alignment vertical="center" shrinkToFit="1"/>
    </xf>
    <xf numFmtId="3" fontId="0" fillId="0" borderId="33" xfId="0" applyNumberFormat="1" applyBorder="1" applyAlignment="1">
      <alignment vertical="center"/>
    </xf>
    <xf numFmtId="3" fontId="8" fillId="0" borderId="31" xfId="0" applyNumberFormat="1" applyFont="1" applyBorder="1" applyAlignment="1">
      <alignment vertical="center"/>
    </xf>
    <xf numFmtId="3" fontId="8" fillId="0" borderId="33" xfId="0" applyNumberFormat="1" applyFont="1" applyBorder="1" applyAlignment="1">
      <alignment vertical="center" wrapText="1" shrinkToFit="1"/>
    </xf>
    <xf numFmtId="3" fontId="8" fillId="0" borderId="33" xfId="0" applyNumberFormat="1" applyFont="1" applyBorder="1" applyAlignment="1">
      <alignment vertical="center" shrinkToFit="1"/>
    </xf>
    <xf numFmtId="3" fontId="8" fillId="0" borderId="33" xfId="0" applyNumberFormat="1" applyFont="1" applyBorder="1" applyAlignment="1">
      <alignment vertical="center"/>
    </xf>
    <xf numFmtId="3" fontId="0" fillId="0" borderId="31" xfId="0" applyNumberFormat="1" applyBorder="1" applyAlignment="1">
      <alignment horizontal="left" vertical="center"/>
    </xf>
    <xf numFmtId="3" fontId="0" fillId="0" borderId="33" xfId="0" applyNumberFormat="1" applyBorder="1" applyAlignment="1">
      <alignment vertical="center" wrapText="1" shrinkToFit="1"/>
    </xf>
    <xf numFmtId="3" fontId="0" fillId="3" borderId="37" xfId="0" applyNumberFormat="1" applyFill="1" applyBorder="1" applyAlignment="1">
      <alignment vertical="center" wrapText="1" shrinkToFit="1"/>
    </xf>
    <xf numFmtId="3"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xf>
    <xf numFmtId="0" fontId="0" fillId="3" borderId="7" xfId="0" applyFill="1" applyBorder="1" applyAlignment="1">
      <alignment horizontal="left" vertical="center"/>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xf numFmtId="49" fontId="8" fillId="3" borderId="13" xfId="0" applyNumberFormat="1" applyFont="1" applyFill="1" applyBorder="1" applyAlignment="1">
      <alignment horizontal="left" vertical="center"/>
    </xf>
    <xf numFmtId="0" fontId="6" fillId="0" borderId="0" xfId="0" applyFont="1"/>
    <xf numFmtId="0" fontId="15"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7" fillId="0" borderId="31" xfId="0" applyNumberFormat="1" applyFont="1" applyBorder="1" applyAlignment="1">
      <alignment vertical="center"/>
    </xf>
    <xf numFmtId="4" fontId="7" fillId="0" borderId="33" xfId="0" applyNumberFormat="1" applyFont="1" applyBorder="1" applyAlignment="1">
      <alignment vertical="center"/>
    </xf>
    <xf numFmtId="0" fontId="7" fillId="3" borderId="34" xfId="0" applyFont="1" applyFill="1" applyBorder="1" applyAlignment="1">
      <alignment vertical="center"/>
    </xf>
    <xf numFmtId="0" fontId="7" fillId="3" borderId="35" xfId="0" applyFont="1" applyFill="1" applyBorder="1" applyAlignment="1">
      <alignment vertical="center"/>
    </xf>
    <xf numFmtId="4" fontId="7" fillId="3" borderId="37" xfId="0" applyNumberFormat="1" applyFont="1" applyFill="1" applyBorder="1" applyAlignment="1">
      <alignment vertical="center"/>
    </xf>
    <xf numFmtId="3" fontId="7" fillId="0" borderId="33" xfId="0" applyNumberFormat="1" applyFont="1" applyBorder="1" applyAlignment="1">
      <alignment vertical="center"/>
    </xf>
    <xf numFmtId="3" fontId="7" fillId="3" borderId="37" xfId="0" applyNumberFormat="1" applyFont="1" applyFill="1" applyBorder="1" applyAlignment="1">
      <alignment vertical="center"/>
    </xf>
    <xf numFmtId="4" fontId="7" fillId="0" borderId="33" xfId="0" applyNumberFormat="1" applyFont="1" applyBorder="1" applyAlignment="1">
      <alignment horizontal="center" vertical="center"/>
    </xf>
    <xf numFmtId="4" fontId="7" fillId="3" borderId="37" xfId="0" applyNumberFormat="1" applyFont="1" applyFill="1" applyBorder="1" applyAlignment="1">
      <alignment horizontal="center" vertical="center"/>
    </xf>
    <xf numFmtId="49" fontId="0" fillId="0" borderId="1" xfId="0" applyNumberFormat="1" applyBorder="1"/>
    <xf numFmtId="0" fontId="0" fillId="0" borderId="0" xfId="0" applyAlignment="1">
      <alignment horizontal="center"/>
    </xf>
    <xf numFmtId="0" fontId="0" fillId="0" borderId="21" xfId="0" applyFont="1" applyBorder="1" applyAlignment="1">
      <alignment vertical="center"/>
    </xf>
    <xf numFmtId="0" fontId="0"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4"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4" fontId="16" fillId="0" borderId="0" xfId="0" applyNumberFormat="1" applyFont="1" applyBorder="1" applyAlignment="1">
      <alignment vertical="top" shrinkToFit="1"/>
    </xf>
    <xf numFmtId="164" fontId="17" fillId="0" borderId="0" xfId="0" applyNumberFormat="1" applyFont="1" applyBorder="1" applyAlignment="1">
      <alignment horizontal="center" vertical="top" wrapText="1" shrinkToFit="1"/>
    </xf>
    <xf numFmtId="164" fontId="17" fillId="0" borderId="0" xfId="0" applyNumberFormat="1" applyFont="1" applyBorder="1" applyAlignment="1">
      <alignment vertical="top" wrapText="1" shrinkToFit="1"/>
    </xf>
    <xf numFmtId="4" fontId="8" fillId="3" borderId="0" xfId="0" applyNumberFormat="1" applyFont="1" applyFill="1" applyBorder="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4"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8"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4"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6" fillId="0" borderId="42" xfId="0" applyFont="1" applyBorder="1" applyAlignment="1">
      <alignment vertical="top"/>
    </xf>
    <xf numFmtId="49" fontId="16" fillId="0" borderId="43" xfId="0" applyNumberFormat="1" applyFont="1" applyBorder="1" applyAlignment="1">
      <alignment vertical="top"/>
    </xf>
    <xf numFmtId="0" fontId="16" fillId="0" borderId="43" xfId="0" applyFont="1" applyBorder="1" applyAlignment="1">
      <alignment horizontal="center" vertical="top" shrinkToFit="1"/>
    </xf>
    <xf numFmtId="164" fontId="16" fillId="0" borderId="43" xfId="0" applyNumberFormat="1" applyFont="1" applyBorder="1" applyAlignment="1">
      <alignment vertical="top" shrinkToFit="1"/>
    </xf>
    <xf numFmtId="4" fontId="16" fillId="4" borderId="43" xfId="0" applyNumberFormat="1" applyFont="1" applyFill="1" applyBorder="1" applyAlignment="1" applyProtection="1">
      <alignment vertical="top" shrinkToFit="1"/>
      <protection locked="0"/>
    </xf>
    <xf numFmtId="4" fontId="16" fillId="0" borderId="43" xfId="0" applyNumberFormat="1" applyFont="1" applyBorder="1" applyAlignment="1">
      <alignment vertical="top" shrinkToFit="1"/>
    </xf>
    <xf numFmtId="4" fontId="16" fillId="0" borderId="44" xfId="0" applyNumberFormat="1" applyFont="1" applyBorder="1" applyAlignment="1">
      <alignment vertical="top" shrinkToFit="1"/>
    </xf>
    <xf numFmtId="0" fontId="18" fillId="0" borderId="0" xfId="0" applyNumberFormat="1" applyFont="1" applyAlignment="1">
      <alignment wrapText="1"/>
    </xf>
    <xf numFmtId="4" fontId="8" fillId="3" borderId="22" xfId="0" applyNumberFormat="1" applyFont="1" applyFill="1" applyBorder="1" applyAlignment="1">
      <alignment vertical="top"/>
    </xf>
    <xf numFmtId="49" fontId="8"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164" fontId="17" fillId="0" borderId="0" xfId="0" quotePrefix="1" applyNumberFormat="1" applyFont="1" applyBorder="1" applyAlignment="1">
      <alignment horizontal="left" vertical="top" wrapText="1"/>
    </xf>
    <xf numFmtId="49" fontId="16" fillId="0" borderId="43" xfId="0" applyNumberFormat="1" applyFont="1" applyBorder="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0" fontId="3" fillId="2" borderId="0" xfId="0" applyFont="1" applyFill="1" applyAlignment="1">
      <alignment horizontal="left" wrapText="1"/>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3" fontId="0" fillId="3" borderId="34" xfId="0" applyNumberFormat="1" applyFill="1" applyBorder="1" applyAlignment="1">
      <alignment vertical="center"/>
    </xf>
    <xf numFmtId="3" fontId="0" fillId="3" borderId="35" xfId="0" applyNumberFormat="1" applyFill="1" applyBorder="1" applyAlignment="1">
      <alignment vertical="center"/>
    </xf>
    <xf numFmtId="3" fontId="0" fillId="3" borderId="36" xfId="0" applyNumberFormat="1" applyFill="1" applyBorder="1" applyAlignment="1">
      <alignment vertical="center"/>
    </xf>
    <xf numFmtId="3" fontId="0" fillId="0" borderId="32" xfId="0" applyNumberFormat="1" applyBorder="1" applyAlignment="1">
      <alignment vertical="center"/>
    </xf>
    <xf numFmtId="3" fontId="0" fillId="0" borderId="32" xfId="0" applyNumberFormat="1" applyBorder="1" applyAlignment="1">
      <alignment vertical="center" wrapText="1"/>
    </xf>
    <xf numFmtId="3" fontId="8" fillId="0" borderId="32" xfId="0" applyNumberFormat="1" applyFont="1" applyBorder="1" applyAlignment="1">
      <alignment vertical="center"/>
    </xf>
    <xf numFmtId="3" fontId="8" fillId="0" borderId="32" xfId="0" applyNumberFormat="1" applyFont="1" applyBorder="1" applyAlignment="1">
      <alignment vertical="center"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Border="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Fon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Font="1" applyBorder="1" applyAlignment="1">
      <alignment horizontal="right" indent="1"/>
    </xf>
    <xf numFmtId="0" fontId="0" fillId="0" borderId="8" xfId="0" applyFont="1"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8" fillId="4" borderId="0" xfId="0" applyFont="1" applyFill="1" applyBorder="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0" fillId="0" borderId="18" xfId="0" applyBorder="1" applyAlignment="1">
      <alignment horizontal="center"/>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16" fillId="0" borderId="18" xfId="0" applyNumberFormat="1" applyFont="1" applyBorder="1" applyAlignment="1">
      <alignment horizontal="left" vertical="top" wrapText="1"/>
    </xf>
    <xf numFmtId="0" fontId="16" fillId="0" borderId="18" xfId="0" applyNumberFormat="1" applyFont="1" applyBorder="1" applyAlignment="1">
      <alignment vertical="top" wrapText="1"/>
    </xf>
    <xf numFmtId="0" fontId="6"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16" fillId="0" borderId="0" xfId="0" applyNumberFormat="1" applyFont="1" applyBorder="1" applyAlignment="1">
      <alignment horizontal="left" vertical="top" wrapText="1"/>
    </xf>
    <xf numFmtId="0" fontId="16" fillId="0" borderId="0" xfId="0" applyNumberFormat="1" applyFont="1" applyBorder="1" applyAlignment="1">
      <alignment vertical="top" wrapText="1"/>
    </xf>
  </cellXfs>
  <cellStyles count="2">
    <cellStyle name="Normální" xfId="0" builtinId="0"/>
    <cellStyle name="normální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Preview\INFO\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G2"/>
  <sheetViews>
    <sheetView workbookViewId="0">
      <selection activeCell="A2" sqref="A2:G2"/>
    </sheetView>
  </sheetViews>
  <sheetFormatPr defaultRowHeight="12.75" x14ac:dyDescent="0.2"/>
  <sheetData>
    <row r="1" spans="1:7" x14ac:dyDescent="0.2">
      <c r="A1" s="35" t="s">
        <v>38</v>
      </c>
    </row>
    <row r="2" spans="1:7" ht="57.75" customHeight="1" x14ac:dyDescent="0.2">
      <c r="A2" s="190" t="s">
        <v>39</v>
      </c>
      <c r="B2" s="190"/>
      <c r="C2" s="190"/>
      <c r="D2" s="190"/>
      <c r="E2" s="190"/>
      <c r="F2" s="190"/>
      <c r="G2" s="190"/>
    </row>
  </sheetData>
  <sheetProtection password="DF63" sheet="1"/>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activeCell="F9" sqref="F9"/>
    </sheetView>
  </sheetViews>
  <sheetFormatPr defaultRowHeight="12.75" outlineLevelRow="1" x14ac:dyDescent="0.2"/>
  <cols>
    <col min="1" max="1" width="3.42578125" customWidth="1"/>
    <col min="2" max="2" width="12.5703125" style="87" customWidth="1"/>
    <col min="3" max="3" width="63.28515625" style="8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0" width="8.42578125" customWidth="1"/>
    <col min="21" max="23" width="0" hidden="1" customWidth="1"/>
    <col min="29" max="29" width="0" hidden="1" customWidth="1"/>
    <col min="31" max="41" width="0" hidden="1" customWidth="1"/>
  </cols>
  <sheetData>
    <row r="1" spans="1:60" ht="15.75" customHeight="1" x14ac:dyDescent="0.25">
      <c r="A1" s="242" t="s">
        <v>137</v>
      </c>
      <c r="B1" s="242"/>
      <c r="C1" s="242"/>
      <c r="D1" s="242"/>
      <c r="E1" s="242"/>
      <c r="F1" s="242"/>
      <c r="G1" s="242"/>
      <c r="AG1" t="s">
        <v>138</v>
      </c>
    </row>
    <row r="2" spans="1:60" ht="24.95" customHeight="1" x14ac:dyDescent="0.2">
      <c r="A2" s="140" t="s">
        <v>7</v>
      </c>
      <c r="B2" s="75" t="s">
        <v>43</v>
      </c>
      <c r="C2" s="243" t="s">
        <v>44</v>
      </c>
      <c r="D2" s="244"/>
      <c r="E2" s="244"/>
      <c r="F2" s="244"/>
      <c r="G2" s="245"/>
      <c r="AG2" t="s">
        <v>139</v>
      </c>
    </row>
    <row r="3" spans="1:60" ht="24.95" customHeight="1" x14ac:dyDescent="0.2">
      <c r="A3" s="140" t="s">
        <v>8</v>
      </c>
      <c r="B3" s="75" t="s">
        <v>55</v>
      </c>
      <c r="C3" s="243" t="s">
        <v>56</v>
      </c>
      <c r="D3" s="244"/>
      <c r="E3" s="244"/>
      <c r="F3" s="244"/>
      <c r="G3" s="245"/>
      <c r="AC3" s="87" t="s">
        <v>139</v>
      </c>
      <c r="AG3" t="s">
        <v>140</v>
      </c>
    </row>
    <row r="4" spans="1:60" ht="24.95" customHeight="1" x14ac:dyDescent="0.2">
      <c r="A4" s="141" t="s">
        <v>9</v>
      </c>
      <c r="B4" s="142" t="s">
        <v>57</v>
      </c>
      <c r="C4" s="246" t="s">
        <v>54</v>
      </c>
      <c r="D4" s="247"/>
      <c r="E4" s="247"/>
      <c r="F4" s="247"/>
      <c r="G4" s="248"/>
      <c r="AG4" t="s">
        <v>141</v>
      </c>
    </row>
    <row r="5" spans="1:60" x14ac:dyDescent="0.2">
      <c r="D5" s="139"/>
    </row>
    <row r="6" spans="1:60" ht="38.25" x14ac:dyDescent="0.2">
      <c r="A6" s="144" t="s">
        <v>142</v>
      </c>
      <c r="B6" s="146" t="s">
        <v>143</v>
      </c>
      <c r="C6" s="146" t="s">
        <v>144</v>
      </c>
      <c r="D6" s="145" t="s">
        <v>145</v>
      </c>
      <c r="E6" s="144" t="s">
        <v>146</v>
      </c>
      <c r="F6" s="143" t="s">
        <v>147</v>
      </c>
      <c r="G6" s="144" t="s">
        <v>29</v>
      </c>
      <c r="H6" s="147" t="s">
        <v>30</v>
      </c>
      <c r="I6" s="147" t="s">
        <v>148</v>
      </c>
      <c r="J6" s="147" t="s">
        <v>31</v>
      </c>
      <c r="K6" s="147" t="s">
        <v>149</v>
      </c>
      <c r="L6" s="147" t="s">
        <v>150</v>
      </c>
      <c r="M6" s="147" t="s">
        <v>151</v>
      </c>
      <c r="N6" s="147" t="s">
        <v>152</v>
      </c>
      <c r="O6" s="147" t="s">
        <v>153</v>
      </c>
      <c r="P6" s="147" t="s">
        <v>154</v>
      </c>
      <c r="Q6" s="147" t="s">
        <v>155</v>
      </c>
      <c r="R6" s="147" t="s">
        <v>156</v>
      </c>
      <c r="S6" s="147" t="s">
        <v>157</v>
      </c>
      <c r="T6" s="147" t="s">
        <v>158</v>
      </c>
      <c r="U6" s="147" t="s">
        <v>159</v>
      </c>
      <c r="V6" s="147" t="s">
        <v>160</v>
      </c>
      <c r="W6" s="147" t="s">
        <v>161</v>
      </c>
    </row>
    <row r="7" spans="1:60" hidden="1" x14ac:dyDescent="0.2">
      <c r="A7" s="5"/>
      <c r="B7" s="6"/>
      <c r="C7" s="6"/>
      <c r="D7" s="8"/>
      <c r="E7" s="149"/>
      <c r="F7" s="150"/>
      <c r="G7" s="150"/>
      <c r="H7" s="150"/>
      <c r="I7" s="150"/>
      <c r="J7" s="150"/>
      <c r="K7" s="150"/>
      <c r="L7" s="150"/>
      <c r="M7" s="150"/>
      <c r="N7" s="150"/>
      <c r="O7" s="150"/>
      <c r="P7" s="150"/>
      <c r="Q7" s="150"/>
      <c r="R7" s="150"/>
      <c r="S7" s="150"/>
      <c r="T7" s="150"/>
      <c r="U7" s="150"/>
      <c r="V7" s="150"/>
      <c r="W7" s="150"/>
    </row>
    <row r="8" spans="1:60" x14ac:dyDescent="0.2">
      <c r="A8" s="161" t="s">
        <v>162</v>
      </c>
      <c r="B8" s="162" t="s">
        <v>135</v>
      </c>
      <c r="C8" s="183" t="s">
        <v>27</v>
      </c>
      <c r="D8" s="163"/>
      <c r="E8" s="164"/>
      <c r="F8" s="165"/>
      <c r="G8" s="165">
        <f>SUMIF(AG9:AG12,"&lt;&gt;NOR",G9:G12)</f>
        <v>0</v>
      </c>
      <c r="H8" s="165"/>
      <c r="I8" s="165">
        <f>SUM(I9:I12)</f>
        <v>0</v>
      </c>
      <c r="J8" s="165"/>
      <c r="K8" s="165">
        <f>SUM(K9:K12)</f>
        <v>12040.279999999999</v>
      </c>
      <c r="L8" s="165"/>
      <c r="M8" s="165">
        <f>SUM(M9:M12)</f>
        <v>0</v>
      </c>
      <c r="N8" s="165"/>
      <c r="O8" s="165">
        <f>SUM(O9:O12)</f>
        <v>0</v>
      </c>
      <c r="P8" s="165"/>
      <c r="Q8" s="165">
        <f>SUM(Q9:Q12)</f>
        <v>0</v>
      </c>
      <c r="R8" s="165"/>
      <c r="S8" s="165"/>
      <c r="T8" s="166"/>
      <c r="U8" s="160"/>
      <c r="V8" s="160">
        <f>SUM(V9:V12)</f>
        <v>0</v>
      </c>
      <c r="W8" s="160"/>
      <c r="AG8" t="s">
        <v>163</v>
      </c>
    </row>
    <row r="9" spans="1:60" outlineLevel="1" x14ac:dyDescent="0.2">
      <c r="A9" s="174">
        <v>1</v>
      </c>
      <c r="B9" s="175" t="s">
        <v>841</v>
      </c>
      <c r="C9" s="186" t="s">
        <v>842</v>
      </c>
      <c r="D9" s="176" t="s">
        <v>833</v>
      </c>
      <c r="E9" s="177">
        <v>1</v>
      </c>
      <c r="F9" s="178">
        <v>0</v>
      </c>
      <c r="G9" s="179">
        <f>ROUND(E9*F9,2)</f>
        <v>0</v>
      </c>
      <c r="H9" s="178">
        <v>0</v>
      </c>
      <c r="I9" s="179">
        <f>ROUND(E9*H9,2)</f>
        <v>0</v>
      </c>
      <c r="J9" s="178">
        <v>2189.1400000000003</v>
      </c>
      <c r="K9" s="179">
        <f>ROUND(E9*J9,2)</f>
        <v>2189.14</v>
      </c>
      <c r="L9" s="179">
        <v>21</v>
      </c>
      <c r="M9" s="179">
        <f>G9*(1+L9/100)</f>
        <v>0</v>
      </c>
      <c r="N9" s="179">
        <v>0</v>
      </c>
      <c r="O9" s="179">
        <f>ROUND(E9*N9,2)</f>
        <v>0</v>
      </c>
      <c r="P9" s="179">
        <v>0</v>
      </c>
      <c r="Q9" s="179">
        <f>ROUND(E9*P9,2)</f>
        <v>0</v>
      </c>
      <c r="R9" s="179"/>
      <c r="S9" s="179" t="s">
        <v>337</v>
      </c>
      <c r="T9" s="180" t="s">
        <v>408</v>
      </c>
      <c r="U9" s="157">
        <v>0</v>
      </c>
      <c r="V9" s="157">
        <f>ROUND(E9*U9,2)</f>
        <v>0</v>
      </c>
      <c r="W9" s="157"/>
      <c r="X9" s="148"/>
      <c r="Y9" s="148"/>
      <c r="Z9" s="148"/>
      <c r="AA9" s="148"/>
      <c r="AB9" s="148"/>
      <c r="AC9" s="148"/>
      <c r="AD9" s="148"/>
      <c r="AE9" s="148"/>
      <c r="AF9" s="148"/>
      <c r="AG9" s="148" t="s">
        <v>169</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74">
        <v>2</v>
      </c>
      <c r="B10" s="175" t="s">
        <v>843</v>
      </c>
      <c r="C10" s="186" t="s">
        <v>844</v>
      </c>
      <c r="D10" s="176" t="s">
        <v>833</v>
      </c>
      <c r="E10" s="177">
        <v>1</v>
      </c>
      <c r="F10" s="178">
        <v>0</v>
      </c>
      <c r="G10" s="179">
        <f>ROUND(E10*F10,2)</f>
        <v>0</v>
      </c>
      <c r="H10" s="178">
        <v>0</v>
      </c>
      <c r="I10" s="179">
        <f>ROUND(E10*H10,2)</f>
        <v>0</v>
      </c>
      <c r="J10" s="178">
        <v>1094.5700000000002</v>
      </c>
      <c r="K10" s="179">
        <f>ROUND(E10*J10,2)</f>
        <v>1094.57</v>
      </c>
      <c r="L10" s="179">
        <v>21</v>
      </c>
      <c r="M10" s="179">
        <f>G10*(1+L10/100)</f>
        <v>0</v>
      </c>
      <c r="N10" s="179">
        <v>0</v>
      </c>
      <c r="O10" s="179">
        <f>ROUND(E10*N10,2)</f>
        <v>0</v>
      </c>
      <c r="P10" s="179">
        <v>0</v>
      </c>
      <c r="Q10" s="179">
        <f>ROUND(E10*P10,2)</f>
        <v>0</v>
      </c>
      <c r="R10" s="179"/>
      <c r="S10" s="179" t="s">
        <v>337</v>
      </c>
      <c r="T10" s="180" t="s">
        <v>408</v>
      </c>
      <c r="U10" s="157">
        <v>0</v>
      </c>
      <c r="V10" s="157">
        <f>ROUND(E10*U10,2)</f>
        <v>0</v>
      </c>
      <c r="W10" s="157"/>
      <c r="X10" s="148"/>
      <c r="Y10" s="148"/>
      <c r="Z10" s="148"/>
      <c r="AA10" s="148"/>
      <c r="AB10" s="148"/>
      <c r="AC10" s="148"/>
      <c r="AD10" s="148"/>
      <c r="AE10" s="148"/>
      <c r="AF10" s="148"/>
      <c r="AG10" s="148" t="s">
        <v>169</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74">
        <v>3</v>
      </c>
      <c r="B11" s="175" t="s">
        <v>839</v>
      </c>
      <c r="C11" s="186" t="s">
        <v>840</v>
      </c>
      <c r="D11" s="176" t="s">
        <v>833</v>
      </c>
      <c r="E11" s="177">
        <v>1</v>
      </c>
      <c r="F11" s="178">
        <v>0</v>
      </c>
      <c r="G11" s="179">
        <f>ROUND(E11*F11,2)</f>
        <v>0</v>
      </c>
      <c r="H11" s="178">
        <v>0</v>
      </c>
      <c r="I11" s="179">
        <f>ROUND(E11*H11,2)</f>
        <v>0</v>
      </c>
      <c r="J11" s="178">
        <v>3283.71</v>
      </c>
      <c r="K11" s="179">
        <f>ROUND(E11*J11,2)</f>
        <v>3283.71</v>
      </c>
      <c r="L11" s="179">
        <v>21</v>
      </c>
      <c r="M11" s="179">
        <f>G11*(1+L11/100)</f>
        <v>0</v>
      </c>
      <c r="N11" s="179">
        <v>0</v>
      </c>
      <c r="O11" s="179">
        <f>ROUND(E11*N11,2)</f>
        <v>0</v>
      </c>
      <c r="P11" s="179">
        <v>0</v>
      </c>
      <c r="Q11" s="179">
        <f>ROUND(E11*P11,2)</f>
        <v>0</v>
      </c>
      <c r="R11" s="179"/>
      <c r="S11" s="179" t="s">
        <v>337</v>
      </c>
      <c r="T11" s="180" t="s">
        <v>408</v>
      </c>
      <c r="U11" s="157">
        <v>0</v>
      </c>
      <c r="V11" s="157">
        <f>ROUND(E11*U11,2)</f>
        <v>0</v>
      </c>
      <c r="W11" s="157"/>
      <c r="X11" s="148"/>
      <c r="Y11" s="148"/>
      <c r="Z11" s="148"/>
      <c r="AA11" s="148"/>
      <c r="AB11" s="148"/>
      <c r="AC11" s="148"/>
      <c r="AD11" s="148"/>
      <c r="AE11" s="148"/>
      <c r="AF11" s="148"/>
      <c r="AG11" s="148" t="s">
        <v>169</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67">
        <v>4</v>
      </c>
      <c r="B12" s="168" t="s">
        <v>845</v>
      </c>
      <c r="C12" s="184" t="s">
        <v>846</v>
      </c>
      <c r="D12" s="169" t="s">
        <v>833</v>
      </c>
      <c r="E12" s="170">
        <v>1</v>
      </c>
      <c r="F12" s="171">
        <v>0</v>
      </c>
      <c r="G12" s="172">
        <f>ROUND(E12*F12,2)</f>
        <v>0</v>
      </c>
      <c r="H12" s="171">
        <v>0</v>
      </c>
      <c r="I12" s="172">
        <f>ROUND(E12*H12,2)</f>
        <v>0</v>
      </c>
      <c r="J12" s="171">
        <v>5472.8600000000006</v>
      </c>
      <c r="K12" s="172">
        <f>ROUND(E12*J12,2)</f>
        <v>5472.86</v>
      </c>
      <c r="L12" s="172">
        <v>21</v>
      </c>
      <c r="M12" s="172">
        <f>G12*(1+L12/100)</f>
        <v>0</v>
      </c>
      <c r="N12" s="172">
        <v>0</v>
      </c>
      <c r="O12" s="172">
        <f>ROUND(E12*N12,2)</f>
        <v>0</v>
      </c>
      <c r="P12" s="172">
        <v>0</v>
      </c>
      <c r="Q12" s="172">
        <f>ROUND(E12*P12,2)</f>
        <v>0</v>
      </c>
      <c r="R12" s="172"/>
      <c r="S12" s="172" t="s">
        <v>337</v>
      </c>
      <c r="T12" s="173" t="s">
        <v>408</v>
      </c>
      <c r="U12" s="157">
        <v>0</v>
      </c>
      <c r="V12" s="157">
        <f>ROUND(E12*U12,2)</f>
        <v>0</v>
      </c>
      <c r="W12" s="157"/>
      <c r="X12" s="148"/>
      <c r="Y12" s="148"/>
      <c r="Z12" s="148"/>
      <c r="AA12" s="148"/>
      <c r="AB12" s="148"/>
      <c r="AC12" s="148"/>
      <c r="AD12" s="148"/>
      <c r="AE12" s="148"/>
      <c r="AF12" s="148"/>
      <c r="AG12" s="148" t="s">
        <v>169</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x14ac:dyDescent="0.2">
      <c r="A13" s="5"/>
      <c r="B13" s="6"/>
      <c r="C13" s="187"/>
      <c r="D13" s="8"/>
      <c r="E13" s="5"/>
      <c r="F13" s="5"/>
      <c r="G13" s="5"/>
      <c r="H13" s="5"/>
      <c r="I13" s="5"/>
      <c r="J13" s="5"/>
      <c r="K13" s="5"/>
      <c r="L13" s="5"/>
      <c r="M13" s="5"/>
      <c r="N13" s="5"/>
      <c r="O13" s="5"/>
      <c r="P13" s="5"/>
      <c r="Q13" s="5"/>
      <c r="R13" s="5"/>
      <c r="S13" s="5"/>
      <c r="T13" s="5"/>
      <c r="U13" s="5"/>
      <c r="V13" s="5"/>
      <c r="W13" s="5"/>
      <c r="AE13">
        <v>15</v>
      </c>
      <c r="AF13">
        <v>21</v>
      </c>
    </row>
    <row r="14" spans="1:60" x14ac:dyDescent="0.2">
      <c r="A14" s="151"/>
      <c r="B14" s="152" t="s">
        <v>29</v>
      </c>
      <c r="C14" s="188"/>
      <c r="D14" s="153"/>
      <c r="E14" s="154"/>
      <c r="F14" s="154"/>
      <c r="G14" s="182">
        <f>G8</f>
        <v>0</v>
      </c>
      <c r="H14" s="5"/>
      <c r="I14" s="5"/>
      <c r="J14" s="5"/>
      <c r="K14" s="5"/>
      <c r="L14" s="5"/>
      <c r="M14" s="5"/>
      <c r="N14" s="5"/>
      <c r="O14" s="5"/>
      <c r="P14" s="5"/>
      <c r="Q14" s="5"/>
      <c r="R14" s="5"/>
      <c r="S14" s="5"/>
      <c r="T14" s="5"/>
      <c r="U14" s="5"/>
      <c r="V14" s="5"/>
      <c r="W14" s="5"/>
      <c r="AE14">
        <f>SUMIF(L7:L12,AE13,G7:G12)</f>
        <v>0</v>
      </c>
      <c r="AF14">
        <f>SUMIF(L7:L12,AF13,G7:G12)</f>
        <v>0</v>
      </c>
      <c r="AG14" t="s">
        <v>721</v>
      </c>
    </row>
    <row r="15" spans="1:60" x14ac:dyDescent="0.2">
      <c r="C15" s="189"/>
      <c r="D15" s="139"/>
      <c r="AG15" t="s">
        <v>722</v>
      </c>
    </row>
    <row r="16" spans="1:60" x14ac:dyDescent="0.2">
      <c r="D16" s="139"/>
    </row>
    <row r="17" spans="4:4" x14ac:dyDescent="0.2">
      <c r="D17" s="139"/>
    </row>
    <row r="18" spans="4:4" x14ac:dyDescent="0.2">
      <c r="D18" s="139"/>
    </row>
    <row r="19" spans="4:4" x14ac:dyDescent="0.2">
      <c r="D19" s="139"/>
    </row>
    <row r="20" spans="4:4" x14ac:dyDescent="0.2">
      <c r="D20" s="139"/>
    </row>
    <row r="21" spans="4:4" x14ac:dyDescent="0.2">
      <c r="D21" s="139"/>
    </row>
    <row r="22" spans="4:4" x14ac:dyDescent="0.2">
      <c r="D22" s="139"/>
    </row>
    <row r="23" spans="4:4" x14ac:dyDescent="0.2">
      <c r="D23" s="139"/>
    </row>
    <row r="24" spans="4:4" x14ac:dyDescent="0.2">
      <c r="D24" s="139"/>
    </row>
    <row r="25" spans="4:4" x14ac:dyDescent="0.2">
      <c r="D25" s="139"/>
    </row>
    <row r="26" spans="4:4" x14ac:dyDescent="0.2">
      <c r="D26" s="139"/>
    </row>
    <row r="27" spans="4:4" x14ac:dyDescent="0.2">
      <c r="D27" s="139"/>
    </row>
    <row r="28" spans="4:4" x14ac:dyDescent="0.2">
      <c r="D28" s="139"/>
    </row>
    <row r="29" spans="4:4" x14ac:dyDescent="0.2">
      <c r="D29" s="139"/>
    </row>
    <row r="30" spans="4:4" x14ac:dyDescent="0.2">
      <c r="D30" s="139"/>
    </row>
    <row r="31" spans="4:4" x14ac:dyDescent="0.2">
      <c r="D31" s="139"/>
    </row>
    <row r="32" spans="4:4" x14ac:dyDescent="0.2">
      <c r="D32" s="139"/>
    </row>
    <row r="33" spans="4:4" x14ac:dyDescent="0.2">
      <c r="D33" s="139"/>
    </row>
    <row r="34" spans="4:4" x14ac:dyDescent="0.2">
      <c r="D34" s="139"/>
    </row>
    <row r="35" spans="4:4" x14ac:dyDescent="0.2">
      <c r="D35" s="139"/>
    </row>
    <row r="36" spans="4:4" x14ac:dyDescent="0.2">
      <c r="D36" s="139"/>
    </row>
    <row r="37" spans="4:4" x14ac:dyDescent="0.2">
      <c r="D37" s="139"/>
    </row>
    <row r="38" spans="4:4" x14ac:dyDescent="0.2">
      <c r="D38" s="139"/>
    </row>
    <row r="39" spans="4:4" x14ac:dyDescent="0.2">
      <c r="D39" s="139"/>
    </row>
    <row r="40" spans="4:4" x14ac:dyDescent="0.2">
      <c r="D40" s="139"/>
    </row>
    <row r="41" spans="4:4" x14ac:dyDescent="0.2">
      <c r="D41" s="139"/>
    </row>
    <row r="42" spans="4:4" x14ac:dyDescent="0.2">
      <c r="D42" s="139"/>
    </row>
    <row r="43" spans="4:4" x14ac:dyDescent="0.2">
      <c r="D43" s="139"/>
    </row>
    <row r="44" spans="4:4" x14ac:dyDescent="0.2">
      <c r="D44" s="139"/>
    </row>
    <row r="45" spans="4:4" x14ac:dyDescent="0.2">
      <c r="D45" s="139"/>
    </row>
    <row r="46" spans="4:4" x14ac:dyDescent="0.2">
      <c r="D46" s="139"/>
    </row>
    <row r="47" spans="4:4" x14ac:dyDescent="0.2">
      <c r="D47" s="139"/>
    </row>
    <row r="48" spans="4:4" x14ac:dyDescent="0.2">
      <c r="D48" s="139"/>
    </row>
    <row r="49" spans="4:4" x14ac:dyDescent="0.2">
      <c r="D49" s="139"/>
    </row>
    <row r="50" spans="4:4" x14ac:dyDescent="0.2">
      <c r="D50" s="139"/>
    </row>
    <row r="51" spans="4:4" x14ac:dyDescent="0.2">
      <c r="D51" s="139"/>
    </row>
    <row r="52" spans="4:4" x14ac:dyDescent="0.2">
      <c r="D52" s="139"/>
    </row>
    <row r="53" spans="4:4" x14ac:dyDescent="0.2">
      <c r="D53" s="139"/>
    </row>
    <row r="54" spans="4:4" x14ac:dyDescent="0.2">
      <c r="D54" s="139"/>
    </row>
    <row r="55" spans="4:4" x14ac:dyDescent="0.2">
      <c r="D55" s="139"/>
    </row>
    <row r="56" spans="4:4" x14ac:dyDescent="0.2">
      <c r="D56" s="139"/>
    </row>
    <row r="57" spans="4:4" x14ac:dyDescent="0.2">
      <c r="D57" s="139"/>
    </row>
    <row r="58" spans="4:4" x14ac:dyDescent="0.2">
      <c r="D58" s="139"/>
    </row>
    <row r="59" spans="4:4" x14ac:dyDescent="0.2">
      <c r="D59" s="139"/>
    </row>
    <row r="60" spans="4:4" x14ac:dyDescent="0.2">
      <c r="D60" s="139"/>
    </row>
    <row r="61" spans="4:4" x14ac:dyDescent="0.2">
      <c r="D61" s="139"/>
    </row>
    <row r="62" spans="4:4" x14ac:dyDescent="0.2">
      <c r="D62" s="139"/>
    </row>
    <row r="63" spans="4:4" x14ac:dyDescent="0.2">
      <c r="D63" s="139"/>
    </row>
    <row r="64" spans="4:4" x14ac:dyDescent="0.2">
      <c r="D64" s="139"/>
    </row>
    <row r="65" spans="4:4" x14ac:dyDescent="0.2">
      <c r="D65" s="139"/>
    </row>
    <row r="66" spans="4:4" x14ac:dyDescent="0.2">
      <c r="D66" s="139"/>
    </row>
    <row r="67" spans="4:4" x14ac:dyDescent="0.2">
      <c r="D67" s="139"/>
    </row>
    <row r="68" spans="4:4" x14ac:dyDescent="0.2">
      <c r="D68" s="139"/>
    </row>
    <row r="69" spans="4:4" x14ac:dyDescent="0.2">
      <c r="D69" s="139"/>
    </row>
    <row r="70" spans="4:4" x14ac:dyDescent="0.2">
      <c r="D70" s="139"/>
    </row>
    <row r="71" spans="4:4" x14ac:dyDescent="0.2">
      <c r="D71" s="139"/>
    </row>
    <row r="72" spans="4:4" x14ac:dyDescent="0.2">
      <c r="D72" s="139"/>
    </row>
    <row r="73" spans="4:4" x14ac:dyDescent="0.2">
      <c r="D73" s="139"/>
    </row>
    <row r="74" spans="4:4" x14ac:dyDescent="0.2">
      <c r="D74" s="139"/>
    </row>
    <row r="75" spans="4:4" x14ac:dyDescent="0.2">
      <c r="D75" s="139"/>
    </row>
    <row r="76" spans="4:4" x14ac:dyDescent="0.2">
      <c r="D76" s="139"/>
    </row>
    <row r="77" spans="4:4" x14ac:dyDescent="0.2">
      <c r="D77" s="139"/>
    </row>
    <row r="78" spans="4:4" x14ac:dyDescent="0.2">
      <c r="D78" s="139"/>
    </row>
    <row r="79" spans="4:4" x14ac:dyDescent="0.2">
      <c r="D79" s="139"/>
    </row>
    <row r="80" spans="4:4" x14ac:dyDescent="0.2">
      <c r="D80" s="139"/>
    </row>
    <row r="81" spans="4:4" x14ac:dyDescent="0.2">
      <c r="D81" s="139"/>
    </row>
    <row r="82" spans="4:4" x14ac:dyDescent="0.2">
      <c r="D82" s="139"/>
    </row>
    <row r="83" spans="4:4" x14ac:dyDescent="0.2">
      <c r="D83" s="139"/>
    </row>
    <row r="84" spans="4:4" x14ac:dyDescent="0.2">
      <c r="D84" s="139"/>
    </row>
    <row r="85" spans="4:4" x14ac:dyDescent="0.2">
      <c r="D85" s="139"/>
    </row>
    <row r="86" spans="4:4" x14ac:dyDescent="0.2">
      <c r="D86" s="139"/>
    </row>
    <row r="87" spans="4:4" x14ac:dyDescent="0.2">
      <c r="D87" s="139"/>
    </row>
    <row r="88" spans="4:4" x14ac:dyDescent="0.2">
      <c r="D88" s="139"/>
    </row>
    <row r="89" spans="4:4" x14ac:dyDescent="0.2">
      <c r="D89" s="139"/>
    </row>
    <row r="90" spans="4:4" x14ac:dyDescent="0.2">
      <c r="D90" s="139"/>
    </row>
    <row r="91" spans="4:4" x14ac:dyDescent="0.2">
      <c r="D91" s="139"/>
    </row>
    <row r="92" spans="4:4" x14ac:dyDescent="0.2">
      <c r="D92" s="139"/>
    </row>
    <row r="93" spans="4:4" x14ac:dyDescent="0.2">
      <c r="D93" s="139"/>
    </row>
    <row r="94" spans="4:4" x14ac:dyDescent="0.2">
      <c r="D94" s="139"/>
    </row>
    <row r="95" spans="4:4" x14ac:dyDescent="0.2">
      <c r="D95" s="139"/>
    </row>
    <row r="96" spans="4:4" x14ac:dyDescent="0.2">
      <c r="D96" s="139"/>
    </row>
    <row r="97" spans="4:4" x14ac:dyDescent="0.2">
      <c r="D97" s="139"/>
    </row>
    <row r="98" spans="4:4" x14ac:dyDescent="0.2">
      <c r="D98" s="139"/>
    </row>
    <row r="99" spans="4:4" x14ac:dyDescent="0.2">
      <c r="D99" s="139"/>
    </row>
    <row r="100" spans="4:4" x14ac:dyDescent="0.2">
      <c r="D100" s="139"/>
    </row>
    <row r="101" spans="4:4" x14ac:dyDescent="0.2">
      <c r="D101" s="139"/>
    </row>
    <row r="102" spans="4:4" x14ac:dyDescent="0.2">
      <c r="D102" s="139"/>
    </row>
    <row r="103" spans="4:4" x14ac:dyDescent="0.2">
      <c r="D103" s="139"/>
    </row>
    <row r="104" spans="4:4" x14ac:dyDescent="0.2">
      <c r="D104" s="139"/>
    </row>
    <row r="105" spans="4:4" x14ac:dyDescent="0.2">
      <c r="D105" s="139"/>
    </row>
    <row r="106" spans="4:4" x14ac:dyDescent="0.2">
      <c r="D106" s="139"/>
    </row>
    <row r="107" spans="4:4" x14ac:dyDescent="0.2">
      <c r="D107" s="139"/>
    </row>
    <row r="108" spans="4:4" x14ac:dyDescent="0.2">
      <c r="D108" s="139"/>
    </row>
    <row r="109" spans="4:4" x14ac:dyDescent="0.2">
      <c r="D109" s="139"/>
    </row>
    <row r="110" spans="4:4" x14ac:dyDescent="0.2">
      <c r="D110" s="139"/>
    </row>
    <row r="111" spans="4:4" x14ac:dyDescent="0.2">
      <c r="D111" s="139"/>
    </row>
    <row r="112" spans="4:4" x14ac:dyDescent="0.2">
      <c r="D112" s="139"/>
    </row>
    <row r="113" spans="4:4" x14ac:dyDescent="0.2">
      <c r="D113" s="139"/>
    </row>
    <row r="114" spans="4:4" x14ac:dyDescent="0.2">
      <c r="D114" s="139"/>
    </row>
    <row r="115" spans="4:4" x14ac:dyDescent="0.2">
      <c r="D115" s="139"/>
    </row>
    <row r="116" spans="4:4" x14ac:dyDescent="0.2">
      <c r="D116" s="139"/>
    </row>
    <row r="117" spans="4:4" x14ac:dyDescent="0.2">
      <c r="D117" s="139"/>
    </row>
    <row r="118" spans="4:4" x14ac:dyDescent="0.2">
      <c r="D118" s="139"/>
    </row>
    <row r="119" spans="4:4" x14ac:dyDescent="0.2">
      <c r="D119" s="139"/>
    </row>
    <row r="120" spans="4:4" x14ac:dyDescent="0.2">
      <c r="D120" s="139"/>
    </row>
    <row r="121" spans="4:4" x14ac:dyDescent="0.2">
      <c r="D121" s="139"/>
    </row>
    <row r="122" spans="4:4" x14ac:dyDescent="0.2">
      <c r="D122" s="139"/>
    </row>
    <row r="123" spans="4:4" x14ac:dyDescent="0.2">
      <c r="D123" s="139"/>
    </row>
    <row r="124" spans="4:4" x14ac:dyDescent="0.2">
      <c r="D124" s="139"/>
    </row>
    <row r="125" spans="4:4" x14ac:dyDescent="0.2">
      <c r="D125" s="139"/>
    </row>
    <row r="126" spans="4:4" x14ac:dyDescent="0.2">
      <c r="D126" s="139"/>
    </row>
    <row r="127" spans="4:4" x14ac:dyDescent="0.2">
      <c r="D127" s="139"/>
    </row>
    <row r="128" spans="4:4" x14ac:dyDescent="0.2">
      <c r="D128" s="139"/>
    </row>
    <row r="129" spans="4:4" x14ac:dyDescent="0.2">
      <c r="D129" s="139"/>
    </row>
    <row r="130" spans="4:4" x14ac:dyDescent="0.2">
      <c r="D130" s="139"/>
    </row>
    <row r="131" spans="4:4" x14ac:dyDescent="0.2">
      <c r="D131" s="139"/>
    </row>
    <row r="132" spans="4:4" x14ac:dyDescent="0.2">
      <c r="D132" s="139"/>
    </row>
    <row r="133" spans="4:4" x14ac:dyDescent="0.2">
      <c r="D133" s="139"/>
    </row>
    <row r="134" spans="4:4" x14ac:dyDescent="0.2">
      <c r="D134" s="139"/>
    </row>
    <row r="135" spans="4:4" x14ac:dyDescent="0.2">
      <c r="D135" s="139"/>
    </row>
    <row r="136" spans="4:4" x14ac:dyDescent="0.2">
      <c r="D136" s="139"/>
    </row>
    <row r="137" spans="4:4" x14ac:dyDescent="0.2">
      <c r="D137" s="139"/>
    </row>
    <row r="138" spans="4:4" x14ac:dyDescent="0.2">
      <c r="D138" s="139"/>
    </row>
    <row r="139" spans="4:4" x14ac:dyDescent="0.2">
      <c r="D139" s="139"/>
    </row>
    <row r="140" spans="4:4" x14ac:dyDescent="0.2">
      <c r="D140" s="139"/>
    </row>
    <row r="141" spans="4:4" x14ac:dyDescent="0.2">
      <c r="D141" s="139"/>
    </row>
    <row r="142" spans="4:4" x14ac:dyDescent="0.2">
      <c r="D142" s="139"/>
    </row>
    <row r="143" spans="4:4" x14ac:dyDescent="0.2">
      <c r="D143" s="139"/>
    </row>
    <row r="144" spans="4:4" x14ac:dyDescent="0.2">
      <c r="D144" s="139"/>
    </row>
    <row r="145" spans="4:4" x14ac:dyDescent="0.2">
      <c r="D145" s="139"/>
    </row>
    <row r="146" spans="4:4" x14ac:dyDescent="0.2">
      <c r="D146" s="139"/>
    </row>
    <row r="147" spans="4:4" x14ac:dyDescent="0.2">
      <c r="D147" s="139"/>
    </row>
    <row r="148" spans="4:4" x14ac:dyDescent="0.2">
      <c r="D148" s="139"/>
    </row>
    <row r="149" spans="4:4" x14ac:dyDescent="0.2">
      <c r="D149" s="139"/>
    </row>
    <row r="150" spans="4:4" x14ac:dyDescent="0.2">
      <c r="D150" s="139"/>
    </row>
    <row r="151" spans="4:4" x14ac:dyDescent="0.2">
      <c r="D151" s="139"/>
    </row>
    <row r="152" spans="4:4" x14ac:dyDescent="0.2">
      <c r="D152" s="139"/>
    </row>
    <row r="153" spans="4:4" x14ac:dyDescent="0.2">
      <c r="D153" s="139"/>
    </row>
    <row r="154" spans="4:4" x14ac:dyDescent="0.2">
      <c r="D154" s="139"/>
    </row>
    <row r="155" spans="4:4" x14ac:dyDescent="0.2">
      <c r="D155" s="139"/>
    </row>
    <row r="156" spans="4:4" x14ac:dyDescent="0.2">
      <c r="D156" s="139"/>
    </row>
    <row r="157" spans="4:4" x14ac:dyDescent="0.2">
      <c r="D157" s="139"/>
    </row>
    <row r="158" spans="4:4" x14ac:dyDescent="0.2">
      <c r="D158" s="139"/>
    </row>
    <row r="159" spans="4:4" x14ac:dyDescent="0.2">
      <c r="D159" s="139"/>
    </row>
    <row r="160" spans="4:4" x14ac:dyDescent="0.2">
      <c r="D160" s="139"/>
    </row>
    <row r="161" spans="4:4" x14ac:dyDescent="0.2">
      <c r="D161" s="139"/>
    </row>
    <row r="162" spans="4:4" x14ac:dyDescent="0.2">
      <c r="D162" s="139"/>
    </row>
    <row r="163" spans="4:4" x14ac:dyDescent="0.2">
      <c r="D163" s="139"/>
    </row>
    <row r="164" spans="4:4" x14ac:dyDescent="0.2">
      <c r="D164" s="139"/>
    </row>
    <row r="165" spans="4:4" x14ac:dyDescent="0.2">
      <c r="D165" s="139"/>
    </row>
    <row r="166" spans="4:4" x14ac:dyDescent="0.2">
      <c r="D166" s="139"/>
    </row>
    <row r="167" spans="4:4" x14ac:dyDescent="0.2">
      <c r="D167" s="139"/>
    </row>
    <row r="168" spans="4:4" x14ac:dyDescent="0.2">
      <c r="D168" s="139"/>
    </row>
    <row r="169" spans="4:4" x14ac:dyDescent="0.2">
      <c r="D169" s="139"/>
    </row>
    <row r="170" spans="4:4" x14ac:dyDescent="0.2">
      <c r="D170" s="139"/>
    </row>
    <row r="171" spans="4:4" x14ac:dyDescent="0.2">
      <c r="D171" s="139"/>
    </row>
    <row r="172" spans="4:4" x14ac:dyDescent="0.2">
      <c r="D172" s="139"/>
    </row>
    <row r="173" spans="4:4" x14ac:dyDescent="0.2">
      <c r="D173" s="139"/>
    </row>
    <row r="174" spans="4:4" x14ac:dyDescent="0.2">
      <c r="D174" s="139"/>
    </row>
    <row r="175" spans="4:4" x14ac:dyDescent="0.2">
      <c r="D175" s="139"/>
    </row>
    <row r="176" spans="4:4" x14ac:dyDescent="0.2">
      <c r="D176" s="139"/>
    </row>
    <row r="177" spans="4:4" x14ac:dyDescent="0.2">
      <c r="D177" s="139"/>
    </row>
    <row r="178" spans="4:4" x14ac:dyDescent="0.2">
      <c r="D178" s="139"/>
    </row>
    <row r="179" spans="4:4" x14ac:dyDescent="0.2">
      <c r="D179" s="139"/>
    </row>
    <row r="180" spans="4:4" x14ac:dyDescent="0.2">
      <c r="D180" s="139"/>
    </row>
    <row r="181" spans="4:4" x14ac:dyDescent="0.2">
      <c r="D181" s="139"/>
    </row>
    <row r="182" spans="4:4" x14ac:dyDescent="0.2">
      <c r="D182" s="139"/>
    </row>
    <row r="183" spans="4:4" x14ac:dyDescent="0.2">
      <c r="D183" s="139"/>
    </row>
    <row r="184" spans="4:4" x14ac:dyDescent="0.2">
      <c r="D184" s="139"/>
    </row>
    <row r="185" spans="4:4" x14ac:dyDescent="0.2">
      <c r="D185" s="139"/>
    </row>
    <row r="186" spans="4:4" x14ac:dyDescent="0.2">
      <c r="D186" s="139"/>
    </row>
    <row r="187" spans="4:4" x14ac:dyDescent="0.2">
      <c r="D187" s="139"/>
    </row>
    <row r="188" spans="4:4" x14ac:dyDescent="0.2">
      <c r="D188" s="139"/>
    </row>
    <row r="189" spans="4:4" x14ac:dyDescent="0.2">
      <c r="D189" s="139"/>
    </row>
    <row r="190" spans="4:4" x14ac:dyDescent="0.2">
      <c r="D190" s="139"/>
    </row>
    <row r="191" spans="4:4" x14ac:dyDescent="0.2">
      <c r="D191" s="139"/>
    </row>
    <row r="192" spans="4:4" x14ac:dyDescent="0.2">
      <c r="D192" s="139"/>
    </row>
    <row r="193" spans="4:4" x14ac:dyDescent="0.2">
      <c r="D193" s="139"/>
    </row>
    <row r="194" spans="4:4" x14ac:dyDescent="0.2">
      <c r="D194" s="139"/>
    </row>
    <row r="195" spans="4:4" x14ac:dyDescent="0.2">
      <c r="D195" s="139"/>
    </row>
    <row r="196" spans="4:4" x14ac:dyDescent="0.2">
      <c r="D196" s="139"/>
    </row>
    <row r="197" spans="4:4" x14ac:dyDescent="0.2">
      <c r="D197" s="139"/>
    </row>
    <row r="198" spans="4:4" x14ac:dyDescent="0.2">
      <c r="D198" s="139"/>
    </row>
    <row r="199" spans="4:4" x14ac:dyDescent="0.2">
      <c r="D199" s="139"/>
    </row>
    <row r="200" spans="4:4" x14ac:dyDescent="0.2">
      <c r="D200" s="139"/>
    </row>
    <row r="201" spans="4:4" x14ac:dyDescent="0.2">
      <c r="D201" s="139"/>
    </row>
    <row r="202" spans="4:4" x14ac:dyDescent="0.2">
      <c r="D202" s="139"/>
    </row>
    <row r="203" spans="4:4" x14ac:dyDescent="0.2">
      <c r="D203" s="139"/>
    </row>
    <row r="204" spans="4:4" x14ac:dyDescent="0.2">
      <c r="D204" s="139"/>
    </row>
    <row r="205" spans="4:4" x14ac:dyDescent="0.2">
      <c r="D205" s="139"/>
    </row>
    <row r="206" spans="4:4" x14ac:dyDescent="0.2">
      <c r="D206" s="139"/>
    </row>
    <row r="207" spans="4:4" x14ac:dyDescent="0.2">
      <c r="D207" s="139"/>
    </row>
    <row r="208" spans="4:4" x14ac:dyDescent="0.2">
      <c r="D208" s="139"/>
    </row>
    <row r="209" spans="4:4" x14ac:dyDescent="0.2">
      <c r="D209" s="139"/>
    </row>
    <row r="210" spans="4:4" x14ac:dyDescent="0.2">
      <c r="D210" s="139"/>
    </row>
    <row r="211" spans="4:4" x14ac:dyDescent="0.2">
      <c r="D211" s="139"/>
    </row>
    <row r="212" spans="4:4" x14ac:dyDescent="0.2">
      <c r="D212" s="139"/>
    </row>
    <row r="213" spans="4:4" x14ac:dyDescent="0.2">
      <c r="D213" s="139"/>
    </row>
    <row r="214" spans="4:4" x14ac:dyDescent="0.2">
      <c r="D214" s="139"/>
    </row>
    <row r="215" spans="4:4" x14ac:dyDescent="0.2">
      <c r="D215" s="139"/>
    </row>
    <row r="216" spans="4:4" x14ac:dyDescent="0.2">
      <c r="D216" s="139"/>
    </row>
    <row r="217" spans="4:4" x14ac:dyDescent="0.2">
      <c r="D217" s="139"/>
    </row>
    <row r="218" spans="4:4" x14ac:dyDescent="0.2">
      <c r="D218" s="139"/>
    </row>
    <row r="219" spans="4:4" x14ac:dyDescent="0.2">
      <c r="D219" s="139"/>
    </row>
    <row r="220" spans="4:4" x14ac:dyDescent="0.2">
      <c r="D220" s="139"/>
    </row>
    <row r="221" spans="4:4" x14ac:dyDescent="0.2">
      <c r="D221" s="139"/>
    </row>
    <row r="222" spans="4:4" x14ac:dyDescent="0.2">
      <c r="D222" s="139"/>
    </row>
    <row r="223" spans="4:4" x14ac:dyDescent="0.2">
      <c r="D223" s="139"/>
    </row>
    <row r="224" spans="4:4" x14ac:dyDescent="0.2">
      <c r="D224" s="139"/>
    </row>
    <row r="225" spans="4:4" x14ac:dyDescent="0.2">
      <c r="D225" s="139"/>
    </row>
    <row r="226" spans="4:4" x14ac:dyDescent="0.2">
      <c r="D226" s="139"/>
    </row>
    <row r="227" spans="4:4" x14ac:dyDescent="0.2">
      <c r="D227" s="139"/>
    </row>
    <row r="228" spans="4:4" x14ac:dyDescent="0.2">
      <c r="D228" s="139"/>
    </row>
    <row r="229" spans="4:4" x14ac:dyDescent="0.2">
      <c r="D229" s="139"/>
    </row>
    <row r="230" spans="4:4" x14ac:dyDescent="0.2">
      <c r="D230" s="139"/>
    </row>
    <row r="231" spans="4:4" x14ac:dyDescent="0.2">
      <c r="D231" s="139"/>
    </row>
    <row r="232" spans="4:4" x14ac:dyDescent="0.2">
      <c r="D232" s="139"/>
    </row>
    <row r="233" spans="4:4" x14ac:dyDescent="0.2">
      <c r="D233" s="139"/>
    </row>
    <row r="234" spans="4:4" x14ac:dyDescent="0.2">
      <c r="D234" s="139"/>
    </row>
    <row r="235" spans="4:4" x14ac:dyDescent="0.2">
      <c r="D235" s="139"/>
    </row>
    <row r="236" spans="4:4" x14ac:dyDescent="0.2">
      <c r="D236" s="139"/>
    </row>
    <row r="237" spans="4:4" x14ac:dyDescent="0.2">
      <c r="D237" s="139"/>
    </row>
    <row r="238" spans="4:4" x14ac:dyDescent="0.2">
      <c r="D238" s="139"/>
    </row>
    <row r="239" spans="4:4" x14ac:dyDescent="0.2">
      <c r="D239" s="139"/>
    </row>
    <row r="240" spans="4:4" x14ac:dyDescent="0.2">
      <c r="D240" s="139"/>
    </row>
    <row r="241" spans="4:4" x14ac:dyDescent="0.2">
      <c r="D241" s="139"/>
    </row>
    <row r="242" spans="4:4" x14ac:dyDescent="0.2">
      <c r="D242" s="139"/>
    </row>
    <row r="243" spans="4:4" x14ac:dyDescent="0.2">
      <c r="D243" s="139"/>
    </row>
    <row r="244" spans="4:4" x14ac:dyDescent="0.2">
      <c r="D244" s="139"/>
    </row>
    <row r="245" spans="4:4" x14ac:dyDescent="0.2">
      <c r="D245" s="139"/>
    </row>
    <row r="246" spans="4:4" x14ac:dyDescent="0.2">
      <c r="D246" s="139"/>
    </row>
    <row r="247" spans="4:4" x14ac:dyDescent="0.2">
      <c r="D247" s="139"/>
    </row>
    <row r="248" spans="4:4" x14ac:dyDescent="0.2">
      <c r="D248" s="139"/>
    </row>
    <row r="249" spans="4:4" x14ac:dyDescent="0.2">
      <c r="D249" s="139"/>
    </row>
    <row r="250" spans="4:4" x14ac:dyDescent="0.2">
      <c r="D250" s="139"/>
    </row>
    <row r="251" spans="4:4" x14ac:dyDescent="0.2">
      <c r="D251" s="139"/>
    </row>
    <row r="252" spans="4:4" x14ac:dyDescent="0.2">
      <c r="D252" s="139"/>
    </row>
    <row r="253" spans="4:4" x14ac:dyDescent="0.2">
      <c r="D253" s="139"/>
    </row>
    <row r="254" spans="4:4" x14ac:dyDescent="0.2">
      <c r="D254" s="139"/>
    </row>
    <row r="255" spans="4:4" x14ac:dyDescent="0.2">
      <c r="D255" s="139"/>
    </row>
    <row r="256" spans="4:4" x14ac:dyDescent="0.2">
      <c r="D256" s="139"/>
    </row>
    <row r="257" spans="4:4" x14ac:dyDescent="0.2">
      <c r="D257" s="139"/>
    </row>
    <row r="258" spans="4:4" x14ac:dyDescent="0.2">
      <c r="D258" s="139"/>
    </row>
    <row r="259" spans="4:4" x14ac:dyDescent="0.2">
      <c r="D259" s="139"/>
    </row>
    <row r="260" spans="4:4" x14ac:dyDescent="0.2">
      <c r="D260" s="139"/>
    </row>
    <row r="261" spans="4:4" x14ac:dyDescent="0.2">
      <c r="D261" s="139"/>
    </row>
    <row r="262" spans="4:4" x14ac:dyDescent="0.2">
      <c r="D262" s="139"/>
    </row>
    <row r="263" spans="4:4" x14ac:dyDescent="0.2">
      <c r="D263" s="139"/>
    </row>
    <row r="264" spans="4:4" x14ac:dyDescent="0.2">
      <c r="D264" s="139"/>
    </row>
    <row r="265" spans="4:4" x14ac:dyDescent="0.2">
      <c r="D265" s="139"/>
    </row>
    <row r="266" spans="4:4" x14ac:dyDescent="0.2">
      <c r="D266" s="139"/>
    </row>
    <row r="267" spans="4:4" x14ac:dyDescent="0.2">
      <c r="D267" s="139"/>
    </row>
    <row r="268" spans="4:4" x14ac:dyDescent="0.2">
      <c r="D268" s="139"/>
    </row>
    <row r="269" spans="4:4" x14ac:dyDescent="0.2">
      <c r="D269" s="139"/>
    </row>
    <row r="270" spans="4:4" x14ac:dyDescent="0.2">
      <c r="D270" s="139"/>
    </row>
    <row r="271" spans="4:4" x14ac:dyDescent="0.2">
      <c r="D271" s="139"/>
    </row>
    <row r="272" spans="4:4" x14ac:dyDescent="0.2">
      <c r="D272" s="139"/>
    </row>
    <row r="273" spans="4:4" x14ac:dyDescent="0.2">
      <c r="D273" s="139"/>
    </row>
    <row r="274" spans="4:4" x14ac:dyDescent="0.2">
      <c r="D274" s="139"/>
    </row>
    <row r="275" spans="4:4" x14ac:dyDescent="0.2">
      <c r="D275" s="139"/>
    </row>
    <row r="276" spans="4:4" x14ac:dyDescent="0.2">
      <c r="D276" s="139"/>
    </row>
    <row r="277" spans="4:4" x14ac:dyDescent="0.2">
      <c r="D277" s="139"/>
    </row>
    <row r="278" spans="4:4" x14ac:dyDescent="0.2">
      <c r="D278" s="139"/>
    </row>
    <row r="279" spans="4:4" x14ac:dyDescent="0.2">
      <c r="D279" s="139"/>
    </row>
    <row r="280" spans="4:4" x14ac:dyDescent="0.2">
      <c r="D280" s="139"/>
    </row>
    <row r="281" spans="4:4" x14ac:dyDescent="0.2">
      <c r="D281" s="139"/>
    </row>
    <row r="282" spans="4:4" x14ac:dyDescent="0.2">
      <c r="D282" s="139"/>
    </row>
    <row r="283" spans="4:4" x14ac:dyDescent="0.2">
      <c r="D283" s="139"/>
    </row>
    <row r="284" spans="4:4" x14ac:dyDescent="0.2">
      <c r="D284" s="139"/>
    </row>
    <row r="285" spans="4:4" x14ac:dyDescent="0.2">
      <c r="D285" s="139"/>
    </row>
    <row r="286" spans="4:4" x14ac:dyDescent="0.2">
      <c r="D286" s="139"/>
    </row>
    <row r="287" spans="4:4" x14ac:dyDescent="0.2">
      <c r="D287" s="139"/>
    </row>
    <row r="288" spans="4:4" x14ac:dyDescent="0.2">
      <c r="D288" s="139"/>
    </row>
    <row r="289" spans="4:4" x14ac:dyDescent="0.2">
      <c r="D289" s="139"/>
    </row>
    <row r="290" spans="4:4" x14ac:dyDescent="0.2">
      <c r="D290" s="139"/>
    </row>
    <row r="291" spans="4:4" x14ac:dyDescent="0.2">
      <c r="D291" s="139"/>
    </row>
    <row r="292" spans="4:4" x14ac:dyDescent="0.2">
      <c r="D292" s="139"/>
    </row>
    <row r="293" spans="4:4" x14ac:dyDescent="0.2">
      <c r="D293" s="139"/>
    </row>
    <row r="294" spans="4:4" x14ac:dyDescent="0.2">
      <c r="D294" s="139"/>
    </row>
    <row r="295" spans="4:4" x14ac:dyDescent="0.2">
      <c r="D295" s="139"/>
    </row>
    <row r="296" spans="4:4" x14ac:dyDescent="0.2">
      <c r="D296" s="139"/>
    </row>
    <row r="297" spans="4:4" x14ac:dyDescent="0.2">
      <c r="D297" s="139"/>
    </row>
    <row r="298" spans="4:4" x14ac:dyDescent="0.2">
      <c r="D298" s="139"/>
    </row>
    <row r="299" spans="4:4" x14ac:dyDescent="0.2">
      <c r="D299" s="139"/>
    </row>
    <row r="300" spans="4:4" x14ac:dyDescent="0.2">
      <c r="D300" s="139"/>
    </row>
    <row r="301" spans="4:4" x14ac:dyDescent="0.2">
      <c r="D301" s="139"/>
    </row>
    <row r="302" spans="4:4" x14ac:dyDescent="0.2">
      <c r="D302" s="139"/>
    </row>
    <row r="303" spans="4:4" x14ac:dyDescent="0.2">
      <c r="D303" s="139"/>
    </row>
    <row r="304" spans="4:4" x14ac:dyDescent="0.2">
      <c r="D304" s="139"/>
    </row>
    <row r="305" spans="4:4" x14ac:dyDescent="0.2">
      <c r="D305" s="139"/>
    </row>
    <row r="306" spans="4:4" x14ac:dyDescent="0.2">
      <c r="D306" s="139"/>
    </row>
    <row r="307" spans="4:4" x14ac:dyDescent="0.2">
      <c r="D307" s="139"/>
    </row>
    <row r="308" spans="4:4" x14ac:dyDescent="0.2">
      <c r="D308" s="139"/>
    </row>
    <row r="309" spans="4:4" x14ac:dyDescent="0.2">
      <c r="D309" s="139"/>
    </row>
    <row r="310" spans="4:4" x14ac:dyDescent="0.2">
      <c r="D310" s="139"/>
    </row>
    <row r="311" spans="4:4" x14ac:dyDescent="0.2">
      <c r="D311" s="139"/>
    </row>
    <row r="312" spans="4:4" x14ac:dyDescent="0.2">
      <c r="D312" s="139"/>
    </row>
    <row r="313" spans="4:4" x14ac:dyDescent="0.2">
      <c r="D313" s="139"/>
    </row>
    <row r="314" spans="4:4" x14ac:dyDescent="0.2">
      <c r="D314" s="139"/>
    </row>
    <row r="315" spans="4:4" x14ac:dyDescent="0.2">
      <c r="D315" s="139"/>
    </row>
    <row r="316" spans="4:4" x14ac:dyDescent="0.2">
      <c r="D316" s="139"/>
    </row>
    <row r="317" spans="4:4" x14ac:dyDescent="0.2">
      <c r="D317" s="139"/>
    </row>
    <row r="318" spans="4:4" x14ac:dyDescent="0.2">
      <c r="D318" s="139"/>
    </row>
    <row r="319" spans="4:4" x14ac:dyDescent="0.2">
      <c r="D319" s="139"/>
    </row>
    <row r="320" spans="4:4" x14ac:dyDescent="0.2">
      <c r="D320" s="139"/>
    </row>
    <row r="321" spans="4:4" x14ac:dyDescent="0.2">
      <c r="D321" s="139"/>
    </row>
    <row r="322" spans="4:4" x14ac:dyDescent="0.2">
      <c r="D322" s="139"/>
    </row>
    <row r="323" spans="4:4" x14ac:dyDescent="0.2">
      <c r="D323" s="139"/>
    </row>
    <row r="324" spans="4:4" x14ac:dyDescent="0.2">
      <c r="D324" s="139"/>
    </row>
    <row r="325" spans="4:4" x14ac:dyDescent="0.2">
      <c r="D325" s="139"/>
    </row>
    <row r="326" spans="4:4" x14ac:dyDescent="0.2">
      <c r="D326" s="139"/>
    </row>
    <row r="327" spans="4:4" x14ac:dyDescent="0.2">
      <c r="D327" s="139"/>
    </row>
    <row r="328" spans="4:4" x14ac:dyDescent="0.2">
      <c r="D328" s="139"/>
    </row>
    <row r="329" spans="4:4" x14ac:dyDescent="0.2">
      <c r="D329" s="139"/>
    </row>
    <row r="330" spans="4:4" x14ac:dyDescent="0.2">
      <c r="D330" s="139"/>
    </row>
    <row r="331" spans="4:4" x14ac:dyDescent="0.2">
      <c r="D331" s="139"/>
    </row>
    <row r="332" spans="4:4" x14ac:dyDescent="0.2">
      <c r="D332" s="139"/>
    </row>
    <row r="333" spans="4:4" x14ac:dyDescent="0.2">
      <c r="D333" s="139"/>
    </row>
    <row r="334" spans="4:4" x14ac:dyDescent="0.2">
      <c r="D334" s="139"/>
    </row>
    <row r="335" spans="4:4" x14ac:dyDescent="0.2">
      <c r="D335" s="139"/>
    </row>
    <row r="336" spans="4:4" x14ac:dyDescent="0.2">
      <c r="D336" s="139"/>
    </row>
    <row r="337" spans="4:4" x14ac:dyDescent="0.2">
      <c r="D337" s="139"/>
    </row>
    <row r="338" spans="4:4" x14ac:dyDescent="0.2">
      <c r="D338" s="139"/>
    </row>
    <row r="339" spans="4:4" x14ac:dyDescent="0.2">
      <c r="D339" s="139"/>
    </row>
    <row r="340" spans="4:4" x14ac:dyDescent="0.2">
      <c r="D340" s="139"/>
    </row>
    <row r="341" spans="4:4" x14ac:dyDescent="0.2">
      <c r="D341" s="139"/>
    </row>
    <row r="342" spans="4:4" x14ac:dyDescent="0.2">
      <c r="D342" s="139"/>
    </row>
    <row r="343" spans="4:4" x14ac:dyDescent="0.2">
      <c r="D343" s="139"/>
    </row>
    <row r="344" spans="4:4" x14ac:dyDescent="0.2">
      <c r="D344" s="139"/>
    </row>
    <row r="345" spans="4:4" x14ac:dyDescent="0.2">
      <c r="D345" s="139"/>
    </row>
    <row r="346" spans="4:4" x14ac:dyDescent="0.2">
      <c r="D346" s="139"/>
    </row>
    <row r="347" spans="4:4" x14ac:dyDescent="0.2">
      <c r="D347" s="139"/>
    </row>
    <row r="348" spans="4:4" x14ac:dyDescent="0.2">
      <c r="D348" s="139"/>
    </row>
    <row r="349" spans="4:4" x14ac:dyDescent="0.2">
      <c r="D349" s="139"/>
    </row>
    <row r="350" spans="4:4" x14ac:dyDescent="0.2">
      <c r="D350" s="139"/>
    </row>
    <row r="351" spans="4:4" x14ac:dyDescent="0.2">
      <c r="D351" s="139"/>
    </row>
    <row r="352" spans="4:4" x14ac:dyDescent="0.2">
      <c r="D352" s="139"/>
    </row>
    <row r="353" spans="4:4" x14ac:dyDescent="0.2">
      <c r="D353" s="139"/>
    </row>
    <row r="354" spans="4:4" x14ac:dyDescent="0.2">
      <c r="D354" s="139"/>
    </row>
    <row r="355" spans="4:4" x14ac:dyDescent="0.2">
      <c r="D355" s="139"/>
    </row>
    <row r="356" spans="4:4" x14ac:dyDescent="0.2">
      <c r="D356" s="139"/>
    </row>
    <row r="357" spans="4:4" x14ac:dyDescent="0.2">
      <c r="D357" s="139"/>
    </row>
    <row r="358" spans="4:4" x14ac:dyDescent="0.2">
      <c r="D358" s="139"/>
    </row>
    <row r="359" spans="4:4" x14ac:dyDescent="0.2">
      <c r="D359" s="139"/>
    </row>
    <row r="360" spans="4:4" x14ac:dyDescent="0.2">
      <c r="D360" s="139"/>
    </row>
    <row r="361" spans="4:4" x14ac:dyDescent="0.2">
      <c r="D361" s="139"/>
    </row>
    <row r="362" spans="4:4" x14ac:dyDescent="0.2">
      <c r="D362" s="139"/>
    </row>
    <row r="363" spans="4:4" x14ac:dyDescent="0.2">
      <c r="D363" s="139"/>
    </row>
    <row r="364" spans="4:4" x14ac:dyDescent="0.2">
      <c r="D364" s="139"/>
    </row>
    <row r="365" spans="4:4" x14ac:dyDescent="0.2">
      <c r="D365" s="139"/>
    </row>
    <row r="366" spans="4:4" x14ac:dyDescent="0.2">
      <c r="D366" s="139"/>
    </row>
    <row r="367" spans="4:4" x14ac:dyDescent="0.2">
      <c r="D367" s="139"/>
    </row>
    <row r="368" spans="4:4" x14ac:dyDescent="0.2">
      <c r="D368" s="139"/>
    </row>
    <row r="369" spans="4:4" x14ac:dyDescent="0.2">
      <c r="D369" s="139"/>
    </row>
    <row r="370" spans="4:4" x14ac:dyDescent="0.2">
      <c r="D370" s="139"/>
    </row>
    <row r="371" spans="4:4" x14ac:dyDescent="0.2">
      <c r="D371" s="139"/>
    </row>
    <row r="372" spans="4:4" x14ac:dyDescent="0.2">
      <c r="D372" s="139"/>
    </row>
    <row r="373" spans="4:4" x14ac:dyDescent="0.2">
      <c r="D373" s="139"/>
    </row>
    <row r="374" spans="4:4" x14ac:dyDescent="0.2">
      <c r="D374" s="139"/>
    </row>
    <row r="375" spans="4:4" x14ac:dyDescent="0.2">
      <c r="D375" s="139"/>
    </row>
    <row r="376" spans="4:4" x14ac:dyDescent="0.2">
      <c r="D376" s="139"/>
    </row>
    <row r="377" spans="4:4" x14ac:dyDescent="0.2">
      <c r="D377" s="139"/>
    </row>
    <row r="378" spans="4:4" x14ac:dyDescent="0.2">
      <c r="D378" s="139"/>
    </row>
    <row r="379" spans="4:4" x14ac:dyDescent="0.2">
      <c r="D379" s="139"/>
    </row>
    <row r="380" spans="4:4" x14ac:dyDescent="0.2">
      <c r="D380" s="139"/>
    </row>
    <row r="381" spans="4:4" x14ac:dyDescent="0.2">
      <c r="D381" s="139"/>
    </row>
    <row r="382" spans="4:4" x14ac:dyDescent="0.2">
      <c r="D382" s="139"/>
    </row>
    <row r="383" spans="4:4" x14ac:dyDescent="0.2">
      <c r="D383" s="139"/>
    </row>
    <row r="384" spans="4:4" x14ac:dyDescent="0.2">
      <c r="D384" s="139"/>
    </row>
    <row r="385" spans="4:4" x14ac:dyDescent="0.2">
      <c r="D385" s="139"/>
    </row>
    <row r="386" spans="4:4" x14ac:dyDescent="0.2">
      <c r="D386" s="139"/>
    </row>
    <row r="387" spans="4:4" x14ac:dyDescent="0.2">
      <c r="D387" s="139"/>
    </row>
    <row r="388" spans="4:4" x14ac:dyDescent="0.2">
      <c r="D388" s="139"/>
    </row>
    <row r="389" spans="4:4" x14ac:dyDescent="0.2">
      <c r="D389" s="139"/>
    </row>
    <row r="390" spans="4:4" x14ac:dyDescent="0.2">
      <c r="D390" s="139"/>
    </row>
    <row r="391" spans="4:4" x14ac:dyDescent="0.2">
      <c r="D391" s="139"/>
    </row>
    <row r="392" spans="4:4" x14ac:dyDescent="0.2">
      <c r="D392" s="139"/>
    </row>
    <row r="393" spans="4:4" x14ac:dyDescent="0.2">
      <c r="D393" s="139"/>
    </row>
    <row r="394" spans="4:4" x14ac:dyDescent="0.2">
      <c r="D394" s="139"/>
    </row>
    <row r="395" spans="4:4" x14ac:dyDescent="0.2">
      <c r="D395" s="139"/>
    </row>
    <row r="396" spans="4:4" x14ac:dyDescent="0.2">
      <c r="D396" s="139"/>
    </row>
    <row r="397" spans="4:4" x14ac:dyDescent="0.2">
      <c r="D397" s="139"/>
    </row>
    <row r="398" spans="4:4" x14ac:dyDescent="0.2">
      <c r="D398" s="139"/>
    </row>
    <row r="399" spans="4:4" x14ac:dyDescent="0.2">
      <c r="D399" s="139"/>
    </row>
    <row r="400" spans="4:4" x14ac:dyDescent="0.2">
      <c r="D400" s="139"/>
    </row>
    <row r="401" spans="4:4" x14ac:dyDescent="0.2">
      <c r="D401" s="139"/>
    </row>
    <row r="402" spans="4:4" x14ac:dyDescent="0.2">
      <c r="D402" s="139"/>
    </row>
    <row r="403" spans="4:4" x14ac:dyDescent="0.2">
      <c r="D403" s="139"/>
    </row>
    <row r="404" spans="4:4" x14ac:dyDescent="0.2">
      <c r="D404" s="139"/>
    </row>
    <row r="405" spans="4:4" x14ac:dyDescent="0.2">
      <c r="D405" s="139"/>
    </row>
    <row r="406" spans="4:4" x14ac:dyDescent="0.2">
      <c r="D406" s="139"/>
    </row>
    <row r="407" spans="4:4" x14ac:dyDescent="0.2">
      <c r="D407" s="139"/>
    </row>
    <row r="408" spans="4:4" x14ac:dyDescent="0.2">
      <c r="D408" s="139"/>
    </row>
    <row r="409" spans="4:4" x14ac:dyDescent="0.2">
      <c r="D409" s="139"/>
    </row>
    <row r="410" spans="4:4" x14ac:dyDescent="0.2">
      <c r="D410" s="139"/>
    </row>
    <row r="411" spans="4:4" x14ac:dyDescent="0.2">
      <c r="D411" s="139"/>
    </row>
    <row r="412" spans="4:4" x14ac:dyDescent="0.2">
      <c r="D412" s="139"/>
    </row>
    <row r="413" spans="4:4" x14ac:dyDescent="0.2">
      <c r="D413" s="139"/>
    </row>
    <row r="414" spans="4:4" x14ac:dyDescent="0.2">
      <c r="D414" s="139"/>
    </row>
    <row r="415" spans="4:4" x14ac:dyDescent="0.2">
      <c r="D415" s="139"/>
    </row>
    <row r="416" spans="4:4" x14ac:dyDescent="0.2">
      <c r="D416" s="139"/>
    </row>
    <row r="417" spans="4:4" x14ac:dyDescent="0.2">
      <c r="D417" s="139"/>
    </row>
    <row r="418" spans="4:4" x14ac:dyDescent="0.2">
      <c r="D418" s="139"/>
    </row>
    <row r="419" spans="4:4" x14ac:dyDescent="0.2">
      <c r="D419" s="139"/>
    </row>
    <row r="420" spans="4:4" x14ac:dyDescent="0.2">
      <c r="D420" s="139"/>
    </row>
    <row r="421" spans="4:4" x14ac:dyDescent="0.2">
      <c r="D421" s="139"/>
    </row>
    <row r="422" spans="4:4" x14ac:dyDescent="0.2">
      <c r="D422" s="139"/>
    </row>
    <row r="423" spans="4:4" x14ac:dyDescent="0.2">
      <c r="D423" s="139"/>
    </row>
    <row r="424" spans="4:4" x14ac:dyDescent="0.2">
      <c r="D424" s="139"/>
    </row>
    <row r="425" spans="4:4" x14ac:dyDescent="0.2">
      <c r="D425" s="139"/>
    </row>
    <row r="426" spans="4:4" x14ac:dyDescent="0.2">
      <c r="D426" s="139"/>
    </row>
    <row r="427" spans="4:4" x14ac:dyDescent="0.2">
      <c r="D427" s="139"/>
    </row>
    <row r="428" spans="4:4" x14ac:dyDescent="0.2">
      <c r="D428" s="139"/>
    </row>
    <row r="429" spans="4:4" x14ac:dyDescent="0.2">
      <c r="D429" s="139"/>
    </row>
    <row r="430" spans="4:4" x14ac:dyDescent="0.2">
      <c r="D430" s="139"/>
    </row>
    <row r="431" spans="4:4" x14ac:dyDescent="0.2">
      <c r="D431" s="139"/>
    </row>
    <row r="432" spans="4:4" x14ac:dyDescent="0.2">
      <c r="D432" s="139"/>
    </row>
    <row r="433" spans="4:4" x14ac:dyDescent="0.2">
      <c r="D433" s="139"/>
    </row>
    <row r="434" spans="4:4" x14ac:dyDescent="0.2">
      <c r="D434" s="139"/>
    </row>
    <row r="435" spans="4:4" x14ac:dyDescent="0.2">
      <c r="D435" s="139"/>
    </row>
    <row r="436" spans="4:4" x14ac:dyDescent="0.2">
      <c r="D436" s="139"/>
    </row>
    <row r="437" spans="4:4" x14ac:dyDescent="0.2">
      <c r="D437" s="139"/>
    </row>
    <row r="438" spans="4:4" x14ac:dyDescent="0.2">
      <c r="D438" s="139"/>
    </row>
    <row r="439" spans="4:4" x14ac:dyDescent="0.2">
      <c r="D439" s="139"/>
    </row>
    <row r="440" spans="4:4" x14ac:dyDescent="0.2">
      <c r="D440" s="139"/>
    </row>
    <row r="441" spans="4:4" x14ac:dyDescent="0.2">
      <c r="D441" s="139"/>
    </row>
    <row r="442" spans="4:4" x14ac:dyDescent="0.2">
      <c r="D442" s="139"/>
    </row>
    <row r="443" spans="4:4" x14ac:dyDescent="0.2">
      <c r="D443" s="139"/>
    </row>
    <row r="444" spans="4:4" x14ac:dyDescent="0.2">
      <c r="D444" s="139"/>
    </row>
    <row r="445" spans="4:4" x14ac:dyDescent="0.2">
      <c r="D445" s="139"/>
    </row>
    <row r="446" spans="4:4" x14ac:dyDescent="0.2">
      <c r="D446" s="139"/>
    </row>
    <row r="447" spans="4:4" x14ac:dyDescent="0.2">
      <c r="D447" s="139"/>
    </row>
    <row r="448" spans="4:4" x14ac:dyDescent="0.2">
      <c r="D448" s="139"/>
    </row>
    <row r="449" spans="4:4" x14ac:dyDescent="0.2">
      <c r="D449" s="139"/>
    </row>
    <row r="450" spans="4:4" x14ac:dyDescent="0.2">
      <c r="D450" s="139"/>
    </row>
    <row r="451" spans="4:4" x14ac:dyDescent="0.2">
      <c r="D451" s="139"/>
    </row>
    <row r="452" spans="4:4" x14ac:dyDescent="0.2">
      <c r="D452" s="139"/>
    </row>
    <row r="453" spans="4:4" x14ac:dyDescent="0.2">
      <c r="D453" s="139"/>
    </row>
    <row r="454" spans="4:4" x14ac:dyDescent="0.2">
      <c r="D454" s="139"/>
    </row>
    <row r="455" spans="4:4" x14ac:dyDescent="0.2">
      <c r="D455" s="139"/>
    </row>
    <row r="456" spans="4:4" x14ac:dyDescent="0.2">
      <c r="D456" s="139"/>
    </row>
    <row r="457" spans="4:4" x14ac:dyDescent="0.2">
      <c r="D457" s="139"/>
    </row>
    <row r="458" spans="4:4" x14ac:dyDescent="0.2">
      <c r="D458" s="139"/>
    </row>
    <row r="459" spans="4:4" x14ac:dyDescent="0.2">
      <c r="D459" s="139"/>
    </row>
    <row r="460" spans="4:4" x14ac:dyDescent="0.2">
      <c r="D460" s="139"/>
    </row>
    <row r="461" spans="4:4" x14ac:dyDescent="0.2">
      <c r="D461" s="139"/>
    </row>
    <row r="462" spans="4:4" x14ac:dyDescent="0.2">
      <c r="D462" s="139"/>
    </row>
    <row r="463" spans="4:4" x14ac:dyDescent="0.2">
      <c r="D463" s="139"/>
    </row>
    <row r="464" spans="4:4" x14ac:dyDescent="0.2">
      <c r="D464" s="139"/>
    </row>
    <row r="465" spans="4:4" x14ac:dyDescent="0.2">
      <c r="D465" s="139"/>
    </row>
    <row r="466" spans="4:4" x14ac:dyDescent="0.2">
      <c r="D466" s="139"/>
    </row>
    <row r="467" spans="4:4" x14ac:dyDescent="0.2">
      <c r="D467" s="139"/>
    </row>
    <row r="468" spans="4:4" x14ac:dyDescent="0.2">
      <c r="D468" s="139"/>
    </row>
    <row r="469" spans="4:4" x14ac:dyDescent="0.2">
      <c r="D469" s="139"/>
    </row>
    <row r="470" spans="4:4" x14ac:dyDescent="0.2">
      <c r="D470" s="139"/>
    </row>
    <row r="471" spans="4:4" x14ac:dyDescent="0.2">
      <c r="D471" s="139"/>
    </row>
    <row r="472" spans="4:4" x14ac:dyDescent="0.2">
      <c r="D472" s="139"/>
    </row>
    <row r="473" spans="4:4" x14ac:dyDescent="0.2">
      <c r="D473" s="139"/>
    </row>
    <row r="474" spans="4:4" x14ac:dyDescent="0.2">
      <c r="D474" s="139"/>
    </row>
    <row r="475" spans="4:4" x14ac:dyDescent="0.2">
      <c r="D475" s="139"/>
    </row>
    <row r="476" spans="4:4" x14ac:dyDescent="0.2">
      <c r="D476" s="139"/>
    </row>
    <row r="477" spans="4:4" x14ac:dyDescent="0.2">
      <c r="D477" s="139"/>
    </row>
    <row r="478" spans="4:4" x14ac:dyDescent="0.2">
      <c r="D478" s="139"/>
    </row>
    <row r="479" spans="4:4" x14ac:dyDescent="0.2">
      <c r="D479" s="139"/>
    </row>
    <row r="480" spans="4:4" x14ac:dyDescent="0.2">
      <c r="D480" s="139"/>
    </row>
    <row r="481" spans="4:4" x14ac:dyDescent="0.2">
      <c r="D481" s="139"/>
    </row>
    <row r="482" spans="4:4" x14ac:dyDescent="0.2">
      <c r="D482" s="139"/>
    </row>
    <row r="483" spans="4:4" x14ac:dyDescent="0.2">
      <c r="D483" s="139"/>
    </row>
    <row r="484" spans="4:4" x14ac:dyDescent="0.2">
      <c r="D484" s="139"/>
    </row>
    <row r="485" spans="4:4" x14ac:dyDescent="0.2">
      <c r="D485" s="139"/>
    </row>
    <row r="486" spans="4:4" x14ac:dyDescent="0.2">
      <c r="D486" s="139"/>
    </row>
    <row r="487" spans="4:4" x14ac:dyDescent="0.2">
      <c r="D487" s="139"/>
    </row>
    <row r="488" spans="4:4" x14ac:dyDescent="0.2">
      <c r="D488" s="139"/>
    </row>
    <row r="489" spans="4:4" x14ac:dyDescent="0.2">
      <c r="D489" s="139"/>
    </row>
    <row r="490" spans="4:4" x14ac:dyDescent="0.2">
      <c r="D490" s="139"/>
    </row>
    <row r="491" spans="4:4" x14ac:dyDescent="0.2">
      <c r="D491" s="139"/>
    </row>
    <row r="492" spans="4:4" x14ac:dyDescent="0.2">
      <c r="D492" s="139"/>
    </row>
    <row r="493" spans="4:4" x14ac:dyDescent="0.2">
      <c r="D493" s="139"/>
    </row>
    <row r="494" spans="4:4" x14ac:dyDescent="0.2">
      <c r="D494" s="139"/>
    </row>
    <row r="495" spans="4:4" x14ac:dyDescent="0.2">
      <c r="D495" s="139"/>
    </row>
    <row r="496" spans="4:4" x14ac:dyDescent="0.2">
      <c r="D496" s="139"/>
    </row>
    <row r="497" spans="4:4" x14ac:dyDescent="0.2">
      <c r="D497" s="139"/>
    </row>
    <row r="498" spans="4:4" x14ac:dyDescent="0.2">
      <c r="D498" s="139"/>
    </row>
    <row r="499" spans="4:4" x14ac:dyDescent="0.2">
      <c r="D499" s="139"/>
    </row>
    <row r="500" spans="4:4" x14ac:dyDescent="0.2">
      <c r="D500" s="139"/>
    </row>
    <row r="501" spans="4:4" x14ac:dyDescent="0.2">
      <c r="D501" s="139"/>
    </row>
    <row r="502" spans="4:4" x14ac:dyDescent="0.2">
      <c r="D502" s="139"/>
    </row>
    <row r="503" spans="4:4" x14ac:dyDescent="0.2">
      <c r="D503" s="139"/>
    </row>
    <row r="504" spans="4:4" x14ac:dyDescent="0.2">
      <c r="D504" s="139"/>
    </row>
    <row r="505" spans="4:4" x14ac:dyDescent="0.2">
      <c r="D505" s="139"/>
    </row>
    <row r="506" spans="4:4" x14ac:dyDescent="0.2">
      <c r="D506" s="139"/>
    </row>
    <row r="507" spans="4:4" x14ac:dyDescent="0.2">
      <c r="D507" s="139"/>
    </row>
    <row r="508" spans="4:4" x14ac:dyDescent="0.2">
      <c r="D508" s="139"/>
    </row>
    <row r="509" spans="4:4" x14ac:dyDescent="0.2">
      <c r="D509" s="139"/>
    </row>
    <row r="510" spans="4:4" x14ac:dyDescent="0.2">
      <c r="D510" s="139"/>
    </row>
    <row r="511" spans="4:4" x14ac:dyDescent="0.2">
      <c r="D511" s="139"/>
    </row>
    <row r="512" spans="4:4" x14ac:dyDescent="0.2">
      <c r="D512" s="139"/>
    </row>
    <row r="513" spans="4:4" x14ac:dyDescent="0.2">
      <c r="D513" s="139"/>
    </row>
    <row r="514" spans="4:4" x14ac:dyDescent="0.2">
      <c r="D514" s="139"/>
    </row>
    <row r="515" spans="4:4" x14ac:dyDescent="0.2">
      <c r="D515" s="139"/>
    </row>
    <row r="516" spans="4:4" x14ac:dyDescent="0.2">
      <c r="D516" s="139"/>
    </row>
    <row r="517" spans="4:4" x14ac:dyDescent="0.2">
      <c r="D517" s="139"/>
    </row>
    <row r="518" spans="4:4" x14ac:dyDescent="0.2">
      <c r="D518" s="139"/>
    </row>
    <row r="519" spans="4:4" x14ac:dyDescent="0.2">
      <c r="D519" s="139"/>
    </row>
    <row r="520" spans="4:4" x14ac:dyDescent="0.2">
      <c r="D520" s="139"/>
    </row>
    <row r="521" spans="4:4" x14ac:dyDescent="0.2">
      <c r="D521" s="139"/>
    </row>
    <row r="522" spans="4:4" x14ac:dyDescent="0.2">
      <c r="D522" s="139"/>
    </row>
    <row r="523" spans="4:4" x14ac:dyDescent="0.2">
      <c r="D523" s="139"/>
    </row>
    <row r="524" spans="4:4" x14ac:dyDescent="0.2">
      <c r="D524" s="139"/>
    </row>
    <row r="525" spans="4:4" x14ac:dyDescent="0.2">
      <c r="D525" s="139"/>
    </row>
    <row r="526" spans="4:4" x14ac:dyDescent="0.2">
      <c r="D526" s="139"/>
    </row>
    <row r="527" spans="4:4" x14ac:dyDescent="0.2">
      <c r="D527" s="139"/>
    </row>
    <row r="528" spans="4:4" x14ac:dyDescent="0.2">
      <c r="D528" s="139"/>
    </row>
    <row r="529" spans="4:4" x14ac:dyDescent="0.2">
      <c r="D529" s="139"/>
    </row>
    <row r="530" spans="4:4" x14ac:dyDescent="0.2">
      <c r="D530" s="139"/>
    </row>
    <row r="531" spans="4:4" x14ac:dyDescent="0.2">
      <c r="D531" s="139"/>
    </row>
    <row r="532" spans="4:4" x14ac:dyDescent="0.2">
      <c r="D532" s="139"/>
    </row>
    <row r="533" spans="4:4" x14ac:dyDescent="0.2">
      <c r="D533" s="139"/>
    </row>
    <row r="534" spans="4:4" x14ac:dyDescent="0.2">
      <c r="D534" s="139"/>
    </row>
    <row r="535" spans="4:4" x14ac:dyDescent="0.2">
      <c r="D535" s="139"/>
    </row>
    <row r="536" spans="4:4" x14ac:dyDescent="0.2">
      <c r="D536" s="139"/>
    </row>
    <row r="537" spans="4:4" x14ac:dyDescent="0.2">
      <c r="D537" s="139"/>
    </row>
    <row r="538" spans="4:4" x14ac:dyDescent="0.2">
      <c r="D538" s="139"/>
    </row>
    <row r="539" spans="4:4" x14ac:dyDescent="0.2">
      <c r="D539" s="139"/>
    </row>
    <row r="540" spans="4:4" x14ac:dyDescent="0.2">
      <c r="D540" s="139"/>
    </row>
    <row r="541" spans="4:4" x14ac:dyDescent="0.2">
      <c r="D541" s="139"/>
    </row>
    <row r="542" spans="4:4" x14ac:dyDescent="0.2">
      <c r="D542" s="139"/>
    </row>
    <row r="543" spans="4:4" x14ac:dyDescent="0.2">
      <c r="D543" s="139"/>
    </row>
    <row r="544" spans="4:4" x14ac:dyDescent="0.2">
      <c r="D544" s="139"/>
    </row>
    <row r="545" spans="4:4" x14ac:dyDescent="0.2">
      <c r="D545" s="139"/>
    </row>
    <row r="546" spans="4:4" x14ac:dyDescent="0.2">
      <c r="D546" s="139"/>
    </row>
    <row r="547" spans="4:4" x14ac:dyDescent="0.2">
      <c r="D547" s="139"/>
    </row>
    <row r="548" spans="4:4" x14ac:dyDescent="0.2">
      <c r="D548" s="139"/>
    </row>
    <row r="549" spans="4:4" x14ac:dyDescent="0.2">
      <c r="D549" s="139"/>
    </row>
    <row r="550" spans="4:4" x14ac:dyDescent="0.2">
      <c r="D550" s="139"/>
    </row>
    <row r="551" spans="4:4" x14ac:dyDescent="0.2">
      <c r="D551" s="139"/>
    </row>
    <row r="552" spans="4:4" x14ac:dyDescent="0.2">
      <c r="D552" s="139"/>
    </row>
    <row r="553" spans="4:4" x14ac:dyDescent="0.2">
      <c r="D553" s="139"/>
    </row>
    <row r="554" spans="4:4" x14ac:dyDescent="0.2">
      <c r="D554" s="139"/>
    </row>
    <row r="555" spans="4:4" x14ac:dyDescent="0.2">
      <c r="D555" s="139"/>
    </row>
    <row r="556" spans="4:4" x14ac:dyDescent="0.2">
      <c r="D556" s="139"/>
    </row>
    <row r="557" spans="4:4" x14ac:dyDescent="0.2">
      <c r="D557" s="139"/>
    </row>
    <row r="558" spans="4:4" x14ac:dyDescent="0.2">
      <c r="D558" s="139"/>
    </row>
    <row r="559" spans="4:4" x14ac:dyDescent="0.2">
      <c r="D559" s="139"/>
    </row>
    <row r="560" spans="4:4" x14ac:dyDescent="0.2">
      <c r="D560" s="139"/>
    </row>
    <row r="561" spans="4:4" x14ac:dyDescent="0.2">
      <c r="D561" s="139"/>
    </row>
    <row r="562" spans="4:4" x14ac:dyDescent="0.2">
      <c r="D562" s="139"/>
    </row>
    <row r="563" spans="4:4" x14ac:dyDescent="0.2">
      <c r="D563" s="139"/>
    </row>
    <row r="564" spans="4:4" x14ac:dyDescent="0.2">
      <c r="D564" s="139"/>
    </row>
    <row r="565" spans="4:4" x14ac:dyDescent="0.2">
      <c r="D565" s="139"/>
    </row>
    <row r="566" spans="4:4" x14ac:dyDescent="0.2">
      <c r="D566" s="139"/>
    </row>
    <row r="567" spans="4:4" x14ac:dyDescent="0.2">
      <c r="D567" s="139"/>
    </row>
    <row r="568" spans="4:4" x14ac:dyDescent="0.2">
      <c r="D568" s="139"/>
    </row>
    <row r="569" spans="4:4" x14ac:dyDescent="0.2">
      <c r="D569" s="139"/>
    </row>
    <row r="570" spans="4:4" x14ac:dyDescent="0.2">
      <c r="D570" s="139"/>
    </row>
    <row r="571" spans="4:4" x14ac:dyDescent="0.2">
      <c r="D571" s="139"/>
    </row>
    <row r="572" spans="4:4" x14ac:dyDescent="0.2">
      <c r="D572" s="139"/>
    </row>
    <row r="573" spans="4:4" x14ac:dyDescent="0.2">
      <c r="D573" s="139"/>
    </row>
    <row r="574" spans="4:4" x14ac:dyDescent="0.2">
      <c r="D574" s="139"/>
    </row>
    <row r="575" spans="4:4" x14ac:dyDescent="0.2">
      <c r="D575" s="139"/>
    </row>
    <row r="576" spans="4:4" x14ac:dyDescent="0.2">
      <c r="D576" s="139"/>
    </row>
    <row r="577" spans="4:4" x14ac:dyDescent="0.2">
      <c r="D577" s="139"/>
    </row>
    <row r="578" spans="4:4" x14ac:dyDescent="0.2">
      <c r="D578" s="139"/>
    </row>
    <row r="579" spans="4:4" x14ac:dyDescent="0.2">
      <c r="D579" s="139"/>
    </row>
    <row r="580" spans="4:4" x14ac:dyDescent="0.2">
      <c r="D580" s="139"/>
    </row>
    <row r="581" spans="4:4" x14ac:dyDescent="0.2">
      <c r="D581" s="139"/>
    </row>
    <row r="582" spans="4:4" x14ac:dyDescent="0.2">
      <c r="D582" s="139"/>
    </row>
    <row r="583" spans="4:4" x14ac:dyDescent="0.2">
      <c r="D583" s="139"/>
    </row>
    <row r="584" spans="4:4" x14ac:dyDescent="0.2">
      <c r="D584" s="139"/>
    </row>
    <row r="585" spans="4:4" x14ac:dyDescent="0.2">
      <c r="D585" s="139"/>
    </row>
    <row r="586" spans="4:4" x14ac:dyDescent="0.2">
      <c r="D586" s="139"/>
    </row>
    <row r="587" spans="4:4" x14ac:dyDescent="0.2">
      <c r="D587" s="139"/>
    </row>
    <row r="588" spans="4:4" x14ac:dyDescent="0.2">
      <c r="D588" s="139"/>
    </row>
    <row r="589" spans="4:4" x14ac:dyDescent="0.2">
      <c r="D589" s="139"/>
    </row>
    <row r="590" spans="4:4" x14ac:dyDescent="0.2">
      <c r="D590" s="139"/>
    </row>
    <row r="591" spans="4:4" x14ac:dyDescent="0.2">
      <c r="D591" s="139"/>
    </row>
    <row r="592" spans="4:4" x14ac:dyDescent="0.2">
      <c r="D592" s="139"/>
    </row>
    <row r="593" spans="4:4" x14ac:dyDescent="0.2">
      <c r="D593" s="139"/>
    </row>
    <row r="594" spans="4:4" x14ac:dyDescent="0.2">
      <c r="D594" s="139"/>
    </row>
    <row r="595" spans="4:4" x14ac:dyDescent="0.2">
      <c r="D595" s="139"/>
    </row>
    <row r="596" spans="4:4" x14ac:dyDescent="0.2">
      <c r="D596" s="139"/>
    </row>
    <row r="597" spans="4:4" x14ac:dyDescent="0.2">
      <c r="D597" s="139"/>
    </row>
    <row r="598" spans="4:4" x14ac:dyDescent="0.2">
      <c r="D598" s="139"/>
    </row>
    <row r="599" spans="4:4" x14ac:dyDescent="0.2">
      <c r="D599" s="139"/>
    </row>
    <row r="600" spans="4:4" x14ac:dyDescent="0.2">
      <c r="D600" s="139"/>
    </row>
    <row r="601" spans="4:4" x14ac:dyDescent="0.2">
      <c r="D601" s="139"/>
    </row>
    <row r="602" spans="4:4" x14ac:dyDescent="0.2">
      <c r="D602" s="139"/>
    </row>
    <row r="603" spans="4:4" x14ac:dyDescent="0.2">
      <c r="D603" s="139"/>
    </row>
    <row r="604" spans="4:4" x14ac:dyDescent="0.2">
      <c r="D604" s="139"/>
    </row>
    <row r="605" spans="4:4" x14ac:dyDescent="0.2">
      <c r="D605" s="139"/>
    </row>
    <row r="606" spans="4:4" x14ac:dyDescent="0.2">
      <c r="D606" s="139"/>
    </row>
    <row r="607" spans="4:4" x14ac:dyDescent="0.2">
      <c r="D607" s="139"/>
    </row>
    <row r="608" spans="4:4" x14ac:dyDescent="0.2">
      <c r="D608" s="139"/>
    </row>
    <row r="609" spans="4:4" x14ac:dyDescent="0.2">
      <c r="D609" s="139"/>
    </row>
    <row r="610" spans="4:4" x14ac:dyDescent="0.2">
      <c r="D610" s="139"/>
    </row>
    <row r="611" spans="4:4" x14ac:dyDescent="0.2">
      <c r="D611" s="139"/>
    </row>
    <row r="612" spans="4:4" x14ac:dyDescent="0.2">
      <c r="D612" s="139"/>
    </row>
    <row r="613" spans="4:4" x14ac:dyDescent="0.2">
      <c r="D613" s="139"/>
    </row>
    <row r="614" spans="4:4" x14ac:dyDescent="0.2">
      <c r="D614" s="139"/>
    </row>
    <row r="615" spans="4:4" x14ac:dyDescent="0.2">
      <c r="D615" s="139"/>
    </row>
    <row r="616" spans="4:4" x14ac:dyDescent="0.2">
      <c r="D616" s="139"/>
    </row>
    <row r="617" spans="4:4" x14ac:dyDescent="0.2">
      <c r="D617" s="139"/>
    </row>
    <row r="618" spans="4:4" x14ac:dyDescent="0.2">
      <c r="D618" s="139"/>
    </row>
    <row r="619" spans="4:4" x14ac:dyDescent="0.2">
      <c r="D619" s="139"/>
    </row>
    <row r="620" spans="4:4" x14ac:dyDescent="0.2">
      <c r="D620" s="139"/>
    </row>
    <row r="621" spans="4:4" x14ac:dyDescent="0.2">
      <c r="D621" s="139"/>
    </row>
    <row r="622" spans="4:4" x14ac:dyDescent="0.2">
      <c r="D622" s="139"/>
    </row>
    <row r="623" spans="4:4" x14ac:dyDescent="0.2">
      <c r="D623" s="139"/>
    </row>
    <row r="624" spans="4:4" x14ac:dyDescent="0.2">
      <c r="D624" s="139"/>
    </row>
    <row r="625" spans="4:4" x14ac:dyDescent="0.2">
      <c r="D625" s="139"/>
    </row>
    <row r="626" spans="4:4" x14ac:dyDescent="0.2">
      <c r="D626" s="139"/>
    </row>
    <row r="627" spans="4:4" x14ac:dyDescent="0.2">
      <c r="D627" s="139"/>
    </row>
    <row r="628" spans="4:4" x14ac:dyDescent="0.2">
      <c r="D628" s="139"/>
    </row>
    <row r="629" spans="4:4" x14ac:dyDescent="0.2">
      <c r="D629" s="139"/>
    </row>
    <row r="630" spans="4:4" x14ac:dyDescent="0.2">
      <c r="D630" s="139"/>
    </row>
    <row r="631" spans="4:4" x14ac:dyDescent="0.2">
      <c r="D631" s="139"/>
    </row>
    <row r="632" spans="4:4" x14ac:dyDescent="0.2">
      <c r="D632" s="139"/>
    </row>
    <row r="633" spans="4:4" x14ac:dyDescent="0.2">
      <c r="D633" s="139"/>
    </row>
    <row r="634" spans="4:4" x14ac:dyDescent="0.2">
      <c r="D634" s="139"/>
    </row>
    <row r="635" spans="4:4" x14ac:dyDescent="0.2">
      <c r="D635" s="139"/>
    </row>
    <row r="636" spans="4:4" x14ac:dyDescent="0.2">
      <c r="D636" s="139"/>
    </row>
    <row r="637" spans="4:4" x14ac:dyDescent="0.2">
      <c r="D637" s="139"/>
    </row>
    <row r="638" spans="4:4" x14ac:dyDescent="0.2">
      <c r="D638" s="139"/>
    </row>
    <row r="639" spans="4:4" x14ac:dyDescent="0.2">
      <c r="D639" s="139"/>
    </row>
    <row r="640" spans="4:4" x14ac:dyDescent="0.2">
      <c r="D640" s="139"/>
    </row>
    <row r="641" spans="4:4" x14ac:dyDescent="0.2">
      <c r="D641" s="139"/>
    </row>
    <row r="642" spans="4:4" x14ac:dyDescent="0.2">
      <c r="D642" s="139"/>
    </row>
    <row r="643" spans="4:4" x14ac:dyDescent="0.2">
      <c r="D643" s="139"/>
    </row>
    <row r="644" spans="4:4" x14ac:dyDescent="0.2">
      <c r="D644" s="139"/>
    </row>
    <row r="645" spans="4:4" x14ac:dyDescent="0.2">
      <c r="D645" s="139"/>
    </row>
    <row r="646" spans="4:4" x14ac:dyDescent="0.2">
      <c r="D646" s="139"/>
    </row>
    <row r="647" spans="4:4" x14ac:dyDescent="0.2">
      <c r="D647" s="139"/>
    </row>
    <row r="648" spans="4:4" x14ac:dyDescent="0.2">
      <c r="D648" s="139"/>
    </row>
    <row r="649" spans="4:4" x14ac:dyDescent="0.2">
      <c r="D649" s="139"/>
    </row>
    <row r="650" spans="4:4" x14ac:dyDescent="0.2">
      <c r="D650" s="139"/>
    </row>
    <row r="651" spans="4:4" x14ac:dyDescent="0.2">
      <c r="D651" s="139"/>
    </row>
    <row r="652" spans="4:4" x14ac:dyDescent="0.2">
      <c r="D652" s="139"/>
    </row>
    <row r="653" spans="4:4" x14ac:dyDescent="0.2">
      <c r="D653" s="139"/>
    </row>
    <row r="654" spans="4:4" x14ac:dyDescent="0.2">
      <c r="D654" s="139"/>
    </row>
    <row r="655" spans="4:4" x14ac:dyDescent="0.2">
      <c r="D655" s="139"/>
    </row>
    <row r="656" spans="4:4" x14ac:dyDescent="0.2">
      <c r="D656" s="139"/>
    </row>
    <row r="657" spans="4:4" x14ac:dyDescent="0.2">
      <c r="D657" s="139"/>
    </row>
    <row r="658" spans="4:4" x14ac:dyDescent="0.2">
      <c r="D658" s="139"/>
    </row>
    <row r="659" spans="4:4" x14ac:dyDescent="0.2">
      <c r="D659" s="139"/>
    </row>
    <row r="660" spans="4:4" x14ac:dyDescent="0.2">
      <c r="D660" s="139"/>
    </row>
    <row r="661" spans="4:4" x14ac:dyDescent="0.2">
      <c r="D661" s="139"/>
    </row>
    <row r="662" spans="4:4" x14ac:dyDescent="0.2">
      <c r="D662" s="139"/>
    </row>
    <row r="663" spans="4:4" x14ac:dyDescent="0.2">
      <c r="D663" s="139"/>
    </row>
    <row r="664" spans="4:4" x14ac:dyDescent="0.2">
      <c r="D664" s="139"/>
    </row>
    <row r="665" spans="4:4" x14ac:dyDescent="0.2">
      <c r="D665" s="139"/>
    </row>
    <row r="666" spans="4:4" x14ac:dyDescent="0.2">
      <c r="D666" s="139"/>
    </row>
    <row r="667" spans="4:4" x14ac:dyDescent="0.2">
      <c r="D667" s="139"/>
    </row>
    <row r="668" spans="4:4" x14ac:dyDescent="0.2">
      <c r="D668" s="139"/>
    </row>
    <row r="669" spans="4:4" x14ac:dyDescent="0.2">
      <c r="D669" s="139"/>
    </row>
    <row r="670" spans="4:4" x14ac:dyDescent="0.2">
      <c r="D670" s="139"/>
    </row>
    <row r="671" spans="4:4" x14ac:dyDescent="0.2">
      <c r="D671" s="139"/>
    </row>
    <row r="672" spans="4:4" x14ac:dyDescent="0.2">
      <c r="D672" s="139"/>
    </row>
    <row r="673" spans="4:4" x14ac:dyDescent="0.2">
      <c r="D673" s="139"/>
    </row>
    <row r="674" spans="4:4" x14ac:dyDescent="0.2">
      <c r="D674" s="139"/>
    </row>
    <row r="675" spans="4:4" x14ac:dyDescent="0.2">
      <c r="D675" s="139"/>
    </row>
    <row r="676" spans="4:4" x14ac:dyDescent="0.2">
      <c r="D676" s="139"/>
    </row>
    <row r="677" spans="4:4" x14ac:dyDescent="0.2">
      <c r="D677" s="139"/>
    </row>
    <row r="678" spans="4:4" x14ac:dyDescent="0.2">
      <c r="D678" s="139"/>
    </row>
    <row r="679" spans="4:4" x14ac:dyDescent="0.2">
      <c r="D679" s="139"/>
    </row>
    <row r="680" spans="4:4" x14ac:dyDescent="0.2">
      <c r="D680" s="139"/>
    </row>
    <row r="681" spans="4:4" x14ac:dyDescent="0.2">
      <c r="D681" s="139"/>
    </row>
    <row r="682" spans="4:4" x14ac:dyDescent="0.2">
      <c r="D682" s="139"/>
    </row>
    <row r="683" spans="4:4" x14ac:dyDescent="0.2">
      <c r="D683" s="139"/>
    </row>
    <row r="684" spans="4:4" x14ac:dyDescent="0.2">
      <c r="D684" s="139"/>
    </row>
    <row r="685" spans="4:4" x14ac:dyDescent="0.2">
      <c r="D685" s="139"/>
    </row>
    <row r="686" spans="4:4" x14ac:dyDescent="0.2">
      <c r="D686" s="139"/>
    </row>
    <row r="687" spans="4:4" x14ac:dyDescent="0.2">
      <c r="D687" s="139"/>
    </row>
    <row r="688" spans="4:4" x14ac:dyDescent="0.2">
      <c r="D688" s="139"/>
    </row>
    <row r="689" spans="4:4" x14ac:dyDescent="0.2">
      <c r="D689" s="139"/>
    </row>
    <row r="690" spans="4:4" x14ac:dyDescent="0.2">
      <c r="D690" s="139"/>
    </row>
    <row r="691" spans="4:4" x14ac:dyDescent="0.2">
      <c r="D691" s="139"/>
    </row>
    <row r="692" spans="4:4" x14ac:dyDescent="0.2">
      <c r="D692" s="139"/>
    </row>
    <row r="693" spans="4:4" x14ac:dyDescent="0.2">
      <c r="D693" s="139"/>
    </row>
    <row r="694" spans="4:4" x14ac:dyDescent="0.2">
      <c r="D694" s="139"/>
    </row>
    <row r="695" spans="4:4" x14ac:dyDescent="0.2">
      <c r="D695" s="139"/>
    </row>
    <row r="696" spans="4:4" x14ac:dyDescent="0.2">
      <c r="D696" s="139"/>
    </row>
    <row r="697" spans="4:4" x14ac:dyDescent="0.2">
      <c r="D697" s="139"/>
    </row>
    <row r="698" spans="4:4" x14ac:dyDescent="0.2">
      <c r="D698" s="139"/>
    </row>
    <row r="699" spans="4:4" x14ac:dyDescent="0.2">
      <c r="D699" s="139"/>
    </row>
    <row r="700" spans="4:4" x14ac:dyDescent="0.2">
      <c r="D700" s="139"/>
    </row>
    <row r="701" spans="4:4" x14ac:dyDescent="0.2">
      <c r="D701" s="139"/>
    </row>
    <row r="702" spans="4:4" x14ac:dyDescent="0.2">
      <c r="D702" s="139"/>
    </row>
    <row r="703" spans="4:4" x14ac:dyDescent="0.2">
      <c r="D703" s="139"/>
    </row>
    <row r="704" spans="4:4" x14ac:dyDescent="0.2">
      <c r="D704" s="139"/>
    </row>
    <row r="705" spans="4:4" x14ac:dyDescent="0.2">
      <c r="D705" s="139"/>
    </row>
    <row r="706" spans="4:4" x14ac:dyDescent="0.2">
      <c r="D706" s="139"/>
    </row>
    <row r="707" spans="4:4" x14ac:dyDescent="0.2">
      <c r="D707" s="139"/>
    </row>
    <row r="708" spans="4:4" x14ac:dyDescent="0.2">
      <c r="D708" s="139"/>
    </row>
    <row r="709" spans="4:4" x14ac:dyDescent="0.2">
      <c r="D709" s="139"/>
    </row>
    <row r="710" spans="4:4" x14ac:dyDescent="0.2">
      <c r="D710" s="139"/>
    </row>
    <row r="711" spans="4:4" x14ac:dyDescent="0.2">
      <c r="D711" s="139"/>
    </row>
    <row r="712" spans="4:4" x14ac:dyDescent="0.2">
      <c r="D712" s="139"/>
    </row>
    <row r="713" spans="4:4" x14ac:dyDescent="0.2">
      <c r="D713" s="139"/>
    </row>
    <row r="714" spans="4:4" x14ac:dyDescent="0.2">
      <c r="D714" s="139"/>
    </row>
    <row r="715" spans="4:4" x14ac:dyDescent="0.2">
      <c r="D715" s="139"/>
    </row>
    <row r="716" spans="4:4" x14ac:dyDescent="0.2">
      <c r="D716" s="139"/>
    </row>
    <row r="717" spans="4:4" x14ac:dyDescent="0.2">
      <c r="D717" s="139"/>
    </row>
    <row r="718" spans="4:4" x14ac:dyDescent="0.2">
      <c r="D718" s="139"/>
    </row>
    <row r="719" spans="4:4" x14ac:dyDescent="0.2">
      <c r="D719" s="139"/>
    </row>
    <row r="720" spans="4:4" x14ac:dyDescent="0.2">
      <c r="D720" s="139"/>
    </row>
    <row r="721" spans="4:4" x14ac:dyDescent="0.2">
      <c r="D721" s="139"/>
    </row>
    <row r="722" spans="4:4" x14ac:dyDescent="0.2">
      <c r="D722" s="139"/>
    </row>
    <row r="723" spans="4:4" x14ac:dyDescent="0.2">
      <c r="D723" s="139"/>
    </row>
    <row r="724" spans="4:4" x14ac:dyDescent="0.2">
      <c r="D724" s="139"/>
    </row>
    <row r="725" spans="4:4" x14ac:dyDescent="0.2">
      <c r="D725" s="139"/>
    </row>
    <row r="726" spans="4:4" x14ac:dyDescent="0.2">
      <c r="D726" s="139"/>
    </row>
    <row r="727" spans="4:4" x14ac:dyDescent="0.2">
      <c r="D727" s="139"/>
    </row>
    <row r="728" spans="4:4" x14ac:dyDescent="0.2">
      <c r="D728" s="139"/>
    </row>
    <row r="729" spans="4:4" x14ac:dyDescent="0.2">
      <c r="D729" s="139"/>
    </row>
    <row r="730" spans="4:4" x14ac:dyDescent="0.2">
      <c r="D730" s="139"/>
    </row>
    <row r="731" spans="4:4" x14ac:dyDescent="0.2">
      <c r="D731" s="139"/>
    </row>
    <row r="732" spans="4:4" x14ac:dyDescent="0.2">
      <c r="D732" s="139"/>
    </row>
    <row r="733" spans="4:4" x14ac:dyDescent="0.2">
      <c r="D733" s="139"/>
    </row>
    <row r="734" spans="4:4" x14ac:dyDescent="0.2">
      <c r="D734" s="139"/>
    </row>
    <row r="735" spans="4:4" x14ac:dyDescent="0.2">
      <c r="D735" s="139"/>
    </row>
    <row r="736" spans="4:4" x14ac:dyDescent="0.2">
      <c r="D736" s="139"/>
    </row>
    <row r="737" spans="4:4" x14ac:dyDescent="0.2">
      <c r="D737" s="139"/>
    </row>
    <row r="738" spans="4:4" x14ac:dyDescent="0.2">
      <c r="D738" s="139"/>
    </row>
    <row r="739" spans="4:4" x14ac:dyDescent="0.2">
      <c r="D739" s="139"/>
    </row>
    <row r="740" spans="4:4" x14ac:dyDescent="0.2">
      <c r="D740" s="139"/>
    </row>
    <row r="741" spans="4:4" x14ac:dyDescent="0.2">
      <c r="D741" s="139"/>
    </row>
    <row r="742" spans="4:4" x14ac:dyDescent="0.2">
      <c r="D742" s="139"/>
    </row>
    <row r="743" spans="4:4" x14ac:dyDescent="0.2">
      <c r="D743" s="139"/>
    </row>
    <row r="744" spans="4:4" x14ac:dyDescent="0.2">
      <c r="D744" s="139"/>
    </row>
    <row r="745" spans="4:4" x14ac:dyDescent="0.2">
      <c r="D745" s="139"/>
    </row>
    <row r="746" spans="4:4" x14ac:dyDescent="0.2">
      <c r="D746" s="139"/>
    </row>
    <row r="747" spans="4:4" x14ac:dyDescent="0.2">
      <c r="D747" s="139"/>
    </row>
    <row r="748" spans="4:4" x14ac:dyDescent="0.2">
      <c r="D748" s="139"/>
    </row>
    <row r="749" spans="4:4" x14ac:dyDescent="0.2">
      <c r="D749" s="139"/>
    </row>
    <row r="750" spans="4:4" x14ac:dyDescent="0.2">
      <c r="D750" s="139"/>
    </row>
    <row r="751" spans="4:4" x14ac:dyDescent="0.2">
      <c r="D751" s="139"/>
    </row>
    <row r="752" spans="4:4" x14ac:dyDescent="0.2">
      <c r="D752" s="139"/>
    </row>
    <row r="753" spans="4:4" x14ac:dyDescent="0.2">
      <c r="D753" s="139"/>
    </row>
    <row r="754" spans="4:4" x14ac:dyDescent="0.2">
      <c r="D754" s="139"/>
    </row>
    <row r="755" spans="4:4" x14ac:dyDescent="0.2">
      <c r="D755" s="139"/>
    </row>
    <row r="756" spans="4:4" x14ac:dyDescent="0.2">
      <c r="D756" s="139"/>
    </row>
    <row r="757" spans="4:4" x14ac:dyDescent="0.2">
      <c r="D757" s="139"/>
    </row>
    <row r="758" spans="4:4" x14ac:dyDescent="0.2">
      <c r="D758" s="139"/>
    </row>
    <row r="759" spans="4:4" x14ac:dyDescent="0.2">
      <c r="D759" s="139"/>
    </row>
    <row r="760" spans="4:4" x14ac:dyDescent="0.2">
      <c r="D760" s="139"/>
    </row>
    <row r="761" spans="4:4" x14ac:dyDescent="0.2">
      <c r="D761" s="139"/>
    </row>
    <row r="762" spans="4:4" x14ac:dyDescent="0.2">
      <c r="D762" s="139"/>
    </row>
    <row r="763" spans="4:4" x14ac:dyDescent="0.2">
      <c r="D763" s="139"/>
    </row>
    <row r="764" spans="4:4" x14ac:dyDescent="0.2">
      <c r="D764" s="139"/>
    </row>
    <row r="765" spans="4:4" x14ac:dyDescent="0.2">
      <c r="D765" s="139"/>
    </row>
    <row r="766" spans="4:4" x14ac:dyDescent="0.2">
      <c r="D766" s="139"/>
    </row>
    <row r="767" spans="4:4" x14ac:dyDescent="0.2">
      <c r="D767" s="139"/>
    </row>
    <row r="768" spans="4:4" x14ac:dyDescent="0.2">
      <c r="D768" s="139"/>
    </row>
    <row r="769" spans="4:4" x14ac:dyDescent="0.2">
      <c r="D769" s="139"/>
    </row>
    <row r="770" spans="4:4" x14ac:dyDescent="0.2">
      <c r="D770" s="139"/>
    </row>
    <row r="771" spans="4:4" x14ac:dyDescent="0.2">
      <c r="D771" s="139"/>
    </row>
    <row r="772" spans="4:4" x14ac:dyDescent="0.2">
      <c r="D772" s="139"/>
    </row>
    <row r="773" spans="4:4" x14ac:dyDescent="0.2">
      <c r="D773" s="139"/>
    </row>
    <row r="774" spans="4:4" x14ac:dyDescent="0.2">
      <c r="D774" s="139"/>
    </row>
    <row r="775" spans="4:4" x14ac:dyDescent="0.2">
      <c r="D775" s="139"/>
    </row>
    <row r="776" spans="4:4" x14ac:dyDescent="0.2">
      <c r="D776" s="139"/>
    </row>
    <row r="777" spans="4:4" x14ac:dyDescent="0.2">
      <c r="D777" s="139"/>
    </row>
    <row r="778" spans="4:4" x14ac:dyDescent="0.2">
      <c r="D778" s="139"/>
    </row>
    <row r="779" spans="4:4" x14ac:dyDescent="0.2">
      <c r="D779" s="139"/>
    </row>
    <row r="780" spans="4:4" x14ac:dyDescent="0.2">
      <c r="D780" s="139"/>
    </row>
    <row r="781" spans="4:4" x14ac:dyDescent="0.2">
      <c r="D781" s="139"/>
    </row>
    <row r="782" spans="4:4" x14ac:dyDescent="0.2">
      <c r="D782" s="139"/>
    </row>
    <row r="783" spans="4:4" x14ac:dyDescent="0.2">
      <c r="D783" s="139"/>
    </row>
    <row r="784" spans="4:4" x14ac:dyDescent="0.2">
      <c r="D784" s="139"/>
    </row>
    <row r="785" spans="4:4" x14ac:dyDescent="0.2">
      <c r="D785" s="139"/>
    </row>
    <row r="786" spans="4:4" x14ac:dyDescent="0.2">
      <c r="D786" s="139"/>
    </row>
    <row r="787" spans="4:4" x14ac:dyDescent="0.2">
      <c r="D787" s="139"/>
    </row>
    <row r="788" spans="4:4" x14ac:dyDescent="0.2">
      <c r="D788" s="139"/>
    </row>
    <row r="789" spans="4:4" x14ac:dyDescent="0.2">
      <c r="D789" s="139"/>
    </row>
    <row r="790" spans="4:4" x14ac:dyDescent="0.2">
      <c r="D790" s="139"/>
    </row>
    <row r="791" spans="4:4" x14ac:dyDescent="0.2">
      <c r="D791" s="139"/>
    </row>
    <row r="792" spans="4:4" x14ac:dyDescent="0.2">
      <c r="D792" s="139"/>
    </row>
    <row r="793" spans="4:4" x14ac:dyDescent="0.2">
      <c r="D793" s="139"/>
    </row>
    <row r="794" spans="4:4" x14ac:dyDescent="0.2">
      <c r="D794" s="139"/>
    </row>
    <row r="795" spans="4:4" x14ac:dyDescent="0.2">
      <c r="D795" s="139"/>
    </row>
    <row r="796" spans="4:4" x14ac:dyDescent="0.2">
      <c r="D796" s="139"/>
    </row>
    <row r="797" spans="4:4" x14ac:dyDescent="0.2">
      <c r="D797" s="139"/>
    </row>
    <row r="798" spans="4:4" x14ac:dyDescent="0.2">
      <c r="D798" s="139"/>
    </row>
    <row r="799" spans="4:4" x14ac:dyDescent="0.2">
      <c r="D799" s="139"/>
    </row>
    <row r="800" spans="4:4" x14ac:dyDescent="0.2">
      <c r="D800" s="139"/>
    </row>
    <row r="801" spans="4:4" x14ac:dyDescent="0.2">
      <c r="D801" s="139"/>
    </row>
    <row r="802" spans="4:4" x14ac:dyDescent="0.2">
      <c r="D802" s="139"/>
    </row>
    <row r="803" spans="4:4" x14ac:dyDescent="0.2">
      <c r="D803" s="139"/>
    </row>
    <row r="804" spans="4:4" x14ac:dyDescent="0.2">
      <c r="D804" s="139"/>
    </row>
    <row r="805" spans="4:4" x14ac:dyDescent="0.2">
      <c r="D805" s="139"/>
    </row>
    <row r="806" spans="4:4" x14ac:dyDescent="0.2">
      <c r="D806" s="139"/>
    </row>
    <row r="807" spans="4:4" x14ac:dyDescent="0.2">
      <c r="D807" s="139"/>
    </row>
    <row r="808" spans="4:4" x14ac:dyDescent="0.2">
      <c r="D808" s="139"/>
    </row>
    <row r="809" spans="4:4" x14ac:dyDescent="0.2">
      <c r="D809" s="139"/>
    </row>
    <row r="810" spans="4:4" x14ac:dyDescent="0.2">
      <c r="D810" s="139"/>
    </row>
    <row r="811" spans="4:4" x14ac:dyDescent="0.2">
      <c r="D811" s="139"/>
    </row>
    <row r="812" spans="4:4" x14ac:dyDescent="0.2">
      <c r="D812" s="139"/>
    </row>
    <row r="813" spans="4:4" x14ac:dyDescent="0.2">
      <c r="D813" s="139"/>
    </row>
    <row r="814" spans="4:4" x14ac:dyDescent="0.2">
      <c r="D814" s="139"/>
    </row>
    <row r="815" spans="4:4" x14ac:dyDescent="0.2">
      <c r="D815" s="139"/>
    </row>
    <row r="816" spans="4:4" x14ac:dyDescent="0.2">
      <c r="D816" s="139"/>
    </row>
    <row r="817" spans="4:4" x14ac:dyDescent="0.2">
      <c r="D817" s="139"/>
    </row>
    <row r="818" spans="4:4" x14ac:dyDescent="0.2">
      <c r="D818" s="139"/>
    </row>
    <row r="819" spans="4:4" x14ac:dyDescent="0.2">
      <c r="D819" s="139"/>
    </row>
    <row r="820" spans="4:4" x14ac:dyDescent="0.2">
      <c r="D820" s="139"/>
    </row>
    <row r="821" spans="4:4" x14ac:dyDescent="0.2">
      <c r="D821" s="139"/>
    </row>
    <row r="822" spans="4:4" x14ac:dyDescent="0.2">
      <c r="D822" s="139"/>
    </row>
    <row r="823" spans="4:4" x14ac:dyDescent="0.2">
      <c r="D823" s="139"/>
    </row>
    <row r="824" spans="4:4" x14ac:dyDescent="0.2">
      <c r="D824" s="139"/>
    </row>
    <row r="825" spans="4:4" x14ac:dyDescent="0.2">
      <c r="D825" s="139"/>
    </row>
    <row r="826" spans="4:4" x14ac:dyDescent="0.2">
      <c r="D826" s="139"/>
    </row>
    <row r="827" spans="4:4" x14ac:dyDescent="0.2">
      <c r="D827" s="139"/>
    </row>
    <row r="828" spans="4:4" x14ac:dyDescent="0.2">
      <c r="D828" s="139"/>
    </row>
    <row r="829" spans="4:4" x14ac:dyDescent="0.2">
      <c r="D829" s="139"/>
    </row>
    <row r="830" spans="4:4" x14ac:dyDescent="0.2">
      <c r="D830" s="139"/>
    </row>
    <row r="831" spans="4:4" x14ac:dyDescent="0.2">
      <c r="D831" s="139"/>
    </row>
    <row r="832" spans="4:4" x14ac:dyDescent="0.2">
      <c r="D832" s="139"/>
    </row>
    <row r="833" spans="4:4" x14ac:dyDescent="0.2">
      <c r="D833" s="139"/>
    </row>
    <row r="834" spans="4:4" x14ac:dyDescent="0.2">
      <c r="D834" s="139"/>
    </row>
    <row r="835" spans="4:4" x14ac:dyDescent="0.2">
      <c r="D835" s="139"/>
    </row>
    <row r="836" spans="4:4" x14ac:dyDescent="0.2">
      <c r="D836" s="139"/>
    </row>
    <row r="837" spans="4:4" x14ac:dyDescent="0.2">
      <c r="D837" s="139"/>
    </row>
    <row r="838" spans="4:4" x14ac:dyDescent="0.2">
      <c r="D838" s="139"/>
    </row>
    <row r="839" spans="4:4" x14ac:dyDescent="0.2">
      <c r="D839" s="139"/>
    </row>
    <row r="840" spans="4:4" x14ac:dyDescent="0.2">
      <c r="D840" s="139"/>
    </row>
    <row r="841" spans="4:4" x14ac:dyDescent="0.2">
      <c r="D841" s="139"/>
    </row>
    <row r="842" spans="4:4" x14ac:dyDescent="0.2">
      <c r="D842" s="139"/>
    </row>
    <row r="843" spans="4:4" x14ac:dyDescent="0.2">
      <c r="D843" s="139"/>
    </row>
    <row r="844" spans="4:4" x14ac:dyDescent="0.2">
      <c r="D844" s="139"/>
    </row>
    <row r="845" spans="4:4" x14ac:dyDescent="0.2">
      <c r="D845" s="139"/>
    </row>
    <row r="846" spans="4:4" x14ac:dyDescent="0.2">
      <c r="D846" s="139"/>
    </row>
    <row r="847" spans="4:4" x14ac:dyDescent="0.2">
      <c r="D847" s="139"/>
    </row>
    <row r="848" spans="4:4" x14ac:dyDescent="0.2">
      <c r="D848" s="139"/>
    </row>
    <row r="849" spans="4:4" x14ac:dyDescent="0.2">
      <c r="D849" s="139"/>
    </row>
    <row r="850" spans="4:4" x14ac:dyDescent="0.2">
      <c r="D850" s="139"/>
    </row>
    <row r="851" spans="4:4" x14ac:dyDescent="0.2">
      <c r="D851" s="139"/>
    </row>
    <row r="852" spans="4:4" x14ac:dyDescent="0.2">
      <c r="D852" s="139"/>
    </row>
    <row r="853" spans="4:4" x14ac:dyDescent="0.2">
      <c r="D853" s="139"/>
    </row>
    <row r="854" spans="4:4" x14ac:dyDescent="0.2">
      <c r="D854" s="139"/>
    </row>
    <row r="855" spans="4:4" x14ac:dyDescent="0.2">
      <c r="D855" s="139"/>
    </row>
    <row r="856" spans="4:4" x14ac:dyDescent="0.2">
      <c r="D856" s="139"/>
    </row>
    <row r="857" spans="4:4" x14ac:dyDescent="0.2">
      <c r="D857" s="139"/>
    </row>
    <row r="858" spans="4:4" x14ac:dyDescent="0.2">
      <c r="D858" s="139"/>
    </row>
    <row r="859" spans="4:4" x14ac:dyDescent="0.2">
      <c r="D859" s="139"/>
    </row>
    <row r="860" spans="4:4" x14ac:dyDescent="0.2">
      <c r="D860" s="139"/>
    </row>
    <row r="861" spans="4:4" x14ac:dyDescent="0.2">
      <c r="D861" s="139"/>
    </row>
    <row r="862" spans="4:4" x14ac:dyDescent="0.2">
      <c r="D862" s="139"/>
    </row>
    <row r="863" spans="4:4" x14ac:dyDescent="0.2">
      <c r="D863" s="139"/>
    </row>
    <row r="864" spans="4:4" x14ac:dyDescent="0.2">
      <c r="D864" s="139"/>
    </row>
    <row r="865" spans="4:4" x14ac:dyDescent="0.2">
      <c r="D865" s="139"/>
    </row>
    <row r="866" spans="4:4" x14ac:dyDescent="0.2">
      <c r="D866" s="139"/>
    </row>
    <row r="867" spans="4:4" x14ac:dyDescent="0.2">
      <c r="D867" s="139"/>
    </row>
    <row r="868" spans="4:4" x14ac:dyDescent="0.2">
      <c r="D868" s="139"/>
    </row>
    <row r="869" spans="4:4" x14ac:dyDescent="0.2">
      <c r="D869" s="139"/>
    </row>
    <row r="870" spans="4:4" x14ac:dyDescent="0.2">
      <c r="D870" s="139"/>
    </row>
    <row r="871" spans="4:4" x14ac:dyDescent="0.2">
      <c r="D871" s="139"/>
    </row>
    <row r="872" spans="4:4" x14ac:dyDescent="0.2">
      <c r="D872" s="139"/>
    </row>
    <row r="873" spans="4:4" x14ac:dyDescent="0.2">
      <c r="D873" s="139"/>
    </row>
    <row r="874" spans="4:4" x14ac:dyDescent="0.2">
      <c r="D874" s="139"/>
    </row>
    <row r="875" spans="4:4" x14ac:dyDescent="0.2">
      <c r="D875" s="139"/>
    </row>
    <row r="876" spans="4:4" x14ac:dyDescent="0.2">
      <c r="D876" s="139"/>
    </row>
    <row r="877" spans="4:4" x14ac:dyDescent="0.2">
      <c r="D877" s="139"/>
    </row>
    <row r="878" spans="4:4" x14ac:dyDescent="0.2">
      <c r="D878" s="139"/>
    </row>
    <row r="879" spans="4:4" x14ac:dyDescent="0.2">
      <c r="D879" s="139"/>
    </row>
    <row r="880" spans="4:4" x14ac:dyDescent="0.2">
      <c r="D880" s="139"/>
    </row>
    <row r="881" spans="4:4" x14ac:dyDescent="0.2">
      <c r="D881" s="139"/>
    </row>
    <row r="882" spans="4:4" x14ac:dyDescent="0.2">
      <c r="D882" s="139"/>
    </row>
    <row r="883" spans="4:4" x14ac:dyDescent="0.2">
      <c r="D883" s="139"/>
    </row>
    <row r="884" spans="4:4" x14ac:dyDescent="0.2">
      <c r="D884" s="139"/>
    </row>
    <row r="885" spans="4:4" x14ac:dyDescent="0.2">
      <c r="D885" s="139"/>
    </row>
    <row r="886" spans="4:4" x14ac:dyDescent="0.2">
      <c r="D886" s="139"/>
    </row>
    <row r="887" spans="4:4" x14ac:dyDescent="0.2">
      <c r="D887" s="139"/>
    </row>
    <row r="888" spans="4:4" x14ac:dyDescent="0.2">
      <c r="D888" s="139"/>
    </row>
    <row r="889" spans="4:4" x14ac:dyDescent="0.2">
      <c r="D889" s="139"/>
    </row>
    <row r="890" spans="4:4" x14ac:dyDescent="0.2">
      <c r="D890" s="139"/>
    </row>
    <row r="891" spans="4:4" x14ac:dyDescent="0.2">
      <c r="D891" s="139"/>
    </row>
    <row r="892" spans="4:4" x14ac:dyDescent="0.2">
      <c r="D892" s="139"/>
    </row>
    <row r="893" spans="4:4" x14ac:dyDescent="0.2">
      <c r="D893" s="139"/>
    </row>
    <row r="894" spans="4:4" x14ac:dyDescent="0.2">
      <c r="D894" s="139"/>
    </row>
    <row r="895" spans="4:4" x14ac:dyDescent="0.2">
      <c r="D895" s="139"/>
    </row>
    <row r="896" spans="4:4" x14ac:dyDescent="0.2">
      <c r="D896" s="139"/>
    </row>
    <row r="897" spans="4:4" x14ac:dyDescent="0.2">
      <c r="D897" s="139"/>
    </row>
    <row r="898" spans="4:4" x14ac:dyDescent="0.2">
      <c r="D898" s="139"/>
    </row>
    <row r="899" spans="4:4" x14ac:dyDescent="0.2">
      <c r="D899" s="139"/>
    </row>
    <row r="900" spans="4:4" x14ac:dyDescent="0.2">
      <c r="D900" s="139"/>
    </row>
    <row r="901" spans="4:4" x14ac:dyDescent="0.2">
      <c r="D901" s="139"/>
    </row>
    <row r="902" spans="4:4" x14ac:dyDescent="0.2">
      <c r="D902" s="139"/>
    </row>
    <row r="903" spans="4:4" x14ac:dyDescent="0.2">
      <c r="D903" s="139"/>
    </row>
    <row r="904" spans="4:4" x14ac:dyDescent="0.2">
      <c r="D904" s="139"/>
    </row>
    <row r="905" spans="4:4" x14ac:dyDescent="0.2">
      <c r="D905" s="139"/>
    </row>
    <row r="906" spans="4:4" x14ac:dyDescent="0.2">
      <c r="D906" s="139"/>
    </row>
    <row r="907" spans="4:4" x14ac:dyDescent="0.2">
      <c r="D907" s="139"/>
    </row>
    <row r="908" spans="4:4" x14ac:dyDescent="0.2">
      <c r="D908" s="139"/>
    </row>
    <row r="909" spans="4:4" x14ac:dyDescent="0.2">
      <c r="D909" s="139"/>
    </row>
    <row r="910" spans="4:4" x14ac:dyDescent="0.2">
      <c r="D910" s="139"/>
    </row>
    <row r="911" spans="4:4" x14ac:dyDescent="0.2">
      <c r="D911" s="139"/>
    </row>
    <row r="912" spans="4:4" x14ac:dyDescent="0.2">
      <c r="D912" s="139"/>
    </row>
    <row r="913" spans="4:4" x14ac:dyDescent="0.2">
      <c r="D913" s="139"/>
    </row>
    <row r="914" spans="4:4" x14ac:dyDescent="0.2">
      <c r="D914" s="139"/>
    </row>
    <row r="915" spans="4:4" x14ac:dyDescent="0.2">
      <c r="D915" s="139"/>
    </row>
    <row r="916" spans="4:4" x14ac:dyDescent="0.2">
      <c r="D916" s="139"/>
    </row>
    <row r="917" spans="4:4" x14ac:dyDescent="0.2">
      <c r="D917" s="139"/>
    </row>
    <row r="918" spans="4:4" x14ac:dyDescent="0.2">
      <c r="D918" s="139"/>
    </row>
    <row r="919" spans="4:4" x14ac:dyDescent="0.2">
      <c r="D919" s="139"/>
    </row>
    <row r="920" spans="4:4" x14ac:dyDescent="0.2">
      <c r="D920" s="139"/>
    </row>
    <row r="921" spans="4:4" x14ac:dyDescent="0.2">
      <c r="D921" s="139"/>
    </row>
    <row r="922" spans="4:4" x14ac:dyDescent="0.2">
      <c r="D922" s="139"/>
    </row>
    <row r="923" spans="4:4" x14ac:dyDescent="0.2">
      <c r="D923" s="139"/>
    </row>
    <row r="924" spans="4:4" x14ac:dyDescent="0.2">
      <c r="D924" s="139"/>
    </row>
    <row r="925" spans="4:4" x14ac:dyDescent="0.2">
      <c r="D925" s="139"/>
    </row>
    <row r="926" spans="4:4" x14ac:dyDescent="0.2">
      <c r="D926" s="139"/>
    </row>
    <row r="927" spans="4:4" x14ac:dyDescent="0.2">
      <c r="D927" s="139"/>
    </row>
    <row r="928" spans="4:4" x14ac:dyDescent="0.2">
      <c r="D928" s="139"/>
    </row>
    <row r="929" spans="4:4" x14ac:dyDescent="0.2">
      <c r="D929" s="139"/>
    </row>
    <row r="930" spans="4:4" x14ac:dyDescent="0.2">
      <c r="D930" s="139"/>
    </row>
    <row r="931" spans="4:4" x14ac:dyDescent="0.2">
      <c r="D931" s="139"/>
    </row>
    <row r="932" spans="4:4" x14ac:dyDescent="0.2">
      <c r="D932" s="139"/>
    </row>
    <row r="933" spans="4:4" x14ac:dyDescent="0.2">
      <c r="D933" s="139"/>
    </row>
    <row r="934" spans="4:4" x14ac:dyDescent="0.2">
      <c r="D934" s="139"/>
    </row>
    <row r="935" spans="4:4" x14ac:dyDescent="0.2">
      <c r="D935" s="139"/>
    </row>
    <row r="936" spans="4:4" x14ac:dyDescent="0.2">
      <c r="D936" s="139"/>
    </row>
    <row r="937" spans="4:4" x14ac:dyDescent="0.2">
      <c r="D937" s="139"/>
    </row>
    <row r="938" spans="4:4" x14ac:dyDescent="0.2">
      <c r="D938" s="139"/>
    </row>
    <row r="939" spans="4:4" x14ac:dyDescent="0.2">
      <c r="D939" s="139"/>
    </row>
    <row r="940" spans="4:4" x14ac:dyDescent="0.2">
      <c r="D940" s="139"/>
    </row>
    <row r="941" spans="4:4" x14ac:dyDescent="0.2">
      <c r="D941" s="139"/>
    </row>
    <row r="942" spans="4:4" x14ac:dyDescent="0.2">
      <c r="D942" s="139"/>
    </row>
    <row r="943" spans="4:4" x14ac:dyDescent="0.2">
      <c r="D943" s="139"/>
    </row>
    <row r="944" spans="4:4" x14ac:dyDescent="0.2">
      <c r="D944" s="139"/>
    </row>
    <row r="945" spans="4:4" x14ac:dyDescent="0.2">
      <c r="D945" s="139"/>
    </row>
    <row r="946" spans="4:4" x14ac:dyDescent="0.2">
      <c r="D946" s="139"/>
    </row>
    <row r="947" spans="4:4" x14ac:dyDescent="0.2">
      <c r="D947" s="139"/>
    </row>
    <row r="948" spans="4:4" x14ac:dyDescent="0.2">
      <c r="D948" s="139"/>
    </row>
    <row r="949" spans="4:4" x14ac:dyDescent="0.2">
      <c r="D949" s="139"/>
    </row>
    <row r="950" spans="4:4" x14ac:dyDescent="0.2">
      <c r="D950" s="139"/>
    </row>
    <row r="951" spans="4:4" x14ac:dyDescent="0.2">
      <c r="D951" s="139"/>
    </row>
    <row r="952" spans="4:4" x14ac:dyDescent="0.2">
      <c r="D952" s="139"/>
    </row>
    <row r="953" spans="4:4" x14ac:dyDescent="0.2">
      <c r="D953" s="139"/>
    </row>
    <row r="954" spans="4:4" x14ac:dyDescent="0.2">
      <c r="D954" s="139"/>
    </row>
    <row r="955" spans="4:4" x14ac:dyDescent="0.2">
      <c r="D955" s="139"/>
    </row>
    <row r="956" spans="4:4" x14ac:dyDescent="0.2">
      <c r="D956" s="139"/>
    </row>
    <row r="957" spans="4:4" x14ac:dyDescent="0.2">
      <c r="D957" s="139"/>
    </row>
    <row r="958" spans="4:4" x14ac:dyDescent="0.2">
      <c r="D958" s="139"/>
    </row>
    <row r="959" spans="4:4" x14ac:dyDescent="0.2">
      <c r="D959" s="139"/>
    </row>
    <row r="960" spans="4:4" x14ac:dyDescent="0.2">
      <c r="D960" s="139"/>
    </row>
    <row r="961" spans="4:4" x14ac:dyDescent="0.2">
      <c r="D961" s="139"/>
    </row>
    <row r="962" spans="4:4" x14ac:dyDescent="0.2">
      <c r="D962" s="139"/>
    </row>
    <row r="963" spans="4:4" x14ac:dyDescent="0.2">
      <c r="D963" s="139"/>
    </row>
    <row r="964" spans="4:4" x14ac:dyDescent="0.2">
      <c r="D964" s="139"/>
    </row>
    <row r="965" spans="4:4" x14ac:dyDescent="0.2">
      <c r="D965" s="139"/>
    </row>
    <row r="966" spans="4:4" x14ac:dyDescent="0.2">
      <c r="D966" s="139"/>
    </row>
    <row r="967" spans="4:4" x14ac:dyDescent="0.2">
      <c r="D967" s="139"/>
    </row>
    <row r="968" spans="4:4" x14ac:dyDescent="0.2">
      <c r="D968" s="139"/>
    </row>
    <row r="969" spans="4:4" x14ac:dyDescent="0.2">
      <c r="D969" s="139"/>
    </row>
    <row r="970" spans="4:4" x14ac:dyDescent="0.2">
      <c r="D970" s="139"/>
    </row>
    <row r="971" spans="4:4" x14ac:dyDescent="0.2">
      <c r="D971" s="139"/>
    </row>
    <row r="972" spans="4:4" x14ac:dyDescent="0.2">
      <c r="D972" s="139"/>
    </row>
    <row r="973" spans="4:4" x14ac:dyDescent="0.2">
      <c r="D973" s="139"/>
    </row>
    <row r="974" spans="4:4" x14ac:dyDescent="0.2">
      <c r="D974" s="139"/>
    </row>
    <row r="975" spans="4:4" x14ac:dyDescent="0.2">
      <c r="D975" s="139"/>
    </row>
    <row r="976" spans="4:4" x14ac:dyDescent="0.2">
      <c r="D976" s="139"/>
    </row>
    <row r="977" spans="4:4" x14ac:dyDescent="0.2">
      <c r="D977" s="139"/>
    </row>
    <row r="978" spans="4:4" x14ac:dyDescent="0.2">
      <c r="D978" s="139"/>
    </row>
    <row r="979" spans="4:4" x14ac:dyDescent="0.2">
      <c r="D979" s="139"/>
    </row>
    <row r="980" spans="4:4" x14ac:dyDescent="0.2">
      <c r="D980" s="139"/>
    </row>
    <row r="981" spans="4:4" x14ac:dyDescent="0.2">
      <c r="D981" s="139"/>
    </row>
    <row r="982" spans="4:4" x14ac:dyDescent="0.2">
      <c r="D982" s="139"/>
    </row>
    <row r="983" spans="4:4" x14ac:dyDescent="0.2">
      <c r="D983" s="139"/>
    </row>
    <row r="984" spans="4:4" x14ac:dyDescent="0.2">
      <c r="D984" s="139"/>
    </row>
    <row r="985" spans="4:4" x14ac:dyDescent="0.2">
      <c r="D985" s="139"/>
    </row>
    <row r="986" spans="4:4" x14ac:dyDescent="0.2">
      <c r="D986" s="139"/>
    </row>
    <row r="987" spans="4:4" x14ac:dyDescent="0.2">
      <c r="D987" s="139"/>
    </row>
    <row r="988" spans="4:4" x14ac:dyDescent="0.2">
      <c r="D988" s="139"/>
    </row>
    <row r="989" spans="4:4" x14ac:dyDescent="0.2">
      <c r="D989" s="139"/>
    </row>
    <row r="990" spans="4:4" x14ac:dyDescent="0.2">
      <c r="D990" s="139"/>
    </row>
    <row r="991" spans="4:4" x14ac:dyDescent="0.2">
      <c r="D991" s="139"/>
    </row>
    <row r="992" spans="4:4" x14ac:dyDescent="0.2">
      <c r="D992" s="139"/>
    </row>
    <row r="993" spans="4:4" x14ac:dyDescent="0.2">
      <c r="D993" s="139"/>
    </row>
    <row r="994" spans="4:4" x14ac:dyDescent="0.2">
      <c r="D994" s="139"/>
    </row>
    <row r="995" spans="4:4" x14ac:dyDescent="0.2">
      <c r="D995" s="139"/>
    </row>
    <row r="996" spans="4:4" x14ac:dyDescent="0.2">
      <c r="D996" s="139"/>
    </row>
    <row r="997" spans="4:4" x14ac:dyDescent="0.2">
      <c r="D997" s="139"/>
    </row>
    <row r="998" spans="4:4" x14ac:dyDescent="0.2">
      <c r="D998" s="139"/>
    </row>
    <row r="999" spans="4:4" x14ac:dyDescent="0.2">
      <c r="D999" s="139"/>
    </row>
    <row r="1000" spans="4:4" x14ac:dyDescent="0.2">
      <c r="D1000" s="139"/>
    </row>
    <row r="1001" spans="4:4" x14ac:dyDescent="0.2">
      <c r="D1001" s="139"/>
    </row>
    <row r="1002" spans="4:4" x14ac:dyDescent="0.2">
      <c r="D1002" s="139"/>
    </row>
    <row r="1003" spans="4:4" x14ac:dyDescent="0.2">
      <c r="D1003" s="139"/>
    </row>
    <row r="1004" spans="4:4" x14ac:dyDescent="0.2">
      <c r="D1004" s="139"/>
    </row>
    <row r="1005" spans="4:4" x14ac:dyDescent="0.2">
      <c r="D1005" s="139"/>
    </row>
    <row r="1006" spans="4:4" x14ac:dyDescent="0.2">
      <c r="D1006" s="139"/>
    </row>
    <row r="1007" spans="4:4" x14ac:dyDescent="0.2">
      <c r="D1007" s="139"/>
    </row>
    <row r="1008" spans="4:4" x14ac:dyDescent="0.2">
      <c r="D1008" s="139"/>
    </row>
    <row r="1009" spans="4:4" x14ac:dyDescent="0.2">
      <c r="D1009" s="139"/>
    </row>
    <row r="1010" spans="4:4" x14ac:dyDescent="0.2">
      <c r="D1010" s="139"/>
    </row>
    <row r="1011" spans="4:4" x14ac:dyDescent="0.2">
      <c r="D1011" s="139"/>
    </row>
    <row r="1012" spans="4:4" x14ac:dyDescent="0.2">
      <c r="D1012" s="139"/>
    </row>
    <row r="1013" spans="4:4" x14ac:dyDescent="0.2">
      <c r="D1013" s="139"/>
    </row>
    <row r="1014" spans="4:4" x14ac:dyDescent="0.2">
      <c r="D1014" s="139"/>
    </row>
    <row r="1015" spans="4:4" x14ac:dyDescent="0.2">
      <c r="D1015" s="139"/>
    </row>
    <row r="1016" spans="4:4" x14ac:dyDescent="0.2">
      <c r="D1016" s="139"/>
    </row>
    <row r="1017" spans="4:4" x14ac:dyDescent="0.2">
      <c r="D1017" s="139"/>
    </row>
    <row r="1018" spans="4:4" x14ac:dyDescent="0.2">
      <c r="D1018" s="139"/>
    </row>
    <row r="1019" spans="4:4" x14ac:dyDescent="0.2">
      <c r="D1019" s="139"/>
    </row>
    <row r="1020" spans="4:4" x14ac:dyDescent="0.2">
      <c r="D1020" s="139"/>
    </row>
    <row r="1021" spans="4:4" x14ac:dyDescent="0.2">
      <c r="D1021" s="139"/>
    </row>
    <row r="1022" spans="4:4" x14ac:dyDescent="0.2">
      <c r="D1022" s="139"/>
    </row>
    <row r="1023" spans="4:4" x14ac:dyDescent="0.2">
      <c r="D1023" s="139"/>
    </row>
    <row r="1024" spans="4:4" x14ac:dyDescent="0.2">
      <c r="D1024" s="139"/>
    </row>
    <row r="1025" spans="4:4" x14ac:dyDescent="0.2">
      <c r="D1025" s="139"/>
    </row>
    <row r="1026" spans="4:4" x14ac:dyDescent="0.2">
      <c r="D1026" s="139"/>
    </row>
    <row r="1027" spans="4:4" x14ac:dyDescent="0.2">
      <c r="D1027" s="139"/>
    </row>
    <row r="1028" spans="4:4" x14ac:dyDescent="0.2">
      <c r="D1028" s="139"/>
    </row>
    <row r="1029" spans="4:4" x14ac:dyDescent="0.2">
      <c r="D1029" s="139"/>
    </row>
    <row r="1030" spans="4:4" x14ac:dyDescent="0.2">
      <c r="D1030" s="139"/>
    </row>
    <row r="1031" spans="4:4" x14ac:dyDescent="0.2">
      <c r="D1031" s="139"/>
    </row>
    <row r="1032" spans="4:4" x14ac:dyDescent="0.2">
      <c r="D1032" s="139"/>
    </row>
    <row r="1033" spans="4:4" x14ac:dyDescent="0.2">
      <c r="D1033" s="139"/>
    </row>
    <row r="1034" spans="4:4" x14ac:dyDescent="0.2">
      <c r="D1034" s="139"/>
    </row>
    <row r="1035" spans="4:4" x14ac:dyDescent="0.2">
      <c r="D1035" s="139"/>
    </row>
    <row r="1036" spans="4:4" x14ac:dyDescent="0.2">
      <c r="D1036" s="139"/>
    </row>
    <row r="1037" spans="4:4" x14ac:dyDescent="0.2">
      <c r="D1037" s="139"/>
    </row>
    <row r="1038" spans="4:4" x14ac:dyDescent="0.2">
      <c r="D1038" s="139"/>
    </row>
    <row r="1039" spans="4:4" x14ac:dyDescent="0.2">
      <c r="D1039" s="139"/>
    </row>
    <row r="1040" spans="4:4" x14ac:dyDescent="0.2">
      <c r="D1040" s="139"/>
    </row>
    <row r="1041" spans="4:4" x14ac:dyDescent="0.2">
      <c r="D1041" s="139"/>
    </row>
    <row r="1042" spans="4:4" x14ac:dyDescent="0.2">
      <c r="D1042" s="139"/>
    </row>
    <row r="1043" spans="4:4" x14ac:dyDescent="0.2">
      <c r="D1043" s="139"/>
    </row>
    <row r="1044" spans="4:4" x14ac:dyDescent="0.2">
      <c r="D1044" s="139"/>
    </row>
    <row r="1045" spans="4:4" x14ac:dyDescent="0.2">
      <c r="D1045" s="139"/>
    </row>
    <row r="1046" spans="4:4" x14ac:dyDescent="0.2">
      <c r="D1046" s="139"/>
    </row>
    <row r="1047" spans="4:4" x14ac:dyDescent="0.2">
      <c r="D1047" s="139"/>
    </row>
    <row r="1048" spans="4:4" x14ac:dyDescent="0.2">
      <c r="D1048" s="139"/>
    </row>
    <row r="1049" spans="4:4" x14ac:dyDescent="0.2">
      <c r="D1049" s="139"/>
    </row>
    <row r="1050" spans="4:4" x14ac:dyDescent="0.2">
      <c r="D1050" s="139"/>
    </row>
    <row r="1051" spans="4:4" x14ac:dyDescent="0.2">
      <c r="D1051" s="139"/>
    </row>
    <row r="1052" spans="4:4" x14ac:dyDescent="0.2">
      <c r="D1052" s="139"/>
    </row>
    <row r="1053" spans="4:4" x14ac:dyDescent="0.2">
      <c r="D1053" s="139"/>
    </row>
    <row r="1054" spans="4:4" x14ac:dyDescent="0.2">
      <c r="D1054" s="139"/>
    </row>
    <row r="1055" spans="4:4" x14ac:dyDescent="0.2">
      <c r="D1055" s="139"/>
    </row>
    <row r="1056" spans="4:4" x14ac:dyDescent="0.2">
      <c r="D1056" s="139"/>
    </row>
    <row r="1057" spans="4:4" x14ac:dyDescent="0.2">
      <c r="D1057" s="139"/>
    </row>
    <row r="1058" spans="4:4" x14ac:dyDescent="0.2">
      <c r="D1058" s="139"/>
    </row>
    <row r="1059" spans="4:4" x14ac:dyDescent="0.2">
      <c r="D1059" s="139"/>
    </row>
    <row r="1060" spans="4:4" x14ac:dyDescent="0.2">
      <c r="D1060" s="139"/>
    </row>
    <row r="1061" spans="4:4" x14ac:dyDescent="0.2">
      <c r="D1061" s="139"/>
    </row>
    <row r="1062" spans="4:4" x14ac:dyDescent="0.2">
      <c r="D1062" s="139"/>
    </row>
    <row r="1063" spans="4:4" x14ac:dyDescent="0.2">
      <c r="D1063" s="139"/>
    </row>
    <row r="1064" spans="4:4" x14ac:dyDescent="0.2">
      <c r="D1064" s="139"/>
    </row>
    <row r="1065" spans="4:4" x14ac:dyDescent="0.2">
      <c r="D1065" s="139"/>
    </row>
    <row r="1066" spans="4:4" x14ac:dyDescent="0.2">
      <c r="D1066" s="139"/>
    </row>
    <row r="1067" spans="4:4" x14ac:dyDescent="0.2">
      <c r="D1067" s="139"/>
    </row>
    <row r="1068" spans="4:4" x14ac:dyDescent="0.2">
      <c r="D1068" s="139"/>
    </row>
    <row r="1069" spans="4:4" x14ac:dyDescent="0.2">
      <c r="D1069" s="139"/>
    </row>
    <row r="1070" spans="4:4" x14ac:dyDescent="0.2">
      <c r="D1070" s="139"/>
    </row>
    <row r="1071" spans="4:4" x14ac:dyDescent="0.2">
      <c r="D1071" s="139"/>
    </row>
    <row r="1072" spans="4:4" x14ac:dyDescent="0.2">
      <c r="D1072" s="139"/>
    </row>
    <row r="1073" spans="4:4" x14ac:dyDescent="0.2">
      <c r="D1073" s="139"/>
    </row>
    <row r="1074" spans="4:4" x14ac:dyDescent="0.2">
      <c r="D1074" s="139"/>
    </row>
    <row r="1075" spans="4:4" x14ac:dyDescent="0.2">
      <c r="D1075" s="139"/>
    </row>
    <row r="1076" spans="4:4" x14ac:dyDescent="0.2">
      <c r="D1076" s="139"/>
    </row>
    <row r="1077" spans="4:4" x14ac:dyDescent="0.2">
      <c r="D1077" s="139"/>
    </row>
    <row r="1078" spans="4:4" x14ac:dyDescent="0.2">
      <c r="D1078" s="139"/>
    </row>
    <row r="1079" spans="4:4" x14ac:dyDescent="0.2">
      <c r="D1079" s="139"/>
    </row>
    <row r="1080" spans="4:4" x14ac:dyDescent="0.2">
      <c r="D1080" s="139"/>
    </row>
    <row r="1081" spans="4:4" x14ac:dyDescent="0.2">
      <c r="D1081" s="139"/>
    </row>
    <row r="1082" spans="4:4" x14ac:dyDescent="0.2">
      <c r="D1082" s="139"/>
    </row>
    <row r="1083" spans="4:4" x14ac:dyDescent="0.2">
      <c r="D1083" s="139"/>
    </row>
    <row r="1084" spans="4:4" x14ac:dyDescent="0.2">
      <c r="D1084" s="139"/>
    </row>
    <row r="1085" spans="4:4" x14ac:dyDescent="0.2">
      <c r="D1085" s="139"/>
    </row>
    <row r="1086" spans="4:4" x14ac:dyDescent="0.2">
      <c r="D1086" s="139"/>
    </row>
    <row r="1087" spans="4:4" x14ac:dyDescent="0.2">
      <c r="D1087" s="139"/>
    </row>
    <row r="1088" spans="4:4" x14ac:dyDescent="0.2">
      <c r="D1088" s="139"/>
    </row>
    <row r="1089" spans="4:4" x14ac:dyDescent="0.2">
      <c r="D1089" s="139"/>
    </row>
    <row r="1090" spans="4:4" x14ac:dyDescent="0.2">
      <c r="D1090" s="139"/>
    </row>
    <row r="1091" spans="4:4" x14ac:dyDescent="0.2">
      <c r="D1091" s="139"/>
    </row>
    <row r="1092" spans="4:4" x14ac:dyDescent="0.2">
      <c r="D1092" s="139"/>
    </row>
    <row r="1093" spans="4:4" x14ac:dyDescent="0.2">
      <c r="D1093" s="139"/>
    </row>
    <row r="1094" spans="4:4" x14ac:dyDescent="0.2">
      <c r="D1094" s="139"/>
    </row>
    <row r="1095" spans="4:4" x14ac:dyDescent="0.2">
      <c r="D1095" s="139"/>
    </row>
    <row r="1096" spans="4:4" x14ac:dyDescent="0.2">
      <c r="D1096" s="139"/>
    </row>
    <row r="1097" spans="4:4" x14ac:dyDescent="0.2">
      <c r="D1097" s="139"/>
    </row>
    <row r="1098" spans="4:4" x14ac:dyDescent="0.2">
      <c r="D1098" s="139"/>
    </row>
    <row r="1099" spans="4:4" x14ac:dyDescent="0.2">
      <c r="D1099" s="139"/>
    </row>
    <row r="1100" spans="4:4" x14ac:dyDescent="0.2">
      <c r="D1100" s="139"/>
    </row>
    <row r="1101" spans="4:4" x14ac:dyDescent="0.2">
      <c r="D1101" s="139"/>
    </row>
    <row r="1102" spans="4:4" x14ac:dyDescent="0.2">
      <c r="D1102" s="139"/>
    </row>
    <row r="1103" spans="4:4" x14ac:dyDescent="0.2">
      <c r="D1103" s="139"/>
    </row>
    <row r="1104" spans="4:4" x14ac:dyDescent="0.2">
      <c r="D1104" s="139"/>
    </row>
    <row r="1105" spans="4:4" x14ac:dyDescent="0.2">
      <c r="D1105" s="139"/>
    </row>
    <row r="1106" spans="4:4" x14ac:dyDescent="0.2">
      <c r="D1106" s="139"/>
    </row>
    <row r="1107" spans="4:4" x14ac:dyDescent="0.2">
      <c r="D1107" s="139"/>
    </row>
    <row r="1108" spans="4:4" x14ac:dyDescent="0.2">
      <c r="D1108" s="139"/>
    </row>
    <row r="1109" spans="4:4" x14ac:dyDescent="0.2">
      <c r="D1109" s="139"/>
    </row>
    <row r="1110" spans="4:4" x14ac:dyDescent="0.2">
      <c r="D1110" s="139"/>
    </row>
    <row r="1111" spans="4:4" x14ac:dyDescent="0.2">
      <c r="D1111" s="139"/>
    </row>
    <row r="1112" spans="4:4" x14ac:dyDescent="0.2">
      <c r="D1112" s="139"/>
    </row>
    <row r="1113" spans="4:4" x14ac:dyDescent="0.2">
      <c r="D1113" s="139"/>
    </row>
    <row r="1114" spans="4:4" x14ac:dyDescent="0.2">
      <c r="D1114" s="139"/>
    </row>
    <row r="1115" spans="4:4" x14ac:dyDescent="0.2">
      <c r="D1115" s="139"/>
    </row>
    <row r="1116" spans="4:4" x14ac:dyDescent="0.2">
      <c r="D1116" s="139"/>
    </row>
    <row r="1117" spans="4:4" x14ac:dyDescent="0.2">
      <c r="D1117" s="139"/>
    </row>
    <row r="1118" spans="4:4" x14ac:dyDescent="0.2">
      <c r="D1118" s="139"/>
    </row>
    <row r="1119" spans="4:4" x14ac:dyDescent="0.2">
      <c r="D1119" s="139"/>
    </row>
    <row r="1120" spans="4:4" x14ac:dyDescent="0.2">
      <c r="D1120" s="139"/>
    </row>
    <row r="1121" spans="4:4" x14ac:dyDescent="0.2">
      <c r="D1121" s="139"/>
    </row>
    <row r="1122" spans="4:4" x14ac:dyDescent="0.2">
      <c r="D1122" s="139"/>
    </row>
    <row r="1123" spans="4:4" x14ac:dyDescent="0.2">
      <c r="D1123" s="139"/>
    </row>
    <row r="1124" spans="4:4" x14ac:dyDescent="0.2">
      <c r="D1124" s="139"/>
    </row>
    <row r="1125" spans="4:4" x14ac:dyDescent="0.2">
      <c r="D1125" s="139"/>
    </row>
    <row r="1126" spans="4:4" x14ac:dyDescent="0.2">
      <c r="D1126" s="139"/>
    </row>
    <row r="1127" spans="4:4" x14ac:dyDescent="0.2">
      <c r="D1127" s="139"/>
    </row>
    <row r="1128" spans="4:4" x14ac:dyDescent="0.2">
      <c r="D1128" s="139"/>
    </row>
    <row r="1129" spans="4:4" x14ac:dyDescent="0.2">
      <c r="D1129" s="139"/>
    </row>
    <row r="1130" spans="4:4" x14ac:dyDescent="0.2">
      <c r="D1130" s="139"/>
    </row>
    <row r="1131" spans="4:4" x14ac:dyDescent="0.2">
      <c r="D1131" s="139"/>
    </row>
    <row r="1132" spans="4:4" x14ac:dyDescent="0.2">
      <c r="D1132" s="139"/>
    </row>
    <row r="1133" spans="4:4" x14ac:dyDescent="0.2">
      <c r="D1133" s="139"/>
    </row>
    <row r="1134" spans="4:4" x14ac:dyDescent="0.2">
      <c r="D1134" s="139"/>
    </row>
    <row r="1135" spans="4:4" x14ac:dyDescent="0.2">
      <c r="D1135" s="139"/>
    </row>
    <row r="1136" spans="4:4" x14ac:dyDescent="0.2">
      <c r="D1136" s="139"/>
    </row>
    <row r="1137" spans="4:4" x14ac:dyDescent="0.2">
      <c r="D1137" s="139"/>
    </row>
    <row r="1138" spans="4:4" x14ac:dyDescent="0.2">
      <c r="D1138" s="139"/>
    </row>
    <row r="1139" spans="4:4" x14ac:dyDescent="0.2">
      <c r="D1139" s="139"/>
    </row>
    <row r="1140" spans="4:4" x14ac:dyDescent="0.2">
      <c r="D1140" s="139"/>
    </row>
    <row r="1141" spans="4:4" x14ac:dyDescent="0.2">
      <c r="D1141" s="139"/>
    </row>
    <row r="1142" spans="4:4" x14ac:dyDescent="0.2">
      <c r="D1142" s="139"/>
    </row>
    <row r="1143" spans="4:4" x14ac:dyDescent="0.2">
      <c r="D1143" s="139"/>
    </row>
    <row r="1144" spans="4:4" x14ac:dyDescent="0.2">
      <c r="D1144" s="139"/>
    </row>
    <row r="1145" spans="4:4" x14ac:dyDescent="0.2">
      <c r="D1145" s="139"/>
    </row>
    <row r="1146" spans="4:4" x14ac:dyDescent="0.2">
      <c r="D1146" s="139"/>
    </row>
    <row r="1147" spans="4:4" x14ac:dyDescent="0.2">
      <c r="D1147" s="139"/>
    </row>
    <row r="1148" spans="4:4" x14ac:dyDescent="0.2">
      <c r="D1148" s="139"/>
    </row>
    <row r="1149" spans="4:4" x14ac:dyDescent="0.2">
      <c r="D1149" s="139"/>
    </row>
    <row r="1150" spans="4:4" x14ac:dyDescent="0.2">
      <c r="D1150" s="139"/>
    </row>
    <row r="1151" spans="4:4" x14ac:dyDescent="0.2">
      <c r="D1151" s="139"/>
    </row>
    <row r="1152" spans="4:4" x14ac:dyDescent="0.2">
      <c r="D1152" s="139"/>
    </row>
    <row r="1153" spans="4:4" x14ac:dyDescent="0.2">
      <c r="D1153" s="139"/>
    </row>
    <row r="1154" spans="4:4" x14ac:dyDescent="0.2">
      <c r="D1154" s="139"/>
    </row>
    <row r="1155" spans="4:4" x14ac:dyDescent="0.2">
      <c r="D1155" s="139"/>
    </row>
    <row r="1156" spans="4:4" x14ac:dyDescent="0.2">
      <c r="D1156" s="139"/>
    </row>
    <row r="1157" spans="4:4" x14ac:dyDescent="0.2">
      <c r="D1157" s="139"/>
    </row>
    <row r="1158" spans="4:4" x14ac:dyDescent="0.2">
      <c r="D1158" s="139"/>
    </row>
    <row r="1159" spans="4:4" x14ac:dyDescent="0.2">
      <c r="D1159" s="139"/>
    </row>
    <row r="1160" spans="4:4" x14ac:dyDescent="0.2">
      <c r="D1160" s="139"/>
    </row>
    <row r="1161" spans="4:4" x14ac:dyDescent="0.2">
      <c r="D1161" s="139"/>
    </row>
    <row r="1162" spans="4:4" x14ac:dyDescent="0.2">
      <c r="D1162" s="139"/>
    </row>
    <row r="1163" spans="4:4" x14ac:dyDescent="0.2">
      <c r="D1163" s="139"/>
    </row>
    <row r="1164" spans="4:4" x14ac:dyDescent="0.2">
      <c r="D1164" s="139"/>
    </row>
    <row r="1165" spans="4:4" x14ac:dyDescent="0.2">
      <c r="D1165" s="139"/>
    </row>
    <row r="1166" spans="4:4" x14ac:dyDescent="0.2">
      <c r="D1166" s="139"/>
    </row>
    <row r="1167" spans="4:4" x14ac:dyDescent="0.2">
      <c r="D1167" s="139"/>
    </row>
    <row r="1168" spans="4:4" x14ac:dyDescent="0.2">
      <c r="D1168" s="139"/>
    </row>
    <row r="1169" spans="4:4" x14ac:dyDescent="0.2">
      <c r="D1169" s="139"/>
    </row>
    <row r="1170" spans="4:4" x14ac:dyDescent="0.2">
      <c r="D1170" s="139"/>
    </row>
    <row r="1171" spans="4:4" x14ac:dyDescent="0.2">
      <c r="D1171" s="139"/>
    </row>
    <row r="1172" spans="4:4" x14ac:dyDescent="0.2">
      <c r="D1172" s="139"/>
    </row>
    <row r="1173" spans="4:4" x14ac:dyDescent="0.2">
      <c r="D1173" s="139"/>
    </row>
    <row r="1174" spans="4:4" x14ac:dyDescent="0.2">
      <c r="D1174" s="139"/>
    </row>
    <row r="1175" spans="4:4" x14ac:dyDescent="0.2">
      <c r="D1175" s="139"/>
    </row>
    <row r="1176" spans="4:4" x14ac:dyDescent="0.2">
      <c r="D1176" s="139"/>
    </row>
    <row r="1177" spans="4:4" x14ac:dyDescent="0.2">
      <c r="D1177" s="139"/>
    </row>
    <row r="1178" spans="4:4" x14ac:dyDescent="0.2">
      <c r="D1178" s="139"/>
    </row>
    <row r="1179" spans="4:4" x14ac:dyDescent="0.2">
      <c r="D1179" s="139"/>
    </row>
    <row r="1180" spans="4:4" x14ac:dyDescent="0.2">
      <c r="D1180" s="139"/>
    </row>
    <row r="1181" spans="4:4" x14ac:dyDescent="0.2">
      <c r="D1181" s="139"/>
    </row>
    <row r="1182" spans="4:4" x14ac:dyDescent="0.2">
      <c r="D1182" s="139"/>
    </row>
    <row r="1183" spans="4:4" x14ac:dyDescent="0.2">
      <c r="D1183" s="139"/>
    </row>
    <row r="1184" spans="4:4" x14ac:dyDescent="0.2">
      <c r="D1184" s="139"/>
    </row>
    <row r="1185" spans="4:4" x14ac:dyDescent="0.2">
      <c r="D1185" s="139"/>
    </row>
    <row r="1186" spans="4:4" x14ac:dyDescent="0.2">
      <c r="D1186" s="139"/>
    </row>
    <row r="1187" spans="4:4" x14ac:dyDescent="0.2">
      <c r="D1187" s="139"/>
    </row>
    <row r="1188" spans="4:4" x14ac:dyDescent="0.2">
      <c r="D1188" s="139"/>
    </row>
    <row r="1189" spans="4:4" x14ac:dyDescent="0.2">
      <c r="D1189" s="139"/>
    </row>
    <row r="1190" spans="4:4" x14ac:dyDescent="0.2">
      <c r="D1190" s="139"/>
    </row>
    <row r="1191" spans="4:4" x14ac:dyDescent="0.2">
      <c r="D1191" s="139"/>
    </row>
    <row r="1192" spans="4:4" x14ac:dyDescent="0.2">
      <c r="D1192" s="139"/>
    </row>
    <row r="1193" spans="4:4" x14ac:dyDescent="0.2">
      <c r="D1193" s="139"/>
    </row>
    <row r="1194" spans="4:4" x14ac:dyDescent="0.2">
      <c r="D1194" s="139"/>
    </row>
    <row r="1195" spans="4:4" x14ac:dyDescent="0.2">
      <c r="D1195" s="139"/>
    </row>
    <row r="1196" spans="4:4" x14ac:dyDescent="0.2">
      <c r="D1196" s="139"/>
    </row>
    <row r="1197" spans="4:4" x14ac:dyDescent="0.2">
      <c r="D1197" s="139"/>
    </row>
    <row r="1198" spans="4:4" x14ac:dyDescent="0.2">
      <c r="D1198" s="139"/>
    </row>
    <row r="1199" spans="4:4" x14ac:dyDescent="0.2">
      <c r="D1199" s="139"/>
    </row>
    <row r="1200" spans="4:4" x14ac:dyDescent="0.2">
      <c r="D1200" s="139"/>
    </row>
    <row r="1201" spans="4:4" x14ac:dyDescent="0.2">
      <c r="D1201" s="139"/>
    </row>
    <row r="1202" spans="4:4" x14ac:dyDescent="0.2">
      <c r="D1202" s="139"/>
    </row>
    <row r="1203" spans="4:4" x14ac:dyDescent="0.2">
      <c r="D1203" s="139"/>
    </row>
    <row r="1204" spans="4:4" x14ac:dyDescent="0.2">
      <c r="D1204" s="139"/>
    </row>
    <row r="1205" spans="4:4" x14ac:dyDescent="0.2">
      <c r="D1205" s="139"/>
    </row>
    <row r="1206" spans="4:4" x14ac:dyDescent="0.2">
      <c r="D1206" s="139"/>
    </row>
    <row r="1207" spans="4:4" x14ac:dyDescent="0.2">
      <c r="D1207" s="139"/>
    </row>
    <row r="1208" spans="4:4" x14ac:dyDescent="0.2">
      <c r="D1208" s="139"/>
    </row>
    <row r="1209" spans="4:4" x14ac:dyDescent="0.2">
      <c r="D1209" s="139"/>
    </row>
    <row r="1210" spans="4:4" x14ac:dyDescent="0.2">
      <c r="D1210" s="139"/>
    </row>
    <row r="1211" spans="4:4" x14ac:dyDescent="0.2">
      <c r="D1211" s="139"/>
    </row>
    <row r="1212" spans="4:4" x14ac:dyDescent="0.2">
      <c r="D1212" s="139"/>
    </row>
    <row r="1213" spans="4:4" x14ac:dyDescent="0.2">
      <c r="D1213" s="139"/>
    </row>
    <row r="1214" spans="4:4" x14ac:dyDescent="0.2">
      <c r="D1214" s="139"/>
    </row>
    <row r="1215" spans="4:4" x14ac:dyDescent="0.2">
      <c r="D1215" s="139"/>
    </row>
    <row r="1216" spans="4:4" x14ac:dyDescent="0.2">
      <c r="D1216" s="139"/>
    </row>
    <row r="1217" spans="4:4" x14ac:dyDescent="0.2">
      <c r="D1217" s="139"/>
    </row>
    <row r="1218" spans="4:4" x14ac:dyDescent="0.2">
      <c r="D1218" s="139"/>
    </row>
    <row r="1219" spans="4:4" x14ac:dyDescent="0.2">
      <c r="D1219" s="139"/>
    </row>
    <row r="1220" spans="4:4" x14ac:dyDescent="0.2">
      <c r="D1220" s="139"/>
    </row>
    <row r="1221" spans="4:4" x14ac:dyDescent="0.2">
      <c r="D1221" s="139"/>
    </row>
    <row r="1222" spans="4:4" x14ac:dyDescent="0.2">
      <c r="D1222" s="139"/>
    </row>
    <row r="1223" spans="4:4" x14ac:dyDescent="0.2">
      <c r="D1223" s="139"/>
    </row>
    <row r="1224" spans="4:4" x14ac:dyDescent="0.2">
      <c r="D1224" s="139"/>
    </row>
    <row r="1225" spans="4:4" x14ac:dyDescent="0.2">
      <c r="D1225" s="139"/>
    </row>
    <row r="1226" spans="4:4" x14ac:dyDescent="0.2">
      <c r="D1226" s="139"/>
    </row>
    <row r="1227" spans="4:4" x14ac:dyDescent="0.2">
      <c r="D1227" s="139"/>
    </row>
    <row r="1228" spans="4:4" x14ac:dyDescent="0.2">
      <c r="D1228" s="139"/>
    </row>
    <row r="1229" spans="4:4" x14ac:dyDescent="0.2">
      <c r="D1229" s="139"/>
    </row>
    <row r="1230" spans="4:4" x14ac:dyDescent="0.2">
      <c r="D1230" s="139"/>
    </row>
    <row r="1231" spans="4:4" x14ac:dyDescent="0.2">
      <c r="D1231" s="139"/>
    </row>
    <row r="1232" spans="4:4" x14ac:dyDescent="0.2">
      <c r="D1232" s="139"/>
    </row>
    <row r="1233" spans="4:4" x14ac:dyDescent="0.2">
      <c r="D1233" s="139"/>
    </row>
    <row r="1234" spans="4:4" x14ac:dyDescent="0.2">
      <c r="D1234" s="139"/>
    </row>
    <row r="1235" spans="4:4" x14ac:dyDescent="0.2">
      <c r="D1235" s="139"/>
    </row>
    <row r="1236" spans="4:4" x14ac:dyDescent="0.2">
      <c r="D1236" s="139"/>
    </row>
    <row r="1237" spans="4:4" x14ac:dyDescent="0.2">
      <c r="D1237" s="139"/>
    </row>
    <row r="1238" spans="4:4" x14ac:dyDescent="0.2">
      <c r="D1238" s="139"/>
    </row>
    <row r="1239" spans="4:4" x14ac:dyDescent="0.2">
      <c r="D1239" s="139"/>
    </row>
    <row r="1240" spans="4:4" x14ac:dyDescent="0.2">
      <c r="D1240" s="139"/>
    </row>
    <row r="1241" spans="4:4" x14ac:dyDescent="0.2">
      <c r="D1241" s="139"/>
    </row>
    <row r="1242" spans="4:4" x14ac:dyDescent="0.2">
      <c r="D1242" s="139"/>
    </row>
    <row r="1243" spans="4:4" x14ac:dyDescent="0.2">
      <c r="D1243" s="139"/>
    </row>
    <row r="1244" spans="4:4" x14ac:dyDescent="0.2">
      <c r="D1244" s="139"/>
    </row>
    <row r="1245" spans="4:4" x14ac:dyDescent="0.2">
      <c r="D1245" s="139"/>
    </row>
    <row r="1246" spans="4:4" x14ac:dyDescent="0.2">
      <c r="D1246" s="139"/>
    </row>
    <row r="1247" spans="4:4" x14ac:dyDescent="0.2">
      <c r="D1247" s="139"/>
    </row>
    <row r="1248" spans="4:4" x14ac:dyDescent="0.2">
      <c r="D1248" s="139"/>
    </row>
    <row r="1249" spans="4:4" x14ac:dyDescent="0.2">
      <c r="D1249" s="139"/>
    </row>
    <row r="1250" spans="4:4" x14ac:dyDescent="0.2">
      <c r="D1250" s="139"/>
    </row>
    <row r="1251" spans="4:4" x14ac:dyDescent="0.2">
      <c r="D1251" s="139"/>
    </row>
    <row r="1252" spans="4:4" x14ac:dyDescent="0.2">
      <c r="D1252" s="139"/>
    </row>
    <row r="1253" spans="4:4" x14ac:dyDescent="0.2">
      <c r="D1253" s="139"/>
    </row>
    <row r="1254" spans="4:4" x14ac:dyDescent="0.2">
      <c r="D1254" s="139"/>
    </row>
    <row r="1255" spans="4:4" x14ac:dyDescent="0.2">
      <c r="D1255" s="139"/>
    </row>
    <row r="1256" spans="4:4" x14ac:dyDescent="0.2">
      <c r="D1256" s="139"/>
    </row>
    <row r="1257" spans="4:4" x14ac:dyDescent="0.2">
      <c r="D1257" s="139"/>
    </row>
    <row r="1258" spans="4:4" x14ac:dyDescent="0.2">
      <c r="D1258" s="139"/>
    </row>
    <row r="1259" spans="4:4" x14ac:dyDescent="0.2">
      <c r="D1259" s="139"/>
    </row>
    <row r="1260" spans="4:4" x14ac:dyDescent="0.2">
      <c r="D1260" s="139"/>
    </row>
    <row r="1261" spans="4:4" x14ac:dyDescent="0.2">
      <c r="D1261" s="139"/>
    </row>
    <row r="1262" spans="4:4" x14ac:dyDescent="0.2">
      <c r="D1262" s="139"/>
    </row>
    <row r="1263" spans="4:4" x14ac:dyDescent="0.2">
      <c r="D1263" s="139"/>
    </row>
    <row r="1264" spans="4:4" x14ac:dyDescent="0.2">
      <c r="D1264" s="139"/>
    </row>
    <row r="1265" spans="4:4" x14ac:dyDescent="0.2">
      <c r="D1265" s="139"/>
    </row>
    <row r="1266" spans="4:4" x14ac:dyDescent="0.2">
      <c r="D1266" s="139"/>
    </row>
    <row r="1267" spans="4:4" x14ac:dyDescent="0.2">
      <c r="D1267" s="139"/>
    </row>
    <row r="1268" spans="4:4" x14ac:dyDescent="0.2">
      <c r="D1268" s="139"/>
    </row>
    <row r="1269" spans="4:4" x14ac:dyDescent="0.2">
      <c r="D1269" s="139"/>
    </row>
    <row r="1270" spans="4:4" x14ac:dyDescent="0.2">
      <c r="D1270" s="139"/>
    </row>
    <row r="1271" spans="4:4" x14ac:dyDescent="0.2">
      <c r="D1271" s="139"/>
    </row>
    <row r="1272" spans="4:4" x14ac:dyDescent="0.2">
      <c r="D1272" s="139"/>
    </row>
    <row r="1273" spans="4:4" x14ac:dyDescent="0.2">
      <c r="D1273" s="139"/>
    </row>
    <row r="1274" spans="4:4" x14ac:dyDescent="0.2">
      <c r="D1274" s="139"/>
    </row>
    <row r="1275" spans="4:4" x14ac:dyDescent="0.2">
      <c r="D1275" s="139"/>
    </row>
    <row r="1276" spans="4:4" x14ac:dyDescent="0.2">
      <c r="D1276" s="139"/>
    </row>
    <row r="1277" spans="4:4" x14ac:dyDescent="0.2">
      <c r="D1277" s="139"/>
    </row>
    <row r="1278" spans="4:4" x14ac:dyDescent="0.2">
      <c r="D1278" s="139"/>
    </row>
    <row r="1279" spans="4:4" x14ac:dyDescent="0.2">
      <c r="D1279" s="139"/>
    </row>
    <row r="1280" spans="4:4" x14ac:dyDescent="0.2">
      <c r="D1280" s="139"/>
    </row>
    <row r="1281" spans="4:4" x14ac:dyDescent="0.2">
      <c r="D1281" s="139"/>
    </row>
    <row r="1282" spans="4:4" x14ac:dyDescent="0.2">
      <c r="D1282" s="139"/>
    </row>
    <row r="1283" spans="4:4" x14ac:dyDescent="0.2">
      <c r="D1283" s="139"/>
    </row>
    <row r="1284" spans="4:4" x14ac:dyDescent="0.2">
      <c r="D1284" s="139"/>
    </row>
    <row r="1285" spans="4:4" x14ac:dyDescent="0.2">
      <c r="D1285" s="139"/>
    </row>
    <row r="1286" spans="4:4" x14ac:dyDescent="0.2">
      <c r="D1286" s="139"/>
    </row>
    <row r="1287" spans="4:4" x14ac:dyDescent="0.2">
      <c r="D1287" s="139"/>
    </row>
    <row r="1288" spans="4:4" x14ac:dyDescent="0.2">
      <c r="D1288" s="139"/>
    </row>
    <row r="1289" spans="4:4" x14ac:dyDescent="0.2">
      <c r="D1289" s="139"/>
    </row>
    <row r="1290" spans="4:4" x14ac:dyDescent="0.2">
      <c r="D1290" s="139"/>
    </row>
    <row r="1291" spans="4:4" x14ac:dyDescent="0.2">
      <c r="D1291" s="139"/>
    </row>
    <row r="1292" spans="4:4" x14ac:dyDescent="0.2">
      <c r="D1292" s="139"/>
    </row>
    <row r="1293" spans="4:4" x14ac:dyDescent="0.2">
      <c r="D1293" s="139"/>
    </row>
    <row r="1294" spans="4:4" x14ac:dyDescent="0.2">
      <c r="D1294" s="139"/>
    </row>
    <row r="1295" spans="4:4" x14ac:dyDescent="0.2">
      <c r="D1295" s="139"/>
    </row>
    <row r="1296" spans="4:4" x14ac:dyDescent="0.2">
      <c r="D1296" s="139"/>
    </row>
    <row r="1297" spans="4:4" x14ac:dyDescent="0.2">
      <c r="D1297" s="139"/>
    </row>
    <row r="1298" spans="4:4" x14ac:dyDescent="0.2">
      <c r="D1298" s="139"/>
    </row>
    <row r="1299" spans="4:4" x14ac:dyDescent="0.2">
      <c r="D1299" s="139"/>
    </row>
    <row r="1300" spans="4:4" x14ac:dyDescent="0.2">
      <c r="D1300" s="139"/>
    </row>
    <row r="1301" spans="4:4" x14ac:dyDescent="0.2">
      <c r="D1301" s="139"/>
    </row>
    <row r="1302" spans="4:4" x14ac:dyDescent="0.2">
      <c r="D1302" s="139"/>
    </row>
    <row r="1303" spans="4:4" x14ac:dyDescent="0.2">
      <c r="D1303" s="139"/>
    </row>
    <row r="1304" spans="4:4" x14ac:dyDescent="0.2">
      <c r="D1304" s="139"/>
    </row>
    <row r="1305" spans="4:4" x14ac:dyDescent="0.2">
      <c r="D1305" s="139"/>
    </row>
    <row r="1306" spans="4:4" x14ac:dyDescent="0.2">
      <c r="D1306" s="139"/>
    </row>
    <row r="1307" spans="4:4" x14ac:dyDescent="0.2">
      <c r="D1307" s="139"/>
    </row>
    <row r="1308" spans="4:4" x14ac:dyDescent="0.2">
      <c r="D1308" s="139"/>
    </row>
    <row r="1309" spans="4:4" x14ac:dyDescent="0.2">
      <c r="D1309" s="139"/>
    </row>
    <row r="1310" spans="4:4" x14ac:dyDescent="0.2">
      <c r="D1310" s="139"/>
    </row>
    <row r="1311" spans="4:4" x14ac:dyDescent="0.2">
      <c r="D1311" s="139"/>
    </row>
    <row r="1312" spans="4:4" x14ac:dyDescent="0.2">
      <c r="D1312" s="139"/>
    </row>
    <row r="1313" spans="4:4" x14ac:dyDescent="0.2">
      <c r="D1313" s="139"/>
    </row>
    <row r="1314" spans="4:4" x14ac:dyDescent="0.2">
      <c r="D1314" s="139"/>
    </row>
    <row r="1315" spans="4:4" x14ac:dyDescent="0.2">
      <c r="D1315" s="139"/>
    </row>
    <row r="1316" spans="4:4" x14ac:dyDescent="0.2">
      <c r="D1316" s="139"/>
    </row>
    <row r="1317" spans="4:4" x14ac:dyDescent="0.2">
      <c r="D1317" s="139"/>
    </row>
    <row r="1318" spans="4:4" x14ac:dyDescent="0.2">
      <c r="D1318" s="139"/>
    </row>
    <row r="1319" spans="4:4" x14ac:dyDescent="0.2">
      <c r="D1319" s="139"/>
    </row>
    <row r="1320" spans="4:4" x14ac:dyDescent="0.2">
      <c r="D1320" s="139"/>
    </row>
    <row r="1321" spans="4:4" x14ac:dyDescent="0.2">
      <c r="D1321" s="139"/>
    </row>
    <row r="1322" spans="4:4" x14ac:dyDescent="0.2">
      <c r="D1322" s="139"/>
    </row>
    <row r="1323" spans="4:4" x14ac:dyDescent="0.2">
      <c r="D1323" s="139"/>
    </row>
    <row r="1324" spans="4:4" x14ac:dyDescent="0.2">
      <c r="D1324" s="139"/>
    </row>
    <row r="1325" spans="4:4" x14ac:dyDescent="0.2">
      <c r="D1325" s="139"/>
    </row>
    <row r="1326" spans="4:4" x14ac:dyDescent="0.2">
      <c r="D1326" s="139"/>
    </row>
    <row r="1327" spans="4:4" x14ac:dyDescent="0.2">
      <c r="D1327" s="139"/>
    </row>
    <row r="1328" spans="4:4" x14ac:dyDescent="0.2">
      <c r="D1328" s="139"/>
    </row>
    <row r="1329" spans="4:4" x14ac:dyDescent="0.2">
      <c r="D1329" s="139"/>
    </row>
    <row r="1330" spans="4:4" x14ac:dyDescent="0.2">
      <c r="D1330" s="139"/>
    </row>
    <row r="1331" spans="4:4" x14ac:dyDescent="0.2">
      <c r="D1331" s="139"/>
    </row>
    <row r="1332" spans="4:4" x14ac:dyDescent="0.2">
      <c r="D1332" s="139"/>
    </row>
    <row r="1333" spans="4:4" x14ac:dyDescent="0.2">
      <c r="D1333" s="139"/>
    </row>
    <row r="1334" spans="4:4" x14ac:dyDescent="0.2">
      <c r="D1334" s="139"/>
    </row>
    <row r="1335" spans="4:4" x14ac:dyDescent="0.2">
      <c r="D1335" s="139"/>
    </row>
    <row r="1336" spans="4:4" x14ac:dyDescent="0.2">
      <c r="D1336" s="139"/>
    </row>
    <row r="1337" spans="4:4" x14ac:dyDescent="0.2">
      <c r="D1337" s="139"/>
    </row>
    <row r="1338" spans="4:4" x14ac:dyDescent="0.2">
      <c r="D1338" s="139"/>
    </row>
    <row r="1339" spans="4:4" x14ac:dyDescent="0.2">
      <c r="D1339" s="139"/>
    </row>
    <row r="1340" spans="4:4" x14ac:dyDescent="0.2">
      <c r="D1340" s="139"/>
    </row>
    <row r="1341" spans="4:4" x14ac:dyDescent="0.2">
      <c r="D1341" s="139"/>
    </row>
    <row r="1342" spans="4:4" x14ac:dyDescent="0.2">
      <c r="D1342" s="139"/>
    </row>
    <row r="1343" spans="4:4" x14ac:dyDescent="0.2">
      <c r="D1343" s="139"/>
    </row>
    <row r="1344" spans="4:4" x14ac:dyDescent="0.2">
      <c r="D1344" s="139"/>
    </row>
    <row r="1345" spans="4:4" x14ac:dyDescent="0.2">
      <c r="D1345" s="139"/>
    </row>
    <row r="1346" spans="4:4" x14ac:dyDescent="0.2">
      <c r="D1346" s="139"/>
    </row>
    <row r="1347" spans="4:4" x14ac:dyDescent="0.2">
      <c r="D1347" s="139"/>
    </row>
    <row r="1348" spans="4:4" x14ac:dyDescent="0.2">
      <c r="D1348" s="139"/>
    </row>
    <row r="1349" spans="4:4" x14ac:dyDescent="0.2">
      <c r="D1349" s="139"/>
    </row>
    <row r="1350" spans="4:4" x14ac:dyDescent="0.2">
      <c r="D1350" s="139"/>
    </row>
    <row r="1351" spans="4:4" x14ac:dyDescent="0.2">
      <c r="D1351" s="139"/>
    </row>
    <row r="1352" spans="4:4" x14ac:dyDescent="0.2">
      <c r="D1352" s="139"/>
    </row>
    <row r="1353" spans="4:4" x14ac:dyDescent="0.2">
      <c r="D1353" s="139"/>
    </row>
    <row r="1354" spans="4:4" x14ac:dyDescent="0.2">
      <c r="D1354" s="139"/>
    </row>
    <row r="1355" spans="4:4" x14ac:dyDescent="0.2">
      <c r="D1355" s="139"/>
    </row>
    <row r="1356" spans="4:4" x14ac:dyDescent="0.2">
      <c r="D1356" s="139"/>
    </row>
    <row r="1357" spans="4:4" x14ac:dyDescent="0.2">
      <c r="D1357" s="139"/>
    </row>
    <row r="1358" spans="4:4" x14ac:dyDescent="0.2">
      <c r="D1358" s="139"/>
    </row>
    <row r="1359" spans="4:4" x14ac:dyDescent="0.2">
      <c r="D1359" s="139"/>
    </row>
    <row r="1360" spans="4:4" x14ac:dyDescent="0.2">
      <c r="D1360" s="139"/>
    </row>
    <row r="1361" spans="4:4" x14ac:dyDescent="0.2">
      <c r="D1361" s="139"/>
    </row>
    <row r="1362" spans="4:4" x14ac:dyDescent="0.2">
      <c r="D1362" s="139"/>
    </row>
    <row r="1363" spans="4:4" x14ac:dyDescent="0.2">
      <c r="D1363" s="139"/>
    </row>
    <row r="1364" spans="4:4" x14ac:dyDescent="0.2">
      <c r="D1364" s="139"/>
    </row>
    <row r="1365" spans="4:4" x14ac:dyDescent="0.2">
      <c r="D1365" s="139"/>
    </row>
    <row r="1366" spans="4:4" x14ac:dyDescent="0.2">
      <c r="D1366" s="139"/>
    </row>
    <row r="1367" spans="4:4" x14ac:dyDescent="0.2">
      <c r="D1367" s="139"/>
    </row>
    <row r="1368" spans="4:4" x14ac:dyDescent="0.2">
      <c r="D1368" s="139"/>
    </row>
    <row r="1369" spans="4:4" x14ac:dyDescent="0.2">
      <c r="D1369" s="139"/>
    </row>
    <row r="1370" spans="4:4" x14ac:dyDescent="0.2">
      <c r="D1370" s="139"/>
    </row>
    <row r="1371" spans="4:4" x14ac:dyDescent="0.2">
      <c r="D1371" s="139"/>
    </row>
    <row r="1372" spans="4:4" x14ac:dyDescent="0.2">
      <c r="D1372" s="139"/>
    </row>
    <row r="1373" spans="4:4" x14ac:dyDescent="0.2">
      <c r="D1373" s="139"/>
    </row>
    <row r="1374" spans="4:4" x14ac:dyDescent="0.2">
      <c r="D1374" s="139"/>
    </row>
    <row r="1375" spans="4:4" x14ac:dyDescent="0.2">
      <c r="D1375" s="139"/>
    </row>
    <row r="1376" spans="4:4" x14ac:dyDescent="0.2">
      <c r="D1376" s="139"/>
    </row>
    <row r="1377" spans="4:4" x14ac:dyDescent="0.2">
      <c r="D1377" s="139"/>
    </row>
    <row r="1378" spans="4:4" x14ac:dyDescent="0.2">
      <c r="D1378" s="139"/>
    </row>
    <row r="1379" spans="4:4" x14ac:dyDescent="0.2">
      <c r="D1379" s="139"/>
    </row>
    <row r="1380" spans="4:4" x14ac:dyDescent="0.2">
      <c r="D1380" s="139"/>
    </row>
    <row r="1381" spans="4:4" x14ac:dyDescent="0.2">
      <c r="D1381" s="139"/>
    </row>
    <row r="1382" spans="4:4" x14ac:dyDescent="0.2">
      <c r="D1382" s="139"/>
    </row>
    <row r="1383" spans="4:4" x14ac:dyDescent="0.2">
      <c r="D1383" s="139"/>
    </row>
    <row r="1384" spans="4:4" x14ac:dyDescent="0.2">
      <c r="D1384" s="139"/>
    </row>
    <row r="1385" spans="4:4" x14ac:dyDescent="0.2">
      <c r="D1385" s="139"/>
    </row>
    <row r="1386" spans="4:4" x14ac:dyDescent="0.2">
      <c r="D1386" s="139"/>
    </row>
    <row r="1387" spans="4:4" x14ac:dyDescent="0.2">
      <c r="D1387" s="139"/>
    </row>
    <row r="1388" spans="4:4" x14ac:dyDescent="0.2">
      <c r="D1388" s="139"/>
    </row>
    <row r="1389" spans="4:4" x14ac:dyDescent="0.2">
      <c r="D1389" s="139"/>
    </row>
    <row r="1390" spans="4:4" x14ac:dyDescent="0.2">
      <c r="D1390" s="139"/>
    </row>
    <row r="1391" spans="4:4" x14ac:dyDescent="0.2">
      <c r="D1391" s="139"/>
    </row>
    <row r="1392" spans="4:4" x14ac:dyDescent="0.2">
      <c r="D1392" s="139"/>
    </row>
    <row r="1393" spans="4:4" x14ac:dyDescent="0.2">
      <c r="D1393" s="139"/>
    </row>
    <row r="1394" spans="4:4" x14ac:dyDescent="0.2">
      <c r="D1394" s="139"/>
    </row>
    <row r="1395" spans="4:4" x14ac:dyDescent="0.2">
      <c r="D1395" s="139"/>
    </row>
    <row r="1396" spans="4:4" x14ac:dyDescent="0.2">
      <c r="D1396" s="139"/>
    </row>
    <row r="1397" spans="4:4" x14ac:dyDescent="0.2">
      <c r="D1397" s="139"/>
    </row>
    <row r="1398" spans="4:4" x14ac:dyDescent="0.2">
      <c r="D1398" s="139"/>
    </row>
    <row r="1399" spans="4:4" x14ac:dyDescent="0.2">
      <c r="D1399" s="139"/>
    </row>
    <row r="1400" spans="4:4" x14ac:dyDescent="0.2">
      <c r="D1400" s="139"/>
    </row>
    <row r="1401" spans="4:4" x14ac:dyDescent="0.2">
      <c r="D1401" s="139"/>
    </row>
    <row r="1402" spans="4:4" x14ac:dyDescent="0.2">
      <c r="D1402" s="139"/>
    </row>
    <row r="1403" spans="4:4" x14ac:dyDescent="0.2">
      <c r="D1403" s="139"/>
    </row>
    <row r="1404" spans="4:4" x14ac:dyDescent="0.2">
      <c r="D1404" s="139"/>
    </row>
    <row r="1405" spans="4:4" x14ac:dyDescent="0.2">
      <c r="D1405" s="139"/>
    </row>
    <row r="1406" spans="4:4" x14ac:dyDescent="0.2">
      <c r="D1406" s="139"/>
    </row>
    <row r="1407" spans="4:4" x14ac:dyDescent="0.2">
      <c r="D1407" s="139"/>
    </row>
    <row r="1408" spans="4:4" x14ac:dyDescent="0.2">
      <c r="D1408" s="139"/>
    </row>
    <row r="1409" spans="4:4" x14ac:dyDescent="0.2">
      <c r="D1409" s="139"/>
    </row>
    <row r="1410" spans="4:4" x14ac:dyDescent="0.2">
      <c r="D1410" s="139"/>
    </row>
    <row r="1411" spans="4:4" x14ac:dyDescent="0.2">
      <c r="D1411" s="139"/>
    </row>
    <row r="1412" spans="4:4" x14ac:dyDescent="0.2">
      <c r="D1412" s="139"/>
    </row>
    <row r="1413" spans="4:4" x14ac:dyDescent="0.2">
      <c r="D1413" s="139"/>
    </row>
    <row r="1414" spans="4:4" x14ac:dyDescent="0.2">
      <c r="D1414" s="139"/>
    </row>
    <row r="1415" spans="4:4" x14ac:dyDescent="0.2">
      <c r="D1415" s="139"/>
    </row>
    <row r="1416" spans="4:4" x14ac:dyDescent="0.2">
      <c r="D1416" s="139"/>
    </row>
    <row r="1417" spans="4:4" x14ac:dyDescent="0.2">
      <c r="D1417" s="139"/>
    </row>
    <row r="1418" spans="4:4" x14ac:dyDescent="0.2">
      <c r="D1418" s="139"/>
    </row>
    <row r="1419" spans="4:4" x14ac:dyDescent="0.2">
      <c r="D1419" s="139"/>
    </row>
    <row r="1420" spans="4:4" x14ac:dyDescent="0.2">
      <c r="D1420" s="139"/>
    </row>
    <row r="1421" spans="4:4" x14ac:dyDescent="0.2">
      <c r="D1421" s="139"/>
    </row>
    <row r="1422" spans="4:4" x14ac:dyDescent="0.2">
      <c r="D1422" s="139"/>
    </row>
    <row r="1423" spans="4:4" x14ac:dyDescent="0.2">
      <c r="D1423" s="139"/>
    </row>
    <row r="1424" spans="4:4" x14ac:dyDescent="0.2">
      <c r="D1424" s="139"/>
    </row>
    <row r="1425" spans="4:4" x14ac:dyDescent="0.2">
      <c r="D1425" s="139"/>
    </row>
    <row r="1426" spans="4:4" x14ac:dyDescent="0.2">
      <c r="D1426" s="139"/>
    </row>
    <row r="1427" spans="4:4" x14ac:dyDescent="0.2">
      <c r="D1427" s="139"/>
    </row>
    <row r="1428" spans="4:4" x14ac:dyDescent="0.2">
      <c r="D1428" s="139"/>
    </row>
    <row r="1429" spans="4:4" x14ac:dyDescent="0.2">
      <c r="D1429" s="139"/>
    </row>
    <row r="1430" spans="4:4" x14ac:dyDescent="0.2">
      <c r="D1430" s="139"/>
    </row>
    <row r="1431" spans="4:4" x14ac:dyDescent="0.2">
      <c r="D1431" s="139"/>
    </row>
    <row r="1432" spans="4:4" x14ac:dyDescent="0.2">
      <c r="D1432" s="139"/>
    </row>
    <row r="1433" spans="4:4" x14ac:dyDescent="0.2">
      <c r="D1433" s="139"/>
    </row>
    <row r="1434" spans="4:4" x14ac:dyDescent="0.2">
      <c r="D1434" s="139"/>
    </row>
    <row r="1435" spans="4:4" x14ac:dyDescent="0.2">
      <c r="D1435" s="139"/>
    </row>
    <row r="1436" spans="4:4" x14ac:dyDescent="0.2">
      <c r="D1436" s="139"/>
    </row>
    <row r="1437" spans="4:4" x14ac:dyDescent="0.2">
      <c r="D1437" s="139"/>
    </row>
    <row r="1438" spans="4:4" x14ac:dyDescent="0.2">
      <c r="D1438" s="139"/>
    </row>
    <row r="1439" spans="4:4" x14ac:dyDescent="0.2">
      <c r="D1439" s="139"/>
    </row>
    <row r="1440" spans="4:4" x14ac:dyDescent="0.2">
      <c r="D1440" s="139"/>
    </row>
    <row r="1441" spans="4:4" x14ac:dyDescent="0.2">
      <c r="D1441" s="139"/>
    </row>
    <row r="1442" spans="4:4" x14ac:dyDescent="0.2">
      <c r="D1442" s="139"/>
    </row>
    <row r="1443" spans="4:4" x14ac:dyDescent="0.2">
      <c r="D1443" s="139"/>
    </row>
    <row r="1444" spans="4:4" x14ac:dyDescent="0.2">
      <c r="D1444" s="139"/>
    </row>
    <row r="1445" spans="4:4" x14ac:dyDescent="0.2">
      <c r="D1445" s="139"/>
    </row>
    <row r="1446" spans="4:4" x14ac:dyDescent="0.2">
      <c r="D1446" s="139"/>
    </row>
    <row r="1447" spans="4:4" x14ac:dyDescent="0.2">
      <c r="D1447" s="139"/>
    </row>
    <row r="1448" spans="4:4" x14ac:dyDescent="0.2">
      <c r="D1448" s="139"/>
    </row>
    <row r="1449" spans="4:4" x14ac:dyDescent="0.2">
      <c r="D1449" s="139"/>
    </row>
    <row r="1450" spans="4:4" x14ac:dyDescent="0.2">
      <c r="D1450" s="139"/>
    </row>
    <row r="1451" spans="4:4" x14ac:dyDescent="0.2">
      <c r="D1451" s="139"/>
    </row>
    <row r="1452" spans="4:4" x14ac:dyDescent="0.2">
      <c r="D1452" s="139"/>
    </row>
    <row r="1453" spans="4:4" x14ac:dyDescent="0.2">
      <c r="D1453" s="139"/>
    </row>
    <row r="1454" spans="4:4" x14ac:dyDescent="0.2">
      <c r="D1454" s="139"/>
    </row>
    <row r="1455" spans="4:4" x14ac:dyDescent="0.2">
      <c r="D1455" s="139"/>
    </row>
    <row r="1456" spans="4:4" x14ac:dyDescent="0.2">
      <c r="D1456" s="139"/>
    </row>
    <row r="1457" spans="4:4" x14ac:dyDescent="0.2">
      <c r="D1457" s="139"/>
    </row>
    <row r="1458" spans="4:4" x14ac:dyDescent="0.2">
      <c r="D1458" s="139"/>
    </row>
    <row r="1459" spans="4:4" x14ac:dyDescent="0.2">
      <c r="D1459" s="139"/>
    </row>
    <row r="1460" spans="4:4" x14ac:dyDescent="0.2">
      <c r="D1460" s="139"/>
    </row>
    <row r="1461" spans="4:4" x14ac:dyDescent="0.2">
      <c r="D1461" s="139"/>
    </row>
    <row r="1462" spans="4:4" x14ac:dyDescent="0.2">
      <c r="D1462" s="139"/>
    </row>
    <row r="1463" spans="4:4" x14ac:dyDescent="0.2">
      <c r="D1463" s="139"/>
    </row>
    <row r="1464" spans="4:4" x14ac:dyDescent="0.2">
      <c r="D1464" s="139"/>
    </row>
    <row r="1465" spans="4:4" x14ac:dyDescent="0.2">
      <c r="D1465" s="139"/>
    </row>
    <row r="1466" spans="4:4" x14ac:dyDescent="0.2">
      <c r="D1466" s="139"/>
    </row>
    <row r="1467" spans="4:4" x14ac:dyDescent="0.2">
      <c r="D1467" s="139"/>
    </row>
    <row r="1468" spans="4:4" x14ac:dyDescent="0.2">
      <c r="D1468" s="139"/>
    </row>
    <row r="1469" spans="4:4" x14ac:dyDescent="0.2">
      <c r="D1469" s="139"/>
    </row>
    <row r="1470" spans="4:4" x14ac:dyDescent="0.2">
      <c r="D1470" s="139"/>
    </row>
    <row r="1471" spans="4:4" x14ac:dyDescent="0.2">
      <c r="D1471" s="139"/>
    </row>
    <row r="1472" spans="4:4" x14ac:dyDescent="0.2">
      <c r="D1472" s="139"/>
    </row>
    <row r="1473" spans="4:4" x14ac:dyDescent="0.2">
      <c r="D1473" s="139"/>
    </row>
    <row r="1474" spans="4:4" x14ac:dyDescent="0.2">
      <c r="D1474" s="139"/>
    </row>
    <row r="1475" spans="4:4" x14ac:dyDescent="0.2">
      <c r="D1475" s="139"/>
    </row>
    <row r="1476" spans="4:4" x14ac:dyDescent="0.2">
      <c r="D1476" s="139"/>
    </row>
    <row r="1477" spans="4:4" x14ac:dyDescent="0.2">
      <c r="D1477" s="139"/>
    </row>
    <row r="1478" spans="4:4" x14ac:dyDescent="0.2">
      <c r="D1478" s="139"/>
    </row>
    <row r="1479" spans="4:4" x14ac:dyDescent="0.2">
      <c r="D1479" s="139"/>
    </row>
    <row r="1480" spans="4:4" x14ac:dyDescent="0.2">
      <c r="D1480" s="139"/>
    </row>
    <row r="1481" spans="4:4" x14ac:dyDescent="0.2">
      <c r="D1481" s="139"/>
    </row>
    <row r="1482" spans="4:4" x14ac:dyDescent="0.2">
      <c r="D1482" s="139"/>
    </row>
    <row r="1483" spans="4:4" x14ac:dyDescent="0.2">
      <c r="D1483" s="139"/>
    </row>
    <row r="1484" spans="4:4" x14ac:dyDescent="0.2">
      <c r="D1484" s="139"/>
    </row>
    <row r="1485" spans="4:4" x14ac:dyDescent="0.2">
      <c r="D1485" s="139"/>
    </row>
    <row r="1486" spans="4:4" x14ac:dyDescent="0.2">
      <c r="D1486" s="139"/>
    </row>
    <row r="1487" spans="4:4" x14ac:dyDescent="0.2">
      <c r="D1487" s="139"/>
    </row>
    <row r="1488" spans="4:4" x14ac:dyDescent="0.2">
      <c r="D1488" s="139"/>
    </row>
    <row r="1489" spans="4:4" x14ac:dyDescent="0.2">
      <c r="D1489" s="139"/>
    </row>
    <row r="1490" spans="4:4" x14ac:dyDescent="0.2">
      <c r="D1490" s="139"/>
    </row>
    <row r="1491" spans="4:4" x14ac:dyDescent="0.2">
      <c r="D1491" s="139"/>
    </row>
    <row r="1492" spans="4:4" x14ac:dyDescent="0.2">
      <c r="D1492" s="139"/>
    </row>
    <row r="1493" spans="4:4" x14ac:dyDescent="0.2">
      <c r="D1493" s="139"/>
    </row>
    <row r="1494" spans="4:4" x14ac:dyDescent="0.2">
      <c r="D1494" s="139"/>
    </row>
    <row r="1495" spans="4:4" x14ac:dyDescent="0.2">
      <c r="D1495" s="139"/>
    </row>
    <row r="1496" spans="4:4" x14ac:dyDescent="0.2">
      <c r="D1496" s="139"/>
    </row>
    <row r="1497" spans="4:4" x14ac:dyDescent="0.2">
      <c r="D1497" s="139"/>
    </row>
    <row r="1498" spans="4:4" x14ac:dyDescent="0.2">
      <c r="D1498" s="139"/>
    </row>
    <row r="1499" spans="4:4" x14ac:dyDescent="0.2">
      <c r="D1499" s="139"/>
    </row>
    <row r="1500" spans="4:4" x14ac:dyDescent="0.2">
      <c r="D1500" s="139"/>
    </row>
    <row r="1501" spans="4:4" x14ac:dyDescent="0.2">
      <c r="D1501" s="139"/>
    </row>
    <row r="1502" spans="4:4" x14ac:dyDescent="0.2">
      <c r="D1502" s="139"/>
    </row>
    <row r="1503" spans="4:4" x14ac:dyDescent="0.2">
      <c r="D1503" s="139"/>
    </row>
    <row r="1504" spans="4:4" x14ac:dyDescent="0.2">
      <c r="D1504" s="139"/>
    </row>
    <row r="1505" spans="4:4" x14ac:dyDescent="0.2">
      <c r="D1505" s="139"/>
    </row>
    <row r="1506" spans="4:4" x14ac:dyDescent="0.2">
      <c r="D1506" s="139"/>
    </row>
    <row r="1507" spans="4:4" x14ac:dyDescent="0.2">
      <c r="D1507" s="139"/>
    </row>
    <row r="1508" spans="4:4" x14ac:dyDescent="0.2">
      <c r="D1508" s="139"/>
    </row>
    <row r="1509" spans="4:4" x14ac:dyDescent="0.2">
      <c r="D1509" s="139"/>
    </row>
    <row r="1510" spans="4:4" x14ac:dyDescent="0.2">
      <c r="D1510" s="139"/>
    </row>
    <row r="1511" spans="4:4" x14ac:dyDescent="0.2">
      <c r="D1511" s="139"/>
    </row>
    <row r="1512" spans="4:4" x14ac:dyDescent="0.2">
      <c r="D1512" s="139"/>
    </row>
    <row r="1513" spans="4:4" x14ac:dyDescent="0.2">
      <c r="D1513" s="139"/>
    </row>
    <row r="1514" spans="4:4" x14ac:dyDescent="0.2">
      <c r="D1514" s="139"/>
    </row>
    <row r="1515" spans="4:4" x14ac:dyDescent="0.2">
      <c r="D1515" s="139"/>
    </row>
    <row r="1516" spans="4:4" x14ac:dyDescent="0.2">
      <c r="D1516" s="139"/>
    </row>
    <row r="1517" spans="4:4" x14ac:dyDescent="0.2">
      <c r="D1517" s="139"/>
    </row>
    <row r="1518" spans="4:4" x14ac:dyDescent="0.2">
      <c r="D1518" s="139"/>
    </row>
    <row r="1519" spans="4:4" x14ac:dyDescent="0.2">
      <c r="D1519" s="139"/>
    </row>
    <row r="1520" spans="4:4" x14ac:dyDescent="0.2">
      <c r="D1520" s="139"/>
    </row>
    <row r="1521" spans="4:4" x14ac:dyDescent="0.2">
      <c r="D1521" s="139"/>
    </row>
    <row r="1522" spans="4:4" x14ac:dyDescent="0.2">
      <c r="D1522" s="139"/>
    </row>
    <row r="1523" spans="4:4" x14ac:dyDescent="0.2">
      <c r="D1523" s="139"/>
    </row>
    <row r="1524" spans="4:4" x14ac:dyDescent="0.2">
      <c r="D1524" s="139"/>
    </row>
    <row r="1525" spans="4:4" x14ac:dyDescent="0.2">
      <c r="D1525" s="139"/>
    </row>
    <row r="1526" spans="4:4" x14ac:dyDescent="0.2">
      <c r="D1526" s="139"/>
    </row>
    <row r="1527" spans="4:4" x14ac:dyDescent="0.2">
      <c r="D1527" s="139"/>
    </row>
    <row r="1528" spans="4:4" x14ac:dyDescent="0.2">
      <c r="D1528" s="139"/>
    </row>
    <row r="1529" spans="4:4" x14ac:dyDescent="0.2">
      <c r="D1529" s="139"/>
    </row>
    <row r="1530" spans="4:4" x14ac:dyDescent="0.2">
      <c r="D1530" s="139"/>
    </row>
    <row r="1531" spans="4:4" x14ac:dyDescent="0.2">
      <c r="D1531" s="139"/>
    </row>
    <row r="1532" spans="4:4" x14ac:dyDescent="0.2">
      <c r="D1532" s="139"/>
    </row>
    <row r="1533" spans="4:4" x14ac:dyDescent="0.2">
      <c r="D1533" s="139"/>
    </row>
    <row r="1534" spans="4:4" x14ac:dyDescent="0.2">
      <c r="D1534" s="139"/>
    </row>
    <row r="1535" spans="4:4" x14ac:dyDescent="0.2">
      <c r="D1535" s="139"/>
    </row>
    <row r="1536" spans="4:4" x14ac:dyDescent="0.2">
      <c r="D1536" s="139"/>
    </row>
    <row r="1537" spans="4:4" x14ac:dyDescent="0.2">
      <c r="D1537" s="139"/>
    </row>
    <row r="1538" spans="4:4" x14ac:dyDescent="0.2">
      <c r="D1538" s="139"/>
    </row>
    <row r="1539" spans="4:4" x14ac:dyDescent="0.2">
      <c r="D1539" s="139"/>
    </row>
    <row r="1540" spans="4:4" x14ac:dyDescent="0.2">
      <c r="D1540" s="139"/>
    </row>
    <row r="1541" spans="4:4" x14ac:dyDescent="0.2">
      <c r="D1541" s="139"/>
    </row>
    <row r="1542" spans="4:4" x14ac:dyDescent="0.2">
      <c r="D1542" s="139"/>
    </row>
    <row r="1543" spans="4:4" x14ac:dyDescent="0.2">
      <c r="D1543" s="139"/>
    </row>
    <row r="1544" spans="4:4" x14ac:dyDescent="0.2">
      <c r="D1544" s="139"/>
    </row>
    <row r="1545" spans="4:4" x14ac:dyDescent="0.2">
      <c r="D1545" s="139"/>
    </row>
    <row r="1546" spans="4:4" x14ac:dyDescent="0.2">
      <c r="D1546" s="139"/>
    </row>
    <row r="1547" spans="4:4" x14ac:dyDescent="0.2">
      <c r="D1547" s="139"/>
    </row>
    <row r="1548" spans="4:4" x14ac:dyDescent="0.2">
      <c r="D1548" s="139"/>
    </row>
    <row r="1549" spans="4:4" x14ac:dyDescent="0.2">
      <c r="D1549" s="139"/>
    </row>
    <row r="1550" spans="4:4" x14ac:dyDescent="0.2">
      <c r="D1550" s="139"/>
    </row>
    <row r="1551" spans="4:4" x14ac:dyDescent="0.2">
      <c r="D1551" s="139"/>
    </row>
    <row r="1552" spans="4:4" x14ac:dyDescent="0.2">
      <c r="D1552" s="139"/>
    </row>
    <row r="1553" spans="4:4" x14ac:dyDescent="0.2">
      <c r="D1553" s="139"/>
    </row>
    <row r="1554" spans="4:4" x14ac:dyDescent="0.2">
      <c r="D1554" s="139"/>
    </row>
    <row r="1555" spans="4:4" x14ac:dyDescent="0.2">
      <c r="D1555" s="139"/>
    </row>
    <row r="1556" spans="4:4" x14ac:dyDescent="0.2">
      <c r="D1556" s="139"/>
    </row>
    <row r="1557" spans="4:4" x14ac:dyDescent="0.2">
      <c r="D1557" s="139"/>
    </row>
    <row r="1558" spans="4:4" x14ac:dyDescent="0.2">
      <c r="D1558" s="139"/>
    </row>
    <row r="1559" spans="4:4" x14ac:dyDescent="0.2">
      <c r="D1559" s="139"/>
    </row>
    <row r="1560" spans="4:4" x14ac:dyDescent="0.2">
      <c r="D1560" s="139"/>
    </row>
    <row r="1561" spans="4:4" x14ac:dyDescent="0.2">
      <c r="D1561" s="139"/>
    </row>
    <row r="1562" spans="4:4" x14ac:dyDescent="0.2">
      <c r="D1562" s="139"/>
    </row>
    <row r="1563" spans="4:4" x14ac:dyDescent="0.2">
      <c r="D1563" s="139"/>
    </row>
    <row r="1564" spans="4:4" x14ac:dyDescent="0.2">
      <c r="D1564" s="139"/>
    </row>
    <row r="1565" spans="4:4" x14ac:dyDescent="0.2">
      <c r="D1565" s="139"/>
    </row>
    <row r="1566" spans="4:4" x14ac:dyDescent="0.2">
      <c r="D1566" s="139"/>
    </row>
    <row r="1567" spans="4:4" x14ac:dyDescent="0.2">
      <c r="D1567" s="139"/>
    </row>
    <row r="1568" spans="4:4" x14ac:dyDescent="0.2">
      <c r="D1568" s="139"/>
    </row>
    <row r="1569" spans="4:4" x14ac:dyDescent="0.2">
      <c r="D1569" s="139"/>
    </row>
    <row r="1570" spans="4:4" x14ac:dyDescent="0.2">
      <c r="D1570" s="139"/>
    </row>
    <row r="1571" spans="4:4" x14ac:dyDescent="0.2">
      <c r="D1571" s="139"/>
    </row>
    <row r="1572" spans="4:4" x14ac:dyDescent="0.2">
      <c r="D1572" s="139"/>
    </row>
    <row r="1573" spans="4:4" x14ac:dyDescent="0.2">
      <c r="D1573" s="139"/>
    </row>
    <row r="1574" spans="4:4" x14ac:dyDescent="0.2">
      <c r="D1574" s="139"/>
    </row>
    <row r="1575" spans="4:4" x14ac:dyDescent="0.2">
      <c r="D1575" s="139"/>
    </row>
    <row r="1576" spans="4:4" x14ac:dyDescent="0.2">
      <c r="D1576" s="139"/>
    </row>
    <row r="1577" spans="4:4" x14ac:dyDescent="0.2">
      <c r="D1577" s="139"/>
    </row>
    <row r="1578" spans="4:4" x14ac:dyDescent="0.2">
      <c r="D1578" s="139"/>
    </row>
    <row r="1579" spans="4:4" x14ac:dyDescent="0.2">
      <c r="D1579" s="139"/>
    </row>
    <row r="1580" spans="4:4" x14ac:dyDescent="0.2">
      <c r="D1580" s="139"/>
    </row>
    <row r="1581" spans="4:4" x14ac:dyDescent="0.2">
      <c r="D1581" s="139"/>
    </row>
    <row r="1582" spans="4:4" x14ac:dyDescent="0.2">
      <c r="D1582" s="139"/>
    </row>
    <row r="1583" spans="4:4" x14ac:dyDescent="0.2">
      <c r="D1583" s="139"/>
    </row>
    <row r="1584" spans="4:4" x14ac:dyDescent="0.2">
      <c r="D1584" s="139"/>
    </row>
    <row r="1585" spans="4:4" x14ac:dyDescent="0.2">
      <c r="D1585" s="139"/>
    </row>
    <row r="1586" spans="4:4" x14ac:dyDescent="0.2">
      <c r="D1586" s="139"/>
    </row>
    <row r="1587" spans="4:4" x14ac:dyDescent="0.2">
      <c r="D1587" s="139"/>
    </row>
    <row r="1588" spans="4:4" x14ac:dyDescent="0.2">
      <c r="D1588" s="139"/>
    </row>
    <row r="1589" spans="4:4" x14ac:dyDescent="0.2">
      <c r="D1589" s="139"/>
    </row>
    <row r="1590" spans="4:4" x14ac:dyDescent="0.2">
      <c r="D1590" s="139"/>
    </row>
    <row r="1591" spans="4:4" x14ac:dyDescent="0.2">
      <c r="D1591" s="139"/>
    </row>
    <row r="1592" spans="4:4" x14ac:dyDescent="0.2">
      <c r="D1592" s="139"/>
    </row>
    <row r="1593" spans="4:4" x14ac:dyDescent="0.2">
      <c r="D1593" s="139"/>
    </row>
    <row r="1594" spans="4:4" x14ac:dyDescent="0.2">
      <c r="D1594" s="139"/>
    </row>
    <row r="1595" spans="4:4" x14ac:dyDescent="0.2">
      <c r="D1595" s="139"/>
    </row>
    <row r="1596" spans="4:4" x14ac:dyDescent="0.2">
      <c r="D1596" s="139"/>
    </row>
    <row r="1597" spans="4:4" x14ac:dyDescent="0.2">
      <c r="D1597" s="139"/>
    </row>
    <row r="1598" spans="4:4" x14ac:dyDescent="0.2">
      <c r="D1598" s="139"/>
    </row>
    <row r="1599" spans="4:4" x14ac:dyDescent="0.2">
      <c r="D1599" s="139"/>
    </row>
    <row r="1600" spans="4:4" x14ac:dyDescent="0.2">
      <c r="D1600" s="139"/>
    </row>
    <row r="1601" spans="4:4" x14ac:dyDescent="0.2">
      <c r="D1601" s="139"/>
    </row>
    <row r="1602" spans="4:4" x14ac:dyDescent="0.2">
      <c r="D1602" s="139"/>
    </row>
    <row r="1603" spans="4:4" x14ac:dyDescent="0.2">
      <c r="D1603" s="139"/>
    </row>
    <row r="1604" spans="4:4" x14ac:dyDescent="0.2">
      <c r="D1604" s="139"/>
    </row>
    <row r="1605" spans="4:4" x14ac:dyDescent="0.2">
      <c r="D1605" s="139"/>
    </row>
    <row r="1606" spans="4:4" x14ac:dyDescent="0.2">
      <c r="D1606" s="139"/>
    </row>
    <row r="1607" spans="4:4" x14ac:dyDescent="0.2">
      <c r="D1607" s="139"/>
    </row>
    <row r="1608" spans="4:4" x14ac:dyDescent="0.2">
      <c r="D1608" s="139"/>
    </row>
    <row r="1609" spans="4:4" x14ac:dyDescent="0.2">
      <c r="D1609" s="139"/>
    </row>
    <row r="1610" spans="4:4" x14ac:dyDescent="0.2">
      <c r="D1610" s="139"/>
    </row>
    <row r="1611" spans="4:4" x14ac:dyDescent="0.2">
      <c r="D1611" s="139"/>
    </row>
    <row r="1612" spans="4:4" x14ac:dyDescent="0.2">
      <c r="D1612" s="139"/>
    </row>
    <row r="1613" spans="4:4" x14ac:dyDescent="0.2">
      <c r="D1613" s="139"/>
    </row>
    <row r="1614" spans="4:4" x14ac:dyDescent="0.2">
      <c r="D1614" s="139"/>
    </row>
    <row r="1615" spans="4:4" x14ac:dyDescent="0.2">
      <c r="D1615" s="139"/>
    </row>
    <row r="1616" spans="4:4" x14ac:dyDescent="0.2">
      <c r="D1616" s="139"/>
    </row>
    <row r="1617" spans="4:4" x14ac:dyDescent="0.2">
      <c r="D1617" s="139"/>
    </row>
    <row r="1618" spans="4:4" x14ac:dyDescent="0.2">
      <c r="D1618" s="139"/>
    </row>
    <row r="1619" spans="4:4" x14ac:dyDescent="0.2">
      <c r="D1619" s="139"/>
    </row>
    <row r="1620" spans="4:4" x14ac:dyDescent="0.2">
      <c r="D1620" s="139"/>
    </row>
    <row r="1621" spans="4:4" x14ac:dyDescent="0.2">
      <c r="D1621" s="139"/>
    </row>
    <row r="1622" spans="4:4" x14ac:dyDescent="0.2">
      <c r="D1622" s="139"/>
    </row>
    <row r="1623" spans="4:4" x14ac:dyDescent="0.2">
      <c r="D1623" s="139"/>
    </row>
    <row r="1624" spans="4:4" x14ac:dyDescent="0.2">
      <c r="D1624" s="139"/>
    </row>
    <row r="1625" spans="4:4" x14ac:dyDescent="0.2">
      <c r="D1625" s="139"/>
    </row>
    <row r="1626" spans="4:4" x14ac:dyDescent="0.2">
      <c r="D1626" s="139"/>
    </row>
    <row r="1627" spans="4:4" x14ac:dyDescent="0.2">
      <c r="D1627" s="139"/>
    </row>
    <row r="1628" spans="4:4" x14ac:dyDescent="0.2">
      <c r="D1628" s="139"/>
    </row>
    <row r="1629" spans="4:4" x14ac:dyDescent="0.2">
      <c r="D1629" s="139"/>
    </row>
    <row r="1630" spans="4:4" x14ac:dyDescent="0.2">
      <c r="D1630" s="139"/>
    </row>
    <row r="1631" spans="4:4" x14ac:dyDescent="0.2">
      <c r="D1631" s="139"/>
    </row>
    <row r="1632" spans="4:4" x14ac:dyDescent="0.2">
      <c r="D1632" s="139"/>
    </row>
    <row r="1633" spans="4:4" x14ac:dyDescent="0.2">
      <c r="D1633" s="139"/>
    </row>
    <row r="1634" spans="4:4" x14ac:dyDescent="0.2">
      <c r="D1634" s="139"/>
    </row>
    <row r="1635" spans="4:4" x14ac:dyDescent="0.2">
      <c r="D1635" s="139"/>
    </row>
    <row r="1636" spans="4:4" x14ac:dyDescent="0.2">
      <c r="D1636" s="139"/>
    </row>
    <row r="1637" spans="4:4" x14ac:dyDescent="0.2">
      <c r="D1637" s="139"/>
    </row>
    <row r="1638" spans="4:4" x14ac:dyDescent="0.2">
      <c r="D1638" s="139"/>
    </row>
    <row r="1639" spans="4:4" x14ac:dyDescent="0.2">
      <c r="D1639" s="139"/>
    </row>
    <row r="1640" spans="4:4" x14ac:dyDescent="0.2">
      <c r="D1640" s="139"/>
    </row>
    <row r="1641" spans="4:4" x14ac:dyDescent="0.2">
      <c r="D1641" s="139"/>
    </row>
    <row r="1642" spans="4:4" x14ac:dyDescent="0.2">
      <c r="D1642" s="139"/>
    </row>
    <row r="1643" spans="4:4" x14ac:dyDescent="0.2">
      <c r="D1643" s="139"/>
    </row>
    <row r="1644" spans="4:4" x14ac:dyDescent="0.2">
      <c r="D1644" s="139"/>
    </row>
    <row r="1645" spans="4:4" x14ac:dyDescent="0.2">
      <c r="D1645" s="139"/>
    </row>
    <row r="1646" spans="4:4" x14ac:dyDescent="0.2">
      <c r="D1646" s="139"/>
    </row>
    <row r="1647" spans="4:4" x14ac:dyDescent="0.2">
      <c r="D1647" s="139"/>
    </row>
    <row r="1648" spans="4:4" x14ac:dyDescent="0.2">
      <c r="D1648" s="139"/>
    </row>
    <row r="1649" spans="4:4" x14ac:dyDescent="0.2">
      <c r="D1649" s="139"/>
    </row>
    <row r="1650" spans="4:4" x14ac:dyDescent="0.2">
      <c r="D1650" s="139"/>
    </row>
    <row r="1651" spans="4:4" x14ac:dyDescent="0.2">
      <c r="D1651" s="139"/>
    </row>
    <row r="1652" spans="4:4" x14ac:dyDescent="0.2">
      <c r="D1652" s="139"/>
    </row>
    <row r="1653" spans="4:4" x14ac:dyDescent="0.2">
      <c r="D1653" s="139"/>
    </row>
    <row r="1654" spans="4:4" x14ac:dyDescent="0.2">
      <c r="D1654" s="139"/>
    </row>
    <row r="1655" spans="4:4" x14ac:dyDescent="0.2">
      <c r="D1655" s="139"/>
    </row>
    <row r="1656" spans="4:4" x14ac:dyDescent="0.2">
      <c r="D1656" s="139"/>
    </row>
    <row r="1657" spans="4:4" x14ac:dyDescent="0.2">
      <c r="D1657" s="139"/>
    </row>
    <row r="1658" spans="4:4" x14ac:dyDescent="0.2">
      <c r="D1658" s="139"/>
    </row>
    <row r="1659" spans="4:4" x14ac:dyDescent="0.2">
      <c r="D1659" s="139"/>
    </row>
    <row r="1660" spans="4:4" x14ac:dyDescent="0.2">
      <c r="D1660" s="139"/>
    </row>
    <row r="1661" spans="4:4" x14ac:dyDescent="0.2">
      <c r="D1661" s="139"/>
    </row>
    <row r="1662" spans="4:4" x14ac:dyDescent="0.2">
      <c r="D1662" s="139"/>
    </row>
    <row r="1663" spans="4:4" x14ac:dyDescent="0.2">
      <c r="D1663" s="139"/>
    </row>
    <row r="1664" spans="4:4" x14ac:dyDescent="0.2">
      <c r="D1664" s="139"/>
    </row>
    <row r="1665" spans="4:4" x14ac:dyDescent="0.2">
      <c r="D1665" s="139"/>
    </row>
    <row r="1666" spans="4:4" x14ac:dyDescent="0.2">
      <c r="D1666" s="139"/>
    </row>
    <row r="1667" spans="4:4" x14ac:dyDescent="0.2">
      <c r="D1667" s="139"/>
    </row>
    <row r="1668" spans="4:4" x14ac:dyDescent="0.2">
      <c r="D1668" s="139"/>
    </row>
    <row r="1669" spans="4:4" x14ac:dyDescent="0.2">
      <c r="D1669" s="139"/>
    </row>
    <row r="1670" spans="4:4" x14ac:dyDescent="0.2">
      <c r="D1670" s="139"/>
    </row>
    <row r="1671" spans="4:4" x14ac:dyDescent="0.2">
      <c r="D1671" s="139"/>
    </row>
    <row r="1672" spans="4:4" x14ac:dyDescent="0.2">
      <c r="D1672" s="139"/>
    </row>
    <row r="1673" spans="4:4" x14ac:dyDescent="0.2">
      <c r="D1673" s="139"/>
    </row>
    <row r="1674" spans="4:4" x14ac:dyDescent="0.2">
      <c r="D1674" s="139"/>
    </row>
    <row r="1675" spans="4:4" x14ac:dyDescent="0.2">
      <c r="D1675" s="139"/>
    </row>
    <row r="1676" spans="4:4" x14ac:dyDescent="0.2">
      <c r="D1676" s="139"/>
    </row>
    <row r="1677" spans="4:4" x14ac:dyDescent="0.2">
      <c r="D1677" s="139"/>
    </row>
    <row r="1678" spans="4:4" x14ac:dyDescent="0.2">
      <c r="D1678" s="139"/>
    </row>
    <row r="1679" spans="4:4" x14ac:dyDescent="0.2">
      <c r="D1679" s="139"/>
    </row>
    <row r="1680" spans="4:4" x14ac:dyDescent="0.2">
      <c r="D1680" s="139"/>
    </row>
    <row r="1681" spans="4:4" x14ac:dyDescent="0.2">
      <c r="D1681" s="139"/>
    </row>
    <row r="1682" spans="4:4" x14ac:dyDescent="0.2">
      <c r="D1682" s="139"/>
    </row>
    <row r="1683" spans="4:4" x14ac:dyDescent="0.2">
      <c r="D1683" s="139"/>
    </row>
    <row r="1684" spans="4:4" x14ac:dyDescent="0.2">
      <c r="D1684" s="139"/>
    </row>
    <row r="1685" spans="4:4" x14ac:dyDescent="0.2">
      <c r="D1685" s="139"/>
    </row>
    <row r="1686" spans="4:4" x14ac:dyDescent="0.2">
      <c r="D1686" s="139"/>
    </row>
    <row r="1687" spans="4:4" x14ac:dyDescent="0.2">
      <c r="D1687" s="139"/>
    </row>
    <row r="1688" spans="4:4" x14ac:dyDescent="0.2">
      <c r="D1688" s="139"/>
    </row>
    <row r="1689" spans="4:4" x14ac:dyDescent="0.2">
      <c r="D1689" s="139"/>
    </row>
    <row r="1690" spans="4:4" x14ac:dyDescent="0.2">
      <c r="D1690" s="139"/>
    </row>
    <row r="1691" spans="4:4" x14ac:dyDescent="0.2">
      <c r="D1691" s="139"/>
    </row>
    <row r="1692" spans="4:4" x14ac:dyDescent="0.2">
      <c r="D1692" s="139"/>
    </row>
    <row r="1693" spans="4:4" x14ac:dyDescent="0.2">
      <c r="D1693" s="139"/>
    </row>
    <row r="1694" spans="4:4" x14ac:dyDescent="0.2">
      <c r="D1694" s="139"/>
    </row>
    <row r="1695" spans="4:4" x14ac:dyDescent="0.2">
      <c r="D1695" s="139"/>
    </row>
    <row r="1696" spans="4:4" x14ac:dyDescent="0.2">
      <c r="D1696" s="139"/>
    </row>
    <row r="1697" spans="4:4" x14ac:dyDescent="0.2">
      <c r="D1697" s="139"/>
    </row>
    <row r="1698" spans="4:4" x14ac:dyDescent="0.2">
      <c r="D1698" s="139"/>
    </row>
    <row r="1699" spans="4:4" x14ac:dyDescent="0.2">
      <c r="D1699" s="139"/>
    </row>
    <row r="1700" spans="4:4" x14ac:dyDescent="0.2">
      <c r="D1700" s="139"/>
    </row>
    <row r="1701" spans="4:4" x14ac:dyDescent="0.2">
      <c r="D1701" s="139"/>
    </row>
    <row r="1702" spans="4:4" x14ac:dyDescent="0.2">
      <c r="D1702" s="139"/>
    </row>
    <row r="1703" spans="4:4" x14ac:dyDescent="0.2">
      <c r="D1703" s="139"/>
    </row>
    <row r="1704" spans="4:4" x14ac:dyDescent="0.2">
      <c r="D1704" s="139"/>
    </row>
    <row r="1705" spans="4:4" x14ac:dyDescent="0.2">
      <c r="D1705" s="139"/>
    </row>
    <row r="1706" spans="4:4" x14ac:dyDescent="0.2">
      <c r="D1706" s="139"/>
    </row>
    <row r="1707" spans="4:4" x14ac:dyDescent="0.2">
      <c r="D1707" s="139"/>
    </row>
    <row r="1708" spans="4:4" x14ac:dyDescent="0.2">
      <c r="D1708" s="139"/>
    </row>
    <row r="1709" spans="4:4" x14ac:dyDescent="0.2">
      <c r="D1709" s="139"/>
    </row>
    <row r="1710" spans="4:4" x14ac:dyDescent="0.2">
      <c r="D1710" s="139"/>
    </row>
    <row r="1711" spans="4:4" x14ac:dyDescent="0.2">
      <c r="D1711" s="139"/>
    </row>
    <row r="1712" spans="4:4" x14ac:dyDescent="0.2">
      <c r="D1712" s="139"/>
    </row>
    <row r="1713" spans="4:4" x14ac:dyDescent="0.2">
      <c r="D1713" s="139"/>
    </row>
    <row r="1714" spans="4:4" x14ac:dyDescent="0.2">
      <c r="D1714" s="139"/>
    </row>
    <row r="1715" spans="4:4" x14ac:dyDescent="0.2">
      <c r="D1715" s="139"/>
    </row>
    <row r="1716" spans="4:4" x14ac:dyDescent="0.2">
      <c r="D1716" s="139"/>
    </row>
    <row r="1717" spans="4:4" x14ac:dyDescent="0.2">
      <c r="D1717" s="139"/>
    </row>
    <row r="1718" spans="4:4" x14ac:dyDescent="0.2">
      <c r="D1718" s="139"/>
    </row>
    <row r="1719" spans="4:4" x14ac:dyDescent="0.2">
      <c r="D1719" s="139"/>
    </row>
    <row r="1720" spans="4:4" x14ac:dyDescent="0.2">
      <c r="D1720" s="139"/>
    </row>
    <row r="1721" spans="4:4" x14ac:dyDescent="0.2">
      <c r="D1721" s="139"/>
    </row>
    <row r="1722" spans="4:4" x14ac:dyDescent="0.2">
      <c r="D1722" s="139"/>
    </row>
    <row r="1723" spans="4:4" x14ac:dyDescent="0.2">
      <c r="D1723" s="139"/>
    </row>
    <row r="1724" spans="4:4" x14ac:dyDescent="0.2">
      <c r="D1724" s="139"/>
    </row>
    <row r="1725" spans="4:4" x14ac:dyDescent="0.2">
      <c r="D1725" s="139"/>
    </row>
    <row r="1726" spans="4:4" x14ac:dyDescent="0.2">
      <c r="D1726" s="139"/>
    </row>
    <row r="1727" spans="4:4" x14ac:dyDescent="0.2">
      <c r="D1727" s="139"/>
    </row>
    <row r="1728" spans="4:4" x14ac:dyDescent="0.2">
      <c r="D1728" s="139"/>
    </row>
    <row r="1729" spans="4:4" x14ac:dyDescent="0.2">
      <c r="D1729" s="139"/>
    </row>
    <row r="1730" spans="4:4" x14ac:dyDescent="0.2">
      <c r="D1730" s="139"/>
    </row>
    <row r="1731" spans="4:4" x14ac:dyDescent="0.2">
      <c r="D1731" s="139"/>
    </row>
    <row r="1732" spans="4:4" x14ac:dyDescent="0.2">
      <c r="D1732" s="139"/>
    </row>
    <row r="1733" spans="4:4" x14ac:dyDescent="0.2">
      <c r="D1733" s="139"/>
    </row>
    <row r="1734" spans="4:4" x14ac:dyDescent="0.2">
      <c r="D1734" s="139"/>
    </row>
    <row r="1735" spans="4:4" x14ac:dyDescent="0.2">
      <c r="D1735" s="139"/>
    </row>
    <row r="1736" spans="4:4" x14ac:dyDescent="0.2">
      <c r="D1736" s="139"/>
    </row>
    <row r="1737" spans="4:4" x14ac:dyDescent="0.2">
      <c r="D1737" s="139"/>
    </row>
    <row r="1738" spans="4:4" x14ac:dyDescent="0.2">
      <c r="D1738" s="139"/>
    </row>
    <row r="1739" spans="4:4" x14ac:dyDescent="0.2">
      <c r="D1739" s="139"/>
    </row>
    <row r="1740" spans="4:4" x14ac:dyDescent="0.2">
      <c r="D1740" s="139"/>
    </row>
    <row r="1741" spans="4:4" x14ac:dyDescent="0.2">
      <c r="D1741" s="139"/>
    </row>
    <row r="1742" spans="4:4" x14ac:dyDescent="0.2">
      <c r="D1742" s="139"/>
    </row>
    <row r="1743" spans="4:4" x14ac:dyDescent="0.2">
      <c r="D1743" s="139"/>
    </row>
    <row r="1744" spans="4:4" x14ac:dyDescent="0.2">
      <c r="D1744" s="139"/>
    </row>
    <row r="1745" spans="4:4" x14ac:dyDescent="0.2">
      <c r="D1745" s="139"/>
    </row>
    <row r="1746" spans="4:4" x14ac:dyDescent="0.2">
      <c r="D1746" s="139"/>
    </row>
    <row r="1747" spans="4:4" x14ac:dyDescent="0.2">
      <c r="D1747" s="139"/>
    </row>
    <row r="1748" spans="4:4" x14ac:dyDescent="0.2">
      <c r="D1748" s="139"/>
    </row>
    <row r="1749" spans="4:4" x14ac:dyDescent="0.2">
      <c r="D1749" s="139"/>
    </row>
    <row r="1750" spans="4:4" x14ac:dyDescent="0.2">
      <c r="D1750" s="139"/>
    </row>
    <row r="1751" spans="4:4" x14ac:dyDescent="0.2">
      <c r="D1751" s="139"/>
    </row>
    <row r="1752" spans="4:4" x14ac:dyDescent="0.2">
      <c r="D1752" s="139"/>
    </row>
    <row r="1753" spans="4:4" x14ac:dyDescent="0.2">
      <c r="D1753" s="139"/>
    </row>
    <row r="1754" spans="4:4" x14ac:dyDescent="0.2">
      <c r="D1754" s="139"/>
    </row>
    <row r="1755" spans="4:4" x14ac:dyDescent="0.2">
      <c r="D1755" s="139"/>
    </row>
    <row r="1756" spans="4:4" x14ac:dyDescent="0.2">
      <c r="D1756" s="139"/>
    </row>
    <row r="1757" spans="4:4" x14ac:dyDescent="0.2">
      <c r="D1757" s="139"/>
    </row>
    <row r="1758" spans="4:4" x14ac:dyDescent="0.2">
      <c r="D1758" s="139"/>
    </row>
    <row r="1759" spans="4:4" x14ac:dyDescent="0.2">
      <c r="D1759" s="139"/>
    </row>
    <row r="1760" spans="4:4" x14ac:dyDescent="0.2">
      <c r="D1760" s="139"/>
    </row>
    <row r="1761" spans="4:4" x14ac:dyDescent="0.2">
      <c r="D1761" s="139"/>
    </row>
    <row r="1762" spans="4:4" x14ac:dyDescent="0.2">
      <c r="D1762" s="139"/>
    </row>
    <row r="1763" spans="4:4" x14ac:dyDescent="0.2">
      <c r="D1763" s="139"/>
    </row>
    <row r="1764" spans="4:4" x14ac:dyDescent="0.2">
      <c r="D1764" s="139"/>
    </row>
    <row r="1765" spans="4:4" x14ac:dyDescent="0.2">
      <c r="D1765" s="139"/>
    </row>
    <row r="1766" spans="4:4" x14ac:dyDescent="0.2">
      <c r="D1766" s="139"/>
    </row>
    <row r="1767" spans="4:4" x14ac:dyDescent="0.2">
      <c r="D1767" s="139"/>
    </row>
    <row r="1768" spans="4:4" x14ac:dyDescent="0.2">
      <c r="D1768" s="139"/>
    </row>
    <row r="1769" spans="4:4" x14ac:dyDescent="0.2">
      <c r="D1769" s="139"/>
    </row>
    <row r="1770" spans="4:4" x14ac:dyDescent="0.2">
      <c r="D1770" s="139"/>
    </row>
    <row r="1771" spans="4:4" x14ac:dyDescent="0.2">
      <c r="D1771" s="139"/>
    </row>
    <row r="1772" spans="4:4" x14ac:dyDescent="0.2">
      <c r="D1772" s="139"/>
    </row>
    <row r="1773" spans="4:4" x14ac:dyDescent="0.2">
      <c r="D1773" s="139"/>
    </row>
    <row r="1774" spans="4:4" x14ac:dyDescent="0.2">
      <c r="D1774" s="139"/>
    </row>
    <row r="1775" spans="4:4" x14ac:dyDescent="0.2">
      <c r="D1775" s="139"/>
    </row>
    <row r="1776" spans="4:4" x14ac:dyDescent="0.2">
      <c r="D1776" s="139"/>
    </row>
    <row r="1777" spans="4:4" x14ac:dyDescent="0.2">
      <c r="D1777" s="139"/>
    </row>
    <row r="1778" spans="4:4" x14ac:dyDescent="0.2">
      <c r="D1778" s="139"/>
    </row>
    <row r="1779" spans="4:4" x14ac:dyDescent="0.2">
      <c r="D1779" s="139"/>
    </row>
    <row r="1780" spans="4:4" x14ac:dyDescent="0.2">
      <c r="D1780" s="139"/>
    </row>
    <row r="1781" spans="4:4" x14ac:dyDescent="0.2">
      <c r="D1781" s="139"/>
    </row>
    <row r="1782" spans="4:4" x14ac:dyDescent="0.2">
      <c r="D1782" s="139"/>
    </row>
    <row r="1783" spans="4:4" x14ac:dyDescent="0.2">
      <c r="D1783" s="139"/>
    </row>
    <row r="1784" spans="4:4" x14ac:dyDescent="0.2">
      <c r="D1784" s="139"/>
    </row>
    <row r="1785" spans="4:4" x14ac:dyDescent="0.2">
      <c r="D1785" s="139"/>
    </row>
    <row r="1786" spans="4:4" x14ac:dyDescent="0.2">
      <c r="D1786" s="139"/>
    </row>
    <row r="1787" spans="4:4" x14ac:dyDescent="0.2">
      <c r="D1787" s="139"/>
    </row>
    <row r="1788" spans="4:4" x14ac:dyDescent="0.2">
      <c r="D1788" s="139"/>
    </row>
    <row r="1789" spans="4:4" x14ac:dyDescent="0.2">
      <c r="D1789" s="139"/>
    </row>
    <row r="1790" spans="4:4" x14ac:dyDescent="0.2">
      <c r="D1790" s="139"/>
    </row>
    <row r="1791" spans="4:4" x14ac:dyDescent="0.2">
      <c r="D1791" s="139"/>
    </row>
    <row r="1792" spans="4:4" x14ac:dyDescent="0.2">
      <c r="D1792" s="139"/>
    </row>
    <row r="1793" spans="4:4" x14ac:dyDescent="0.2">
      <c r="D1793" s="139"/>
    </row>
    <row r="1794" spans="4:4" x14ac:dyDescent="0.2">
      <c r="D1794" s="139"/>
    </row>
    <row r="1795" spans="4:4" x14ac:dyDescent="0.2">
      <c r="D1795" s="139"/>
    </row>
    <row r="1796" spans="4:4" x14ac:dyDescent="0.2">
      <c r="D1796" s="139"/>
    </row>
    <row r="1797" spans="4:4" x14ac:dyDescent="0.2">
      <c r="D1797" s="139"/>
    </row>
    <row r="1798" spans="4:4" x14ac:dyDescent="0.2">
      <c r="D1798" s="139"/>
    </row>
    <row r="1799" spans="4:4" x14ac:dyDescent="0.2">
      <c r="D1799" s="139"/>
    </row>
    <row r="1800" spans="4:4" x14ac:dyDescent="0.2">
      <c r="D1800" s="139"/>
    </row>
    <row r="1801" spans="4:4" x14ac:dyDescent="0.2">
      <c r="D1801" s="139"/>
    </row>
    <row r="1802" spans="4:4" x14ac:dyDescent="0.2">
      <c r="D1802" s="139"/>
    </row>
    <row r="1803" spans="4:4" x14ac:dyDescent="0.2">
      <c r="D1803" s="139"/>
    </row>
    <row r="1804" spans="4:4" x14ac:dyDescent="0.2">
      <c r="D1804" s="139"/>
    </row>
    <row r="1805" spans="4:4" x14ac:dyDescent="0.2">
      <c r="D1805" s="139"/>
    </row>
    <row r="1806" spans="4:4" x14ac:dyDescent="0.2">
      <c r="D1806" s="139"/>
    </row>
    <row r="1807" spans="4:4" x14ac:dyDescent="0.2">
      <c r="D1807" s="139"/>
    </row>
    <row r="1808" spans="4:4" x14ac:dyDescent="0.2">
      <c r="D1808" s="139"/>
    </row>
    <row r="1809" spans="4:4" x14ac:dyDescent="0.2">
      <c r="D1809" s="139"/>
    </row>
    <row r="1810" spans="4:4" x14ac:dyDescent="0.2">
      <c r="D1810" s="139"/>
    </row>
    <row r="1811" spans="4:4" x14ac:dyDescent="0.2">
      <c r="D1811" s="139"/>
    </row>
    <row r="1812" spans="4:4" x14ac:dyDescent="0.2">
      <c r="D1812" s="139"/>
    </row>
    <row r="1813" spans="4:4" x14ac:dyDescent="0.2">
      <c r="D1813" s="139"/>
    </row>
    <row r="1814" spans="4:4" x14ac:dyDescent="0.2">
      <c r="D1814" s="139"/>
    </row>
    <row r="1815" spans="4:4" x14ac:dyDescent="0.2">
      <c r="D1815" s="139"/>
    </row>
    <row r="1816" spans="4:4" x14ac:dyDescent="0.2">
      <c r="D1816" s="139"/>
    </row>
    <row r="1817" spans="4:4" x14ac:dyDescent="0.2">
      <c r="D1817" s="139"/>
    </row>
    <row r="1818" spans="4:4" x14ac:dyDescent="0.2">
      <c r="D1818" s="139"/>
    </row>
    <row r="1819" spans="4:4" x14ac:dyDescent="0.2">
      <c r="D1819" s="139"/>
    </row>
    <row r="1820" spans="4:4" x14ac:dyDescent="0.2">
      <c r="D1820" s="139"/>
    </row>
    <row r="1821" spans="4:4" x14ac:dyDescent="0.2">
      <c r="D1821" s="139"/>
    </row>
    <row r="1822" spans="4:4" x14ac:dyDescent="0.2">
      <c r="D1822" s="139"/>
    </row>
    <row r="1823" spans="4:4" x14ac:dyDescent="0.2">
      <c r="D1823" s="139"/>
    </row>
    <row r="1824" spans="4:4" x14ac:dyDescent="0.2">
      <c r="D1824" s="139"/>
    </row>
    <row r="1825" spans="4:4" x14ac:dyDescent="0.2">
      <c r="D1825" s="139"/>
    </row>
    <row r="1826" spans="4:4" x14ac:dyDescent="0.2">
      <c r="D1826" s="139"/>
    </row>
    <row r="1827" spans="4:4" x14ac:dyDescent="0.2">
      <c r="D1827" s="139"/>
    </row>
    <row r="1828" spans="4:4" x14ac:dyDescent="0.2">
      <c r="D1828" s="139"/>
    </row>
    <row r="1829" spans="4:4" x14ac:dyDescent="0.2">
      <c r="D1829" s="139"/>
    </row>
    <row r="1830" spans="4:4" x14ac:dyDescent="0.2">
      <c r="D1830" s="139"/>
    </row>
    <row r="1831" spans="4:4" x14ac:dyDescent="0.2">
      <c r="D1831" s="139"/>
    </row>
    <row r="1832" spans="4:4" x14ac:dyDescent="0.2">
      <c r="D1832" s="139"/>
    </row>
    <row r="1833" spans="4:4" x14ac:dyDescent="0.2">
      <c r="D1833" s="139"/>
    </row>
    <row r="1834" spans="4:4" x14ac:dyDescent="0.2">
      <c r="D1834" s="139"/>
    </row>
    <row r="1835" spans="4:4" x14ac:dyDescent="0.2">
      <c r="D1835" s="139"/>
    </row>
    <row r="1836" spans="4:4" x14ac:dyDescent="0.2">
      <c r="D1836" s="139"/>
    </row>
    <row r="1837" spans="4:4" x14ac:dyDescent="0.2">
      <c r="D1837" s="139"/>
    </row>
    <row r="1838" spans="4:4" x14ac:dyDescent="0.2">
      <c r="D1838" s="139"/>
    </row>
    <row r="1839" spans="4:4" x14ac:dyDescent="0.2">
      <c r="D1839" s="139"/>
    </row>
    <row r="1840" spans="4:4" x14ac:dyDescent="0.2">
      <c r="D1840" s="139"/>
    </row>
    <row r="1841" spans="4:4" x14ac:dyDescent="0.2">
      <c r="D1841" s="139"/>
    </row>
    <row r="1842" spans="4:4" x14ac:dyDescent="0.2">
      <c r="D1842" s="139"/>
    </row>
    <row r="1843" spans="4:4" x14ac:dyDescent="0.2">
      <c r="D1843" s="139"/>
    </row>
    <row r="1844" spans="4:4" x14ac:dyDescent="0.2">
      <c r="D1844" s="139"/>
    </row>
    <row r="1845" spans="4:4" x14ac:dyDescent="0.2">
      <c r="D1845" s="139"/>
    </row>
    <row r="1846" spans="4:4" x14ac:dyDescent="0.2">
      <c r="D1846" s="139"/>
    </row>
    <row r="1847" spans="4:4" x14ac:dyDescent="0.2">
      <c r="D1847" s="139"/>
    </row>
    <row r="1848" spans="4:4" x14ac:dyDescent="0.2">
      <c r="D1848" s="139"/>
    </row>
    <row r="1849" spans="4:4" x14ac:dyDescent="0.2">
      <c r="D1849" s="139"/>
    </row>
    <row r="1850" spans="4:4" x14ac:dyDescent="0.2">
      <c r="D1850" s="139"/>
    </row>
    <row r="1851" spans="4:4" x14ac:dyDescent="0.2">
      <c r="D1851" s="139"/>
    </row>
    <row r="1852" spans="4:4" x14ac:dyDescent="0.2">
      <c r="D1852" s="139"/>
    </row>
    <row r="1853" spans="4:4" x14ac:dyDescent="0.2">
      <c r="D1853" s="139"/>
    </row>
    <row r="1854" spans="4:4" x14ac:dyDescent="0.2">
      <c r="D1854" s="139"/>
    </row>
    <row r="1855" spans="4:4" x14ac:dyDescent="0.2">
      <c r="D1855" s="139"/>
    </row>
    <row r="1856" spans="4:4" x14ac:dyDescent="0.2">
      <c r="D1856" s="139"/>
    </row>
    <row r="1857" spans="4:4" x14ac:dyDescent="0.2">
      <c r="D1857" s="139"/>
    </row>
    <row r="1858" spans="4:4" x14ac:dyDescent="0.2">
      <c r="D1858" s="139"/>
    </row>
    <row r="1859" spans="4:4" x14ac:dyDescent="0.2">
      <c r="D1859" s="139"/>
    </row>
    <row r="1860" spans="4:4" x14ac:dyDescent="0.2">
      <c r="D1860" s="139"/>
    </row>
    <row r="1861" spans="4:4" x14ac:dyDescent="0.2">
      <c r="D1861" s="139"/>
    </row>
    <row r="1862" spans="4:4" x14ac:dyDescent="0.2">
      <c r="D1862" s="139"/>
    </row>
    <row r="1863" spans="4:4" x14ac:dyDescent="0.2">
      <c r="D1863" s="139"/>
    </row>
    <row r="1864" spans="4:4" x14ac:dyDescent="0.2">
      <c r="D1864" s="139"/>
    </row>
    <row r="1865" spans="4:4" x14ac:dyDescent="0.2">
      <c r="D1865" s="139"/>
    </row>
    <row r="1866" spans="4:4" x14ac:dyDescent="0.2">
      <c r="D1866" s="139"/>
    </row>
    <row r="1867" spans="4:4" x14ac:dyDescent="0.2">
      <c r="D1867" s="139"/>
    </row>
    <row r="1868" spans="4:4" x14ac:dyDescent="0.2">
      <c r="D1868" s="139"/>
    </row>
    <row r="1869" spans="4:4" x14ac:dyDescent="0.2">
      <c r="D1869" s="139"/>
    </row>
    <row r="1870" spans="4:4" x14ac:dyDescent="0.2">
      <c r="D1870" s="139"/>
    </row>
    <row r="1871" spans="4:4" x14ac:dyDescent="0.2">
      <c r="D1871" s="139"/>
    </row>
    <row r="1872" spans="4:4" x14ac:dyDescent="0.2">
      <c r="D1872" s="139"/>
    </row>
    <row r="1873" spans="4:4" x14ac:dyDescent="0.2">
      <c r="D1873" s="139"/>
    </row>
    <row r="1874" spans="4:4" x14ac:dyDescent="0.2">
      <c r="D1874" s="139"/>
    </row>
    <row r="1875" spans="4:4" x14ac:dyDescent="0.2">
      <c r="D1875" s="139"/>
    </row>
    <row r="1876" spans="4:4" x14ac:dyDescent="0.2">
      <c r="D1876" s="139"/>
    </row>
    <row r="1877" spans="4:4" x14ac:dyDescent="0.2">
      <c r="D1877" s="139"/>
    </row>
    <row r="1878" spans="4:4" x14ac:dyDescent="0.2">
      <c r="D1878" s="139"/>
    </row>
    <row r="1879" spans="4:4" x14ac:dyDescent="0.2">
      <c r="D1879" s="139"/>
    </row>
    <row r="1880" spans="4:4" x14ac:dyDescent="0.2">
      <c r="D1880" s="139"/>
    </row>
    <row r="1881" spans="4:4" x14ac:dyDescent="0.2">
      <c r="D1881" s="139"/>
    </row>
    <row r="1882" spans="4:4" x14ac:dyDescent="0.2">
      <c r="D1882" s="139"/>
    </row>
    <row r="1883" spans="4:4" x14ac:dyDescent="0.2">
      <c r="D1883" s="139"/>
    </row>
    <row r="1884" spans="4:4" x14ac:dyDescent="0.2">
      <c r="D1884" s="139"/>
    </row>
    <row r="1885" spans="4:4" x14ac:dyDescent="0.2">
      <c r="D1885" s="139"/>
    </row>
    <row r="1886" spans="4:4" x14ac:dyDescent="0.2">
      <c r="D1886" s="139"/>
    </row>
    <row r="1887" spans="4:4" x14ac:dyDescent="0.2">
      <c r="D1887" s="139"/>
    </row>
    <row r="1888" spans="4:4" x14ac:dyDescent="0.2">
      <c r="D1888" s="139"/>
    </row>
    <row r="1889" spans="4:4" x14ac:dyDescent="0.2">
      <c r="D1889" s="139"/>
    </row>
    <row r="1890" spans="4:4" x14ac:dyDescent="0.2">
      <c r="D1890" s="139"/>
    </row>
    <row r="1891" spans="4:4" x14ac:dyDescent="0.2">
      <c r="D1891" s="139"/>
    </row>
    <row r="1892" spans="4:4" x14ac:dyDescent="0.2">
      <c r="D1892" s="139"/>
    </row>
    <row r="1893" spans="4:4" x14ac:dyDescent="0.2">
      <c r="D1893" s="139"/>
    </row>
    <row r="1894" spans="4:4" x14ac:dyDescent="0.2">
      <c r="D1894" s="139"/>
    </row>
    <row r="1895" spans="4:4" x14ac:dyDescent="0.2">
      <c r="D1895" s="139"/>
    </row>
    <row r="1896" spans="4:4" x14ac:dyDescent="0.2">
      <c r="D1896" s="139"/>
    </row>
    <row r="1897" spans="4:4" x14ac:dyDescent="0.2">
      <c r="D1897" s="139"/>
    </row>
    <row r="1898" spans="4:4" x14ac:dyDescent="0.2">
      <c r="D1898" s="139"/>
    </row>
    <row r="1899" spans="4:4" x14ac:dyDescent="0.2">
      <c r="D1899" s="139"/>
    </row>
    <row r="1900" spans="4:4" x14ac:dyDescent="0.2">
      <c r="D1900" s="139"/>
    </row>
    <row r="1901" spans="4:4" x14ac:dyDescent="0.2">
      <c r="D1901" s="139"/>
    </row>
    <row r="1902" spans="4:4" x14ac:dyDescent="0.2">
      <c r="D1902" s="139"/>
    </row>
    <row r="1903" spans="4:4" x14ac:dyDescent="0.2">
      <c r="D1903" s="139"/>
    </row>
    <row r="1904" spans="4:4" x14ac:dyDescent="0.2">
      <c r="D1904" s="139"/>
    </row>
    <row r="1905" spans="4:4" x14ac:dyDescent="0.2">
      <c r="D1905" s="139"/>
    </row>
    <row r="1906" spans="4:4" x14ac:dyDescent="0.2">
      <c r="D1906" s="139"/>
    </row>
    <row r="1907" spans="4:4" x14ac:dyDescent="0.2">
      <c r="D1907" s="139"/>
    </row>
    <row r="1908" spans="4:4" x14ac:dyDescent="0.2">
      <c r="D1908" s="139"/>
    </row>
    <row r="1909" spans="4:4" x14ac:dyDescent="0.2">
      <c r="D1909" s="139"/>
    </row>
    <row r="1910" spans="4:4" x14ac:dyDescent="0.2">
      <c r="D1910" s="139"/>
    </row>
    <row r="1911" spans="4:4" x14ac:dyDescent="0.2">
      <c r="D1911" s="139"/>
    </row>
    <row r="1912" spans="4:4" x14ac:dyDescent="0.2">
      <c r="D1912" s="139"/>
    </row>
    <row r="1913" spans="4:4" x14ac:dyDescent="0.2">
      <c r="D1913" s="139"/>
    </row>
    <row r="1914" spans="4:4" x14ac:dyDescent="0.2">
      <c r="D1914" s="139"/>
    </row>
    <row r="1915" spans="4:4" x14ac:dyDescent="0.2">
      <c r="D1915" s="139"/>
    </row>
    <row r="1916" spans="4:4" x14ac:dyDescent="0.2">
      <c r="D1916" s="139"/>
    </row>
    <row r="1917" spans="4:4" x14ac:dyDescent="0.2">
      <c r="D1917" s="139"/>
    </row>
    <row r="1918" spans="4:4" x14ac:dyDescent="0.2">
      <c r="D1918" s="139"/>
    </row>
    <row r="1919" spans="4:4" x14ac:dyDescent="0.2">
      <c r="D1919" s="139"/>
    </row>
    <row r="1920" spans="4:4" x14ac:dyDescent="0.2">
      <c r="D1920" s="139"/>
    </row>
    <row r="1921" spans="4:4" x14ac:dyDescent="0.2">
      <c r="D1921" s="139"/>
    </row>
    <row r="1922" spans="4:4" x14ac:dyDescent="0.2">
      <c r="D1922" s="139"/>
    </row>
    <row r="1923" spans="4:4" x14ac:dyDescent="0.2">
      <c r="D1923" s="139"/>
    </row>
    <row r="1924" spans="4:4" x14ac:dyDescent="0.2">
      <c r="D1924" s="139"/>
    </row>
    <row r="1925" spans="4:4" x14ac:dyDescent="0.2">
      <c r="D1925" s="139"/>
    </row>
    <row r="1926" spans="4:4" x14ac:dyDescent="0.2">
      <c r="D1926" s="139"/>
    </row>
    <row r="1927" spans="4:4" x14ac:dyDescent="0.2">
      <c r="D1927" s="139"/>
    </row>
    <row r="1928" spans="4:4" x14ac:dyDescent="0.2">
      <c r="D1928" s="139"/>
    </row>
    <row r="1929" spans="4:4" x14ac:dyDescent="0.2">
      <c r="D1929" s="139"/>
    </row>
    <row r="1930" spans="4:4" x14ac:dyDescent="0.2">
      <c r="D1930" s="139"/>
    </row>
    <row r="1931" spans="4:4" x14ac:dyDescent="0.2">
      <c r="D1931" s="139"/>
    </row>
    <row r="1932" spans="4:4" x14ac:dyDescent="0.2">
      <c r="D1932" s="139"/>
    </row>
    <row r="1933" spans="4:4" x14ac:dyDescent="0.2">
      <c r="D1933" s="139"/>
    </row>
    <row r="1934" spans="4:4" x14ac:dyDescent="0.2">
      <c r="D1934" s="139"/>
    </row>
    <row r="1935" spans="4:4" x14ac:dyDescent="0.2">
      <c r="D1935" s="139"/>
    </row>
    <row r="1936" spans="4:4" x14ac:dyDescent="0.2">
      <c r="D1936" s="139"/>
    </row>
    <row r="1937" spans="4:4" x14ac:dyDescent="0.2">
      <c r="D1937" s="139"/>
    </row>
    <row r="1938" spans="4:4" x14ac:dyDescent="0.2">
      <c r="D1938" s="139"/>
    </row>
    <row r="1939" spans="4:4" x14ac:dyDescent="0.2">
      <c r="D1939" s="139"/>
    </row>
    <row r="1940" spans="4:4" x14ac:dyDescent="0.2">
      <c r="D1940" s="139"/>
    </row>
    <row r="1941" spans="4:4" x14ac:dyDescent="0.2">
      <c r="D1941" s="139"/>
    </row>
    <row r="1942" spans="4:4" x14ac:dyDescent="0.2">
      <c r="D1942" s="139"/>
    </row>
    <row r="1943" spans="4:4" x14ac:dyDescent="0.2">
      <c r="D1943" s="139"/>
    </row>
    <row r="1944" spans="4:4" x14ac:dyDescent="0.2">
      <c r="D1944" s="139"/>
    </row>
    <row r="1945" spans="4:4" x14ac:dyDescent="0.2">
      <c r="D1945" s="139"/>
    </row>
    <row r="1946" spans="4:4" x14ac:dyDescent="0.2">
      <c r="D1946" s="139"/>
    </row>
    <row r="1947" spans="4:4" x14ac:dyDescent="0.2">
      <c r="D1947" s="139"/>
    </row>
    <row r="1948" spans="4:4" x14ac:dyDescent="0.2">
      <c r="D1948" s="139"/>
    </row>
    <row r="1949" spans="4:4" x14ac:dyDescent="0.2">
      <c r="D1949" s="139"/>
    </row>
    <row r="1950" spans="4:4" x14ac:dyDescent="0.2">
      <c r="D1950" s="139"/>
    </row>
    <row r="1951" spans="4:4" x14ac:dyDescent="0.2">
      <c r="D1951" s="139"/>
    </row>
    <row r="1952" spans="4:4" x14ac:dyDescent="0.2">
      <c r="D1952" s="139"/>
    </row>
    <row r="1953" spans="4:4" x14ac:dyDescent="0.2">
      <c r="D1953" s="139"/>
    </row>
    <row r="1954" spans="4:4" x14ac:dyDescent="0.2">
      <c r="D1954" s="139"/>
    </row>
    <row r="1955" spans="4:4" x14ac:dyDescent="0.2">
      <c r="D1955" s="139"/>
    </row>
    <row r="1956" spans="4:4" x14ac:dyDescent="0.2">
      <c r="D1956" s="139"/>
    </row>
    <row r="1957" spans="4:4" x14ac:dyDescent="0.2">
      <c r="D1957" s="139"/>
    </row>
    <row r="1958" spans="4:4" x14ac:dyDescent="0.2">
      <c r="D1958" s="139"/>
    </row>
    <row r="1959" spans="4:4" x14ac:dyDescent="0.2">
      <c r="D1959" s="139"/>
    </row>
    <row r="1960" spans="4:4" x14ac:dyDescent="0.2">
      <c r="D1960" s="139"/>
    </row>
    <row r="1961" spans="4:4" x14ac:dyDescent="0.2">
      <c r="D1961" s="139"/>
    </row>
    <row r="1962" spans="4:4" x14ac:dyDescent="0.2">
      <c r="D1962" s="139"/>
    </row>
    <row r="1963" spans="4:4" x14ac:dyDescent="0.2">
      <c r="D1963" s="139"/>
    </row>
    <row r="1964" spans="4:4" x14ac:dyDescent="0.2">
      <c r="D1964" s="139"/>
    </row>
    <row r="1965" spans="4:4" x14ac:dyDescent="0.2">
      <c r="D1965" s="139"/>
    </row>
    <row r="1966" spans="4:4" x14ac:dyDescent="0.2">
      <c r="D1966" s="139"/>
    </row>
    <row r="1967" spans="4:4" x14ac:dyDescent="0.2">
      <c r="D1967" s="139"/>
    </row>
    <row r="1968" spans="4:4" x14ac:dyDescent="0.2">
      <c r="D1968" s="139"/>
    </row>
    <row r="1969" spans="4:4" x14ac:dyDescent="0.2">
      <c r="D1969" s="139"/>
    </row>
    <row r="1970" spans="4:4" x14ac:dyDescent="0.2">
      <c r="D1970" s="139"/>
    </row>
    <row r="1971" spans="4:4" x14ac:dyDescent="0.2">
      <c r="D1971" s="139"/>
    </row>
    <row r="1972" spans="4:4" x14ac:dyDescent="0.2">
      <c r="D1972" s="139"/>
    </row>
    <row r="1973" spans="4:4" x14ac:dyDescent="0.2">
      <c r="D1973" s="139"/>
    </row>
    <row r="1974" spans="4:4" x14ac:dyDescent="0.2">
      <c r="D1974" s="139"/>
    </row>
    <row r="1975" spans="4:4" x14ac:dyDescent="0.2">
      <c r="D1975" s="139"/>
    </row>
    <row r="1976" spans="4:4" x14ac:dyDescent="0.2">
      <c r="D1976" s="139"/>
    </row>
    <row r="1977" spans="4:4" x14ac:dyDescent="0.2">
      <c r="D1977" s="139"/>
    </row>
    <row r="1978" spans="4:4" x14ac:dyDescent="0.2">
      <c r="D1978" s="139"/>
    </row>
    <row r="1979" spans="4:4" x14ac:dyDescent="0.2">
      <c r="D1979" s="139"/>
    </row>
    <row r="1980" spans="4:4" x14ac:dyDescent="0.2">
      <c r="D1980" s="139"/>
    </row>
    <row r="1981" spans="4:4" x14ac:dyDescent="0.2">
      <c r="D1981" s="139"/>
    </row>
    <row r="1982" spans="4:4" x14ac:dyDescent="0.2">
      <c r="D1982" s="139"/>
    </row>
    <row r="1983" spans="4:4" x14ac:dyDescent="0.2">
      <c r="D1983" s="139"/>
    </row>
    <row r="1984" spans="4:4" x14ac:dyDescent="0.2">
      <c r="D1984" s="139"/>
    </row>
    <row r="1985" spans="4:4" x14ac:dyDescent="0.2">
      <c r="D1985" s="139"/>
    </row>
    <row r="1986" spans="4:4" x14ac:dyDescent="0.2">
      <c r="D1986" s="139"/>
    </row>
    <row r="1987" spans="4:4" x14ac:dyDescent="0.2">
      <c r="D1987" s="139"/>
    </row>
    <row r="1988" spans="4:4" x14ac:dyDescent="0.2">
      <c r="D1988" s="139"/>
    </row>
    <row r="1989" spans="4:4" x14ac:dyDescent="0.2">
      <c r="D1989" s="139"/>
    </row>
    <row r="1990" spans="4:4" x14ac:dyDescent="0.2">
      <c r="D1990" s="139"/>
    </row>
    <row r="1991" spans="4:4" x14ac:dyDescent="0.2">
      <c r="D1991" s="139"/>
    </row>
    <row r="1992" spans="4:4" x14ac:dyDescent="0.2">
      <c r="D1992" s="139"/>
    </row>
    <row r="1993" spans="4:4" x14ac:dyDescent="0.2">
      <c r="D1993" s="139"/>
    </row>
    <row r="1994" spans="4:4" x14ac:dyDescent="0.2">
      <c r="D1994" s="139"/>
    </row>
    <row r="1995" spans="4:4" x14ac:dyDescent="0.2">
      <c r="D1995" s="139"/>
    </row>
    <row r="1996" spans="4:4" x14ac:dyDescent="0.2">
      <c r="D1996" s="139"/>
    </row>
    <row r="1997" spans="4:4" x14ac:dyDescent="0.2">
      <c r="D1997" s="139"/>
    </row>
    <row r="1998" spans="4:4" x14ac:dyDescent="0.2">
      <c r="D1998" s="139"/>
    </row>
    <row r="1999" spans="4:4" x14ac:dyDescent="0.2">
      <c r="D1999" s="139"/>
    </row>
    <row r="2000" spans="4:4" x14ac:dyDescent="0.2">
      <c r="D2000" s="139"/>
    </row>
    <row r="2001" spans="4:4" x14ac:dyDescent="0.2">
      <c r="D2001" s="139"/>
    </row>
    <row r="2002" spans="4:4" x14ac:dyDescent="0.2">
      <c r="D2002" s="139"/>
    </row>
    <row r="2003" spans="4:4" x14ac:dyDescent="0.2">
      <c r="D2003" s="139"/>
    </row>
    <row r="2004" spans="4:4" x14ac:dyDescent="0.2">
      <c r="D2004" s="139"/>
    </row>
    <row r="2005" spans="4:4" x14ac:dyDescent="0.2">
      <c r="D2005" s="139"/>
    </row>
    <row r="2006" spans="4:4" x14ac:dyDescent="0.2">
      <c r="D2006" s="139"/>
    </row>
    <row r="2007" spans="4:4" x14ac:dyDescent="0.2">
      <c r="D2007" s="139"/>
    </row>
    <row r="2008" spans="4:4" x14ac:dyDescent="0.2">
      <c r="D2008" s="139"/>
    </row>
    <row r="2009" spans="4:4" x14ac:dyDescent="0.2">
      <c r="D2009" s="139"/>
    </row>
    <row r="2010" spans="4:4" x14ac:dyDescent="0.2">
      <c r="D2010" s="139"/>
    </row>
    <row r="2011" spans="4:4" x14ac:dyDescent="0.2">
      <c r="D2011" s="139"/>
    </row>
    <row r="2012" spans="4:4" x14ac:dyDescent="0.2">
      <c r="D2012" s="139"/>
    </row>
    <row r="2013" spans="4:4" x14ac:dyDescent="0.2">
      <c r="D2013" s="139"/>
    </row>
    <row r="2014" spans="4:4" x14ac:dyDescent="0.2">
      <c r="D2014" s="139"/>
    </row>
    <row r="2015" spans="4:4" x14ac:dyDescent="0.2">
      <c r="D2015" s="139"/>
    </row>
    <row r="2016" spans="4:4" x14ac:dyDescent="0.2">
      <c r="D2016" s="139"/>
    </row>
    <row r="2017" spans="4:4" x14ac:dyDescent="0.2">
      <c r="D2017" s="139"/>
    </row>
    <row r="2018" spans="4:4" x14ac:dyDescent="0.2">
      <c r="D2018" s="139"/>
    </row>
    <row r="2019" spans="4:4" x14ac:dyDescent="0.2">
      <c r="D2019" s="139"/>
    </row>
    <row r="2020" spans="4:4" x14ac:dyDescent="0.2">
      <c r="D2020" s="139"/>
    </row>
    <row r="2021" spans="4:4" x14ac:dyDescent="0.2">
      <c r="D2021" s="139"/>
    </row>
    <row r="2022" spans="4:4" x14ac:dyDescent="0.2">
      <c r="D2022" s="139"/>
    </row>
    <row r="2023" spans="4:4" x14ac:dyDescent="0.2">
      <c r="D2023" s="139"/>
    </row>
    <row r="2024" spans="4:4" x14ac:dyDescent="0.2">
      <c r="D2024" s="139"/>
    </row>
    <row r="2025" spans="4:4" x14ac:dyDescent="0.2">
      <c r="D2025" s="139"/>
    </row>
    <row r="2026" spans="4:4" x14ac:dyDescent="0.2">
      <c r="D2026" s="139"/>
    </row>
    <row r="2027" spans="4:4" x14ac:dyDescent="0.2">
      <c r="D2027" s="139"/>
    </row>
    <row r="2028" spans="4:4" x14ac:dyDescent="0.2">
      <c r="D2028" s="139"/>
    </row>
    <row r="2029" spans="4:4" x14ac:dyDescent="0.2">
      <c r="D2029" s="139"/>
    </row>
    <row r="2030" spans="4:4" x14ac:dyDescent="0.2">
      <c r="D2030" s="139"/>
    </row>
    <row r="2031" spans="4:4" x14ac:dyDescent="0.2">
      <c r="D2031" s="139"/>
    </row>
    <row r="2032" spans="4:4" x14ac:dyDescent="0.2">
      <c r="D2032" s="139"/>
    </row>
    <row r="2033" spans="4:4" x14ac:dyDescent="0.2">
      <c r="D2033" s="139"/>
    </row>
    <row r="2034" spans="4:4" x14ac:dyDescent="0.2">
      <c r="D2034" s="139"/>
    </row>
    <row r="2035" spans="4:4" x14ac:dyDescent="0.2">
      <c r="D2035" s="139"/>
    </row>
    <row r="2036" spans="4:4" x14ac:dyDescent="0.2">
      <c r="D2036" s="139"/>
    </row>
    <row r="2037" spans="4:4" x14ac:dyDescent="0.2">
      <c r="D2037" s="139"/>
    </row>
    <row r="2038" spans="4:4" x14ac:dyDescent="0.2">
      <c r="D2038" s="139"/>
    </row>
    <row r="2039" spans="4:4" x14ac:dyDescent="0.2">
      <c r="D2039" s="139"/>
    </row>
    <row r="2040" spans="4:4" x14ac:dyDescent="0.2">
      <c r="D2040" s="139"/>
    </row>
    <row r="2041" spans="4:4" x14ac:dyDescent="0.2">
      <c r="D2041" s="139"/>
    </row>
    <row r="2042" spans="4:4" x14ac:dyDescent="0.2">
      <c r="D2042" s="139"/>
    </row>
    <row r="2043" spans="4:4" x14ac:dyDescent="0.2">
      <c r="D2043" s="139"/>
    </row>
    <row r="2044" spans="4:4" x14ac:dyDescent="0.2">
      <c r="D2044" s="139"/>
    </row>
    <row r="2045" spans="4:4" x14ac:dyDescent="0.2">
      <c r="D2045" s="139"/>
    </row>
    <row r="2046" spans="4:4" x14ac:dyDescent="0.2">
      <c r="D2046" s="139"/>
    </row>
    <row r="2047" spans="4:4" x14ac:dyDescent="0.2">
      <c r="D2047" s="139"/>
    </row>
    <row r="2048" spans="4:4" x14ac:dyDescent="0.2">
      <c r="D2048" s="139"/>
    </row>
    <row r="2049" spans="4:4" x14ac:dyDescent="0.2">
      <c r="D2049" s="139"/>
    </row>
    <row r="2050" spans="4:4" x14ac:dyDescent="0.2">
      <c r="D2050" s="139"/>
    </row>
    <row r="2051" spans="4:4" x14ac:dyDescent="0.2">
      <c r="D2051" s="139"/>
    </row>
    <row r="2052" spans="4:4" x14ac:dyDescent="0.2">
      <c r="D2052" s="139"/>
    </row>
    <row r="2053" spans="4:4" x14ac:dyDescent="0.2">
      <c r="D2053" s="139"/>
    </row>
    <row r="2054" spans="4:4" x14ac:dyDescent="0.2">
      <c r="D2054" s="139"/>
    </row>
    <row r="2055" spans="4:4" x14ac:dyDescent="0.2">
      <c r="D2055" s="139"/>
    </row>
    <row r="2056" spans="4:4" x14ac:dyDescent="0.2">
      <c r="D2056" s="139"/>
    </row>
    <row r="2057" spans="4:4" x14ac:dyDescent="0.2">
      <c r="D2057" s="139"/>
    </row>
    <row r="2058" spans="4:4" x14ac:dyDescent="0.2">
      <c r="D2058" s="139"/>
    </row>
    <row r="2059" spans="4:4" x14ac:dyDescent="0.2">
      <c r="D2059" s="139"/>
    </row>
    <row r="2060" spans="4:4" x14ac:dyDescent="0.2">
      <c r="D2060" s="139"/>
    </row>
    <row r="2061" spans="4:4" x14ac:dyDescent="0.2">
      <c r="D2061" s="139"/>
    </row>
    <row r="2062" spans="4:4" x14ac:dyDescent="0.2">
      <c r="D2062" s="139"/>
    </row>
    <row r="2063" spans="4:4" x14ac:dyDescent="0.2">
      <c r="D2063" s="139"/>
    </row>
    <row r="2064" spans="4:4" x14ac:dyDescent="0.2">
      <c r="D2064" s="139"/>
    </row>
    <row r="2065" spans="4:4" x14ac:dyDescent="0.2">
      <c r="D2065" s="139"/>
    </row>
    <row r="2066" spans="4:4" x14ac:dyDescent="0.2">
      <c r="D2066" s="139"/>
    </row>
    <row r="2067" spans="4:4" x14ac:dyDescent="0.2">
      <c r="D2067" s="139"/>
    </row>
    <row r="2068" spans="4:4" x14ac:dyDescent="0.2">
      <c r="D2068" s="139"/>
    </row>
    <row r="2069" spans="4:4" x14ac:dyDescent="0.2">
      <c r="D2069" s="139"/>
    </row>
    <row r="2070" spans="4:4" x14ac:dyDescent="0.2">
      <c r="D2070" s="139"/>
    </row>
    <row r="2071" spans="4:4" x14ac:dyDescent="0.2">
      <c r="D2071" s="139"/>
    </row>
    <row r="2072" spans="4:4" x14ac:dyDescent="0.2">
      <c r="D2072" s="139"/>
    </row>
    <row r="2073" spans="4:4" x14ac:dyDescent="0.2">
      <c r="D2073" s="139"/>
    </row>
    <row r="2074" spans="4:4" x14ac:dyDescent="0.2">
      <c r="D2074" s="139"/>
    </row>
    <row r="2075" spans="4:4" x14ac:dyDescent="0.2">
      <c r="D2075" s="139"/>
    </row>
    <row r="2076" spans="4:4" x14ac:dyDescent="0.2">
      <c r="D2076" s="139"/>
    </row>
    <row r="2077" spans="4:4" x14ac:dyDescent="0.2">
      <c r="D2077" s="139"/>
    </row>
    <row r="2078" spans="4:4" x14ac:dyDescent="0.2">
      <c r="D2078" s="139"/>
    </row>
    <row r="2079" spans="4:4" x14ac:dyDescent="0.2">
      <c r="D2079" s="139"/>
    </row>
    <row r="2080" spans="4:4" x14ac:dyDescent="0.2">
      <c r="D2080" s="139"/>
    </row>
    <row r="2081" spans="4:4" x14ac:dyDescent="0.2">
      <c r="D2081" s="139"/>
    </row>
    <row r="2082" spans="4:4" x14ac:dyDescent="0.2">
      <c r="D2082" s="139"/>
    </row>
    <row r="2083" spans="4:4" x14ac:dyDescent="0.2">
      <c r="D2083" s="139"/>
    </row>
    <row r="2084" spans="4:4" x14ac:dyDescent="0.2">
      <c r="D2084" s="139"/>
    </row>
    <row r="2085" spans="4:4" x14ac:dyDescent="0.2">
      <c r="D2085" s="139"/>
    </row>
    <row r="2086" spans="4:4" x14ac:dyDescent="0.2">
      <c r="D2086" s="139"/>
    </row>
    <row r="2087" spans="4:4" x14ac:dyDescent="0.2">
      <c r="D2087" s="139"/>
    </row>
    <row r="2088" spans="4:4" x14ac:dyDescent="0.2">
      <c r="D2088" s="139"/>
    </row>
    <row r="2089" spans="4:4" x14ac:dyDescent="0.2">
      <c r="D2089" s="139"/>
    </row>
    <row r="2090" spans="4:4" x14ac:dyDescent="0.2">
      <c r="D2090" s="139"/>
    </row>
    <row r="2091" spans="4:4" x14ac:dyDescent="0.2">
      <c r="D2091" s="139"/>
    </row>
    <row r="2092" spans="4:4" x14ac:dyDescent="0.2">
      <c r="D2092" s="139"/>
    </row>
    <row r="2093" spans="4:4" x14ac:dyDescent="0.2">
      <c r="D2093" s="139"/>
    </row>
    <row r="2094" spans="4:4" x14ac:dyDescent="0.2">
      <c r="D2094" s="139"/>
    </row>
    <row r="2095" spans="4:4" x14ac:dyDescent="0.2">
      <c r="D2095" s="139"/>
    </row>
    <row r="2096" spans="4:4" x14ac:dyDescent="0.2">
      <c r="D2096" s="139"/>
    </row>
    <row r="2097" spans="4:4" x14ac:dyDescent="0.2">
      <c r="D2097" s="139"/>
    </row>
    <row r="2098" spans="4:4" x14ac:dyDescent="0.2">
      <c r="D2098" s="139"/>
    </row>
    <row r="2099" spans="4:4" x14ac:dyDescent="0.2">
      <c r="D2099" s="139"/>
    </row>
    <row r="2100" spans="4:4" x14ac:dyDescent="0.2">
      <c r="D2100" s="139"/>
    </row>
    <row r="2101" spans="4:4" x14ac:dyDescent="0.2">
      <c r="D2101" s="139"/>
    </row>
    <row r="2102" spans="4:4" x14ac:dyDescent="0.2">
      <c r="D2102" s="139"/>
    </row>
    <row r="2103" spans="4:4" x14ac:dyDescent="0.2">
      <c r="D2103" s="139"/>
    </row>
    <row r="2104" spans="4:4" x14ac:dyDescent="0.2">
      <c r="D2104" s="139"/>
    </row>
    <row r="2105" spans="4:4" x14ac:dyDescent="0.2">
      <c r="D2105" s="139"/>
    </row>
    <row r="2106" spans="4:4" x14ac:dyDescent="0.2">
      <c r="D2106" s="139"/>
    </row>
    <row r="2107" spans="4:4" x14ac:dyDescent="0.2">
      <c r="D2107" s="139"/>
    </row>
    <row r="2108" spans="4:4" x14ac:dyDescent="0.2">
      <c r="D2108" s="139"/>
    </row>
    <row r="2109" spans="4:4" x14ac:dyDescent="0.2">
      <c r="D2109" s="139"/>
    </row>
    <row r="2110" spans="4:4" x14ac:dyDescent="0.2">
      <c r="D2110" s="139"/>
    </row>
    <row r="2111" spans="4:4" x14ac:dyDescent="0.2">
      <c r="D2111" s="139"/>
    </row>
    <row r="2112" spans="4:4" x14ac:dyDescent="0.2">
      <c r="D2112" s="139"/>
    </row>
    <row r="2113" spans="4:4" x14ac:dyDescent="0.2">
      <c r="D2113" s="139"/>
    </row>
    <row r="2114" spans="4:4" x14ac:dyDescent="0.2">
      <c r="D2114" s="139"/>
    </row>
    <row r="2115" spans="4:4" x14ac:dyDescent="0.2">
      <c r="D2115" s="139"/>
    </row>
    <row r="2116" spans="4:4" x14ac:dyDescent="0.2">
      <c r="D2116" s="139"/>
    </row>
    <row r="2117" spans="4:4" x14ac:dyDescent="0.2">
      <c r="D2117" s="139"/>
    </row>
    <row r="2118" spans="4:4" x14ac:dyDescent="0.2">
      <c r="D2118" s="139"/>
    </row>
    <row r="2119" spans="4:4" x14ac:dyDescent="0.2">
      <c r="D2119" s="139"/>
    </row>
    <row r="2120" spans="4:4" x14ac:dyDescent="0.2">
      <c r="D2120" s="139"/>
    </row>
    <row r="2121" spans="4:4" x14ac:dyDescent="0.2">
      <c r="D2121" s="139"/>
    </row>
    <row r="2122" spans="4:4" x14ac:dyDescent="0.2">
      <c r="D2122" s="139"/>
    </row>
    <row r="2123" spans="4:4" x14ac:dyDescent="0.2">
      <c r="D2123" s="139"/>
    </row>
    <row r="2124" spans="4:4" x14ac:dyDescent="0.2">
      <c r="D2124" s="139"/>
    </row>
    <row r="2125" spans="4:4" x14ac:dyDescent="0.2">
      <c r="D2125" s="139"/>
    </row>
    <row r="2126" spans="4:4" x14ac:dyDescent="0.2">
      <c r="D2126" s="139"/>
    </row>
    <row r="2127" spans="4:4" x14ac:dyDescent="0.2">
      <c r="D2127" s="139"/>
    </row>
    <row r="2128" spans="4:4" x14ac:dyDescent="0.2">
      <c r="D2128" s="139"/>
    </row>
    <row r="2129" spans="4:4" x14ac:dyDescent="0.2">
      <c r="D2129" s="139"/>
    </row>
    <row r="2130" spans="4:4" x14ac:dyDescent="0.2">
      <c r="D2130" s="139"/>
    </row>
    <row r="2131" spans="4:4" x14ac:dyDescent="0.2">
      <c r="D2131" s="139"/>
    </row>
    <row r="2132" spans="4:4" x14ac:dyDescent="0.2">
      <c r="D2132" s="139"/>
    </row>
    <row r="2133" spans="4:4" x14ac:dyDescent="0.2">
      <c r="D2133" s="139"/>
    </row>
    <row r="2134" spans="4:4" x14ac:dyDescent="0.2">
      <c r="D2134" s="139"/>
    </row>
    <row r="2135" spans="4:4" x14ac:dyDescent="0.2">
      <c r="D2135" s="139"/>
    </row>
    <row r="2136" spans="4:4" x14ac:dyDescent="0.2">
      <c r="D2136" s="139"/>
    </row>
    <row r="2137" spans="4:4" x14ac:dyDescent="0.2">
      <c r="D2137" s="139"/>
    </row>
    <row r="2138" spans="4:4" x14ac:dyDescent="0.2">
      <c r="D2138" s="139"/>
    </row>
    <row r="2139" spans="4:4" x14ac:dyDescent="0.2">
      <c r="D2139" s="139"/>
    </row>
    <row r="2140" spans="4:4" x14ac:dyDescent="0.2">
      <c r="D2140" s="139"/>
    </row>
    <row r="2141" spans="4:4" x14ac:dyDescent="0.2">
      <c r="D2141" s="139"/>
    </row>
    <row r="2142" spans="4:4" x14ac:dyDescent="0.2">
      <c r="D2142" s="139"/>
    </row>
    <row r="2143" spans="4:4" x14ac:dyDescent="0.2">
      <c r="D2143" s="139"/>
    </row>
    <row r="2144" spans="4:4" x14ac:dyDescent="0.2">
      <c r="D2144" s="139"/>
    </row>
    <row r="2145" spans="4:4" x14ac:dyDescent="0.2">
      <c r="D2145" s="139"/>
    </row>
    <row r="2146" spans="4:4" x14ac:dyDescent="0.2">
      <c r="D2146" s="139"/>
    </row>
    <row r="2147" spans="4:4" x14ac:dyDescent="0.2">
      <c r="D2147" s="139"/>
    </row>
    <row r="2148" spans="4:4" x14ac:dyDescent="0.2">
      <c r="D2148" s="139"/>
    </row>
    <row r="2149" spans="4:4" x14ac:dyDescent="0.2">
      <c r="D2149" s="139"/>
    </row>
    <row r="2150" spans="4:4" x14ac:dyDescent="0.2">
      <c r="D2150" s="139"/>
    </row>
    <row r="2151" spans="4:4" x14ac:dyDescent="0.2">
      <c r="D2151" s="139"/>
    </row>
    <row r="2152" spans="4:4" x14ac:dyDescent="0.2">
      <c r="D2152" s="139"/>
    </row>
    <row r="2153" spans="4:4" x14ac:dyDescent="0.2">
      <c r="D2153" s="139"/>
    </row>
    <row r="2154" spans="4:4" x14ac:dyDescent="0.2">
      <c r="D2154" s="139"/>
    </row>
    <row r="2155" spans="4:4" x14ac:dyDescent="0.2">
      <c r="D2155" s="139"/>
    </row>
    <row r="2156" spans="4:4" x14ac:dyDescent="0.2">
      <c r="D2156" s="139"/>
    </row>
    <row r="2157" spans="4:4" x14ac:dyDescent="0.2">
      <c r="D2157" s="139"/>
    </row>
    <row r="2158" spans="4:4" x14ac:dyDescent="0.2">
      <c r="D2158" s="139"/>
    </row>
    <row r="2159" spans="4:4" x14ac:dyDescent="0.2">
      <c r="D2159" s="139"/>
    </row>
    <row r="2160" spans="4:4" x14ac:dyDescent="0.2">
      <c r="D2160" s="139"/>
    </row>
    <row r="2161" spans="4:4" x14ac:dyDescent="0.2">
      <c r="D2161" s="139"/>
    </row>
    <row r="2162" spans="4:4" x14ac:dyDescent="0.2">
      <c r="D2162" s="139"/>
    </row>
    <row r="2163" spans="4:4" x14ac:dyDescent="0.2">
      <c r="D2163" s="139"/>
    </row>
    <row r="2164" spans="4:4" x14ac:dyDescent="0.2">
      <c r="D2164" s="139"/>
    </row>
    <row r="2165" spans="4:4" x14ac:dyDescent="0.2">
      <c r="D2165" s="139"/>
    </row>
    <row r="2166" spans="4:4" x14ac:dyDescent="0.2">
      <c r="D2166" s="139"/>
    </row>
    <row r="2167" spans="4:4" x14ac:dyDescent="0.2">
      <c r="D2167" s="139"/>
    </row>
    <row r="2168" spans="4:4" x14ac:dyDescent="0.2">
      <c r="D2168" s="139"/>
    </row>
    <row r="2169" spans="4:4" x14ac:dyDescent="0.2">
      <c r="D2169" s="139"/>
    </row>
    <row r="2170" spans="4:4" x14ac:dyDescent="0.2">
      <c r="D2170" s="139"/>
    </row>
    <row r="2171" spans="4:4" x14ac:dyDescent="0.2">
      <c r="D2171" s="139"/>
    </row>
    <row r="2172" spans="4:4" x14ac:dyDescent="0.2">
      <c r="D2172" s="139"/>
    </row>
    <row r="2173" spans="4:4" x14ac:dyDescent="0.2">
      <c r="D2173" s="139"/>
    </row>
    <row r="2174" spans="4:4" x14ac:dyDescent="0.2">
      <c r="D2174" s="139"/>
    </row>
    <row r="2175" spans="4:4" x14ac:dyDescent="0.2">
      <c r="D2175" s="139"/>
    </row>
    <row r="2176" spans="4:4" x14ac:dyDescent="0.2">
      <c r="D2176" s="139"/>
    </row>
    <row r="2177" spans="4:4" x14ac:dyDescent="0.2">
      <c r="D2177" s="139"/>
    </row>
    <row r="2178" spans="4:4" x14ac:dyDescent="0.2">
      <c r="D2178" s="139"/>
    </row>
    <row r="2179" spans="4:4" x14ac:dyDescent="0.2">
      <c r="D2179" s="139"/>
    </row>
    <row r="2180" spans="4:4" x14ac:dyDescent="0.2">
      <c r="D2180" s="139"/>
    </row>
    <row r="2181" spans="4:4" x14ac:dyDescent="0.2">
      <c r="D2181" s="139"/>
    </row>
    <row r="2182" spans="4:4" x14ac:dyDescent="0.2">
      <c r="D2182" s="139"/>
    </row>
    <row r="2183" spans="4:4" x14ac:dyDescent="0.2">
      <c r="D2183" s="139"/>
    </row>
    <row r="2184" spans="4:4" x14ac:dyDescent="0.2">
      <c r="D2184" s="139"/>
    </row>
    <row r="2185" spans="4:4" x14ac:dyDescent="0.2">
      <c r="D2185" s="139"/>
    </row>
    <row r="2186" spans="4:4" x14ac:dyDescent="0.2">
      <c r="D2186" s="139"/>
    </row>
    <row r="2187" spans="4:4" x14ac:dyDescent="0.2">
      <c r="D2187" s="139"/>
    </row>
    <row r="2188" spans="4:4" x14ac:dyDescent="0.2">
      <c r="D2188" s="139"/>
    </row>
    <row r="2189" spans="4:4" x14ac:dyDescent="0.2">
      <c r="D2189" s="139"/>
    </row>
    <row r="2190" spans="4:4" x14ac:dyDescent="0.2">
      <c r="D2190" s="139"/>
    </row>
    <row r="2191" spans="4:4" x14ac:dyDescent="0.2">
      <c r="D2191" s="139"/>
    </row>
    <row r="2192" spans="4:4" x14ac:dyDescent="0.2">
      <c r="D2192" s="139"/>
    </row>
    <row r="2193" spans="4:4" x14ac:dyDescent="0.2">
      <c r="D2193" s="139"/>
    </row>
    <row r="2194" spans="4:4" x14ac:dyDescent="0.2">
      <c r="D2194" s="139"/>
    </row>
    <row r="2195" spans="4:4" x14ac:dyDescent="0.2">
      <c r="D2195" s="139"/>
    </row>
    <row r="2196" spans="4:4" x14ac:dyDescent="0.2">
      <c r="D2196" s="139"/>
    </row>
    <row r="2197" spans="4:4" x14ac:dyDescent="0.2">
      <c r="D2197" s="139"/>
    </row>
    <row r="2198" spans="4:4" x14ac:dyDescent="0.2">
      <c r="D2198" s="139"/>
    </row>
    <row r="2199" spans="4:4" x14ac:dyDescent="0.2">
      <c r="D2199" s="139"/>
    </row>
    <row r="2200" spans="4:4" x14ac:dyDescent="0.2">
      <c r="D2200" s="139"/>
    </row>
    <row r="2201" spans="4:4" x14ac:dyDescent="0.2">
      <c r="D2201" s="139"/>
    </row>
    <row r="2202" spans="4:4" x14ac:dyDescent="0.2">
      <c r="D2202" s="139"/>
    </row>
    <row r="2203" spans="4:4" x14ac:dyDescent="0.2">
      <c r="D2203" s="139"/>
    </row>
    <row r="2204" spans="4:4" x14ac:dyDescent="0.2">
      <c r="D2204" s="139"/>
    </row>
    <row r="2205" spans="4:4" x14ac:dyDescent="0.2">
      <c r="D2205" s="139"/>
    </row>
    <row r="2206" spans="4:4" x14ac:dyDescent="0.2">
      <c r="D2206" s="139"/>
    </row>
    <row r="2207" spans="4:4" x14ac:dyDescent="0.2">
      <c r="D2207" s="139"/>
    </row>
    <row r="2208" spans="4:4" x14ac:dyDescent="0.2">
      <c r="D2208" s="139"/>
    </row>
    <row r="2209" spans="4:4" x14ac:dyDescent="0.2">
      <c r="D2209" s="139"/>
    </row>
    <row r="2210" spans="4:4" x14ac:dyDescent="0.2">
      <c r="D2210" s="139"/>
    </row>
    <row r="2211" spans="4:4" x14ac:dyDescent="0.2">
      <c r="D2211" s="139"/>
    </row>
    <row r="2212" spans="4:4" x14ac:dyDescent="0.2">
      <c r="D2212" s="139"/>
    </row>
    <row r="2213" spans="4:4" x14ac:dyDescent="0.2">
      <c r="D2213" s="139"/>
    </row>
    <row r="2214" spans="4:4" x14ac:dyDescent="0.2">
      <c r="D2214" s="139"/>
    </row>
    <row r="2215" spans="4:4" x14ac:dyDescent="0.2">
      <c r="D2215" s="139"/>
    </row>
    <row r="2216" spans="4:4" x14ac:dyDescent="0.2">
      <c r="D2216" s="139"/>
    </row>
    <row r="2217" spans="4:4" x14ac:dyDescent="0.2">
      <c r="D2217" s="139"/>
    </row>
    <row r="2218" spans="4:4" x14ac:dyDescent="0.2">
      <c r="D2218" s="139"/>
    </row>
    <row r="2219" spans="4:4" x14ac:dyDescent="0.2">
      <c r="D2219" s="139"/>
    </row>
    <row r="2220" spans="4:4" x14ac:dyDescent="0.2">
      <c r="D2220" s="139"/>
    </row>
    <row r="2221" spans="4:4" x14ac:dyDescent="0.2">
      <c r="D2221" s="139"/>
    </row>
    <row r="2222" spans="4:4" x14ac:dyDescent="0.2">
      <c r="D2222" s="139"/>
    </row>
    <row r="2223" spans="4:4" x14ac:dyDescent="0.2">
      <c r="D2223" s="139"/>
    </row>
    <row r="2224" spans="4:4" x14ac:dyDescent="0.2">
      <c r="D2224" s="139"/>
    </row>
    <row r="2225" spans="4:4" x14ac:dyDescent="0.2">
      <c r="D2225" s="139"/>
    </row>
    <row r="2226" spans="4:4" x14ac:dyDescent="0.2">
      <c r="D2226" s="139"/>
    </row>
    <row r="2227" spans="4:4" x14ac:dyDescent="0.2">
      <c r="D2227" s="139"/>
    </row>
    <row r="2228" spans="4:4" x14ac:dyDescent="0.2">
      <c r="D2228" s="139"/>
    </row>
    <row r="2229" spans="4:4" x14ac:dyDescent="0.2">
      <c r="D2229" s="139"/>
    </row>
    <row r="2230" spans="4:4" x14ac:dyDescent="0.2">
      <c r="D2230" s="139"/>
    </row>
    <row r="2231" spans="4:4" x14ac:dyDescent="0.2">
      <c r="D2231" s="139"/>
    </row>
    <row r="2232" spans="4:4" x14ac:dyDescent="0.2">
      <c r="D2232" s="139"/>
    </row>
    <row r="2233" spans="4:4" x14ac:dyDescent="0.2">
      <c r="D2233" s="139"/>
    </row>
    <row r="2234" spans="4:4" x14ac:dyDescent="0.2">
      <c r="D2234" s="139"/>
    </row>
    <row r="2235" spans="4:4" x14ac:dyDescent="0.2">
      <c r="D2235" s="139"/>
    </row>
    <row r="2236" spans="4:4" x14ac:dyDescent="0.2">
      <c r="D2236" s="139"/>
    </row>
    <row r="2237" spans="4:4" x14ac:dyDescent="0.2">
      <c r="D2237" s="139"/>
    </row>
    <row r="2238" spans="4:4" x14ac:dyDescent="0.2">
      <c r="D2238" s="139"/>
    </row>
    <row r="2239" spans="4:4" x14ac:dyDescent="0.2">
      <c r="D2239" s="139"/>
    </row>
    <row r="2240" spans="4:4" x14ac:dyDescent="0.2">
      <c r="D2240" s="139"/>
    </row>
    <row r="2241" spans="4:4" x14ac:dyDescent="0.2">
      <c r="D2241" s="139"/>
    </row>
    <row r="2242" spans="4:4" x14ac:dyDescent="0.2">
      <c r="D2242" s="139"/>
    </row>
    <row r="2243" spans="4:4" x14ac:dyDescent="0.2">
      <c r="D2243" s="139"/>
    </row>
    <row r="2244" spans="4:4" x14ac:dyDescent="0.2">
      <c r="D2244" s="139"/>
    </row>
    <row r="2245" spans="4:4" x14ac:dyDescent="0.2">
      <c r="D2245" s="139"/>
    </row>
    <row r="2246" spans="4:4" x14ac:dyDescent="0.2">
      <c r="D2246" s="139"/>
    </row>
    <row r="2247" spans="4:4" x14ac:dyDescent="0.2">
      <c r="D2247" s="139"/>
    </row>
    <row r="2248" spans="4:4" x14ac:dyDescent="0.2">
      <c r="D2248" s="139"/>
    </row>
    <row r="2249" spans="4:4" x14ac:dyDescent="0.2">
      <c r="D2249" s="139"/>
    </row>
    <row r="2250" spans="4:4" x14ac:dyDescent="0.2">
      <c r="D2250" s="139"/>
    </row>
    <row r="2251" spans="4:4" x14ac:dyDescent="0.2">
      <c r="D2251" s="139"/>
    </row>
    <row r="2252" spans="4:4" x14ac:dyDescent="0.2">
      <c r="D2252" s="139"/>
    </row>
    <row r="2253" spans="4:4" x14ac:dyDescent="0.2">
      <c r="D2253" s="139"/>
    </row>
    <row r="2254" spans="4:4" x14ac:dyDescent="0.2">
      <c r="D2254" s="139"/>
    </row>
    <row r="2255" spans="4:4" x14ac:dyDescent="0.2">
      <c r="D2255" s="139"/>
    </row>
    <row r="2256" spans="4:4" x14ac:dyDescent="0.2">
      <c r="D2256" s="139"/>
    </row>
    <row r="2257" spans="4:4" x14ac:dyDescent="0.2">
      <c r="D2257" s="139"/>
    </row>
    <row r="2258" spans="4:4" x14ac:dyDescent="0.2">
      <c r="D2258" s="139"/>
    </row>
    <row r="2259" spans="4:4" x14ac:dyDescent="0.2">
      <c r="D2259" s="139"/>
    </row>
    <row r="2260" spans="4:4" x14ac:dyDescent="0.2">
      <c r="D2260" s="139"/>
    </row>
    <row r="2261" spans="4:4" x14ac:dyDescent="0.2">
      <c r="D2261" s="139"/>
    </row>
    <row r="2262" spans="4:4" x14ac:dyDescent="0.2">
      <c r="D2262" s="139"/>
    </row>
    <row r="2263" spans="4:4" x14ac:dyDescent="0.2">
      <c r="D2263" s="139"/>
    </row>
    <row r="2264" spans="4:4" x14ac:dyDescent="0.2">
      <c r="D2264" s="139"/>
    </row>
    <row r="2265" spans="4:4" x14ac:dyDescent="0.2">
      <c r="D2265" s="139"/>
    </row>
    <row r="2266" spans="4:4" x14ac:dyDescent="0.2">
      <c r="D2266" s="139"/>
    </row>
    <row r="2267" spans="4:4" x14ac:dyDescent="0.2">
      <c r="D2267" s="139"/>
    </row>
    <row r="2268" spans="4:4" x14ac:dyDescent="0.2">
      <c r="D2268" s="139"/>
    </row>
    <row r="2269" spans="4:4" x14ac:dyDescent="0.2">
      <c r="D2269" s="139"/>
    </row>
    <row r="2270" spans="4:4" x14ac:dyDescent="0.2">
      <c r="D2270" s="139"/>
    </row>
    <row r="2271" spans="4:4" x14ac:dyDescent="0.2">
      <c r="D2271" s="139"/>
    </row>
    <row r="2272" spans="4:4" x14ac:dyDescent="0.2">
      <c r="D2272" s="139"/>
    </row>
    <row r="2273" spans="4:4" x14ac:dyDescent="0.2">
      <c r="D2273" s="139"/>
    </row>
    <row r="2274" spans="4:4" x14ac:dyDescent="0.2">
      <c r="D2274" s="139"/>
    </row>
    <row r="2275" spans="4:4" x14ac:dyDescent="0.2">
      <c r="D2275" s="139"/>
    </row>
    <row r="2276" spans="4:4" x14ac:dyDescent="0.2">
      <c r="D2276" s="139"/>
    </row>
    <row r="2277" spans="4:4" x14ac:dyDescent="0.2">
      <c r="D2277" s="139"/>
    </row>
    <row r="2278" spans="4:4" x14ac:dyDescent="0.2">
      <c r="D2278" s="139"/>
    </row>
    <row r="2279" spans="4:4" x14ac:dyDescent="0.2">
      <c r="D2279" s="139"/>
    </row>
    <row r="2280" spans="4:4" x14ac:dyDescent="0.2">
      <c r="D2280" s="139"/>
    </row>
    <row r="2281" spans="4:4" x14ac:dyDescent="0.2">
      <c r="D2281" s="139"/>
    </row>
    <row r="2282" spans="4:4" x14ac:dyDescent="0.2">
      <c r="D2282" s="139"/>
    </row>
    <row r="2283" spans="4:4" x14ac:dyDescent="0.2">
      <c r="D2283" s="139"/>
    </row>
    <row r="2284" spans="4:4" x14ac:dyDescent="0.2">
      <c r="D2284" s="139"/>
    </row>
    <row r="2285" spans="4:4" x14ac:dyDescent="0.2">
      <c r="D2285" s="139"/>
    </row>
    <row r="2286" spans="4:4" x14ac:dyDescent="0.2">
      <c r="D2286" s="139"/>
    </row>
    <row r="2287" spans="4:4" x14ac:dyDescent="0.2">
      <c r="D2287" s="139"/>
    </row>
    <row r="2288" spans="4:4" x14ac:dyDescent="0.2">
      <c r="D2288" s="139"/>
    </row>
    <row r="2289" spans="4:4" x14ac:dyDescent="0.2">
      <c r="D2289" s="139"/>
    </row>
    <row r="2290" spans="4:4" x14ac:dyDescent="0.2">
      <c r="D2290" s="139"/>
    </row>
    <row r="2291" spans="4:4" x14ac:dyDescent="0.2">
      <c r="D2291" s="139"/>
    </row>
    <row r="2292" spans="4:4" x14ac:dyDescent="0.2">
      <c r="D2292" s="139"/>
    </row>
    <row r="2293" spans="4:4" x14ac:dyDescent="0.2">
      <c r="D2293" s="139"/>
    </row>
    <row r="2294" spans="4:4" x14ac:dyDescent="0.2">
      <c r="D2294" s="139"/>
    </row>
    <row r="2295" spans="4:4" x14ac:dyDescent="0.2">
      <c r="D2295" s="139"/>
    </row>
    <row r="2296" spans="4:4" x14ac:dyDescent="0.2">
      <c r="D2296" s="139"/>
    </row>
    <row r="2297" spans="4:4" x14ac:dyDescent="0.2">
      <c r="D2297" s="139"/>
    </row>
    <row r="2298" spans="4:4" x14ac:dyDescent="0.2">
      <c r="D2298" s="139"/>
    </row>
    <row r="2299" spans="4:4" x14ac:dyDescent="0.2">
      <c r="D2299" s="139"/>
    </row>
    <row r="2300" spans="4:4" x14ac:dyDescent="0.2">
      <c r="D2300" s="139"/>
    </row>
    <row r="2301" spans="4:4" x14ac:dyDescent="0.2">
      <c r="D2301" s="139"/>
    </row>
    <row r="2302" spans="4:4" x14ac:dyDescent="0.2">
      <c r="D2302" s="139"/>
    </row>
    <row r="2303" spans="4:4" x14ac:dyDescent="0.2">
      <c r="D2303" s="139"/>
    </row>
    <row r="2304" spans="4:4" x14ac:dyDescent="0.2">
      <c r="D2304" s="139"/>
    </row>
    <row r="2305" spans="4:4" x14ac:dyDescent="0.2">
      <c r="D2305" s="139"/>
    </row>
    <row r="2306" spans="4:4" x14ac:dyDescent="0.2">
      <c r="D2306" s="139"/>
    </row>
    <row r="2307" spans="4:4" x14ac:dyDescent="0.2">
      <c r="D2307" s="139"/>
    </row>
    <row r="2308" spans="4:4" x14ac:dyDescent="0.2">
      <c r="D2308" s="139"/>
    </row>
    <row r="2309" spans="4:4" x14ac:dyDescent="0.2">
      <c r="D2309" s="139"/>
    </row>
    <row r="2310" spans="4:4" x14ac:dyDescent="0.2">
      <c r="D2310" s="139"/>
    </row>
    <row r="2311" spans="4:4" x14ac:dyDescent="0.2">
      <c r="D2311" s="139"/>
    </row>
    <row r="2312" spans="4:4" x14ac:dyDescent="0.2">
      <c r="D2312" s="139"/>
    </row>
    <row r="2313" spans="4:4" x14ac:dyDescent="0.2">
      <c r="D2313" s="139"/>
    </row>
    <row r="2314" spans="4:4" x14ac:dyDescent="0.2">
      <c r="D2314" s="139"/>
    </row>
    <row r="2315" spans="4:4" x14ac:dyDescent="0.2">
      <c r="D2315" s="139"/>
    </row>
    <row r="2316" spans="4:4" x14ac:dyDescent="0.2">
      <c r="D2316" s="139"/>
    </row>
    <row r="2317" spans="4:4" x14ac:dyDescent="0.2">
      <c r="D2317" s="139"/>
    </row>
    <row r="2318" spans="4:4" x14ac:dyDescent="0.2">
      <c r="D2318" s="139"/>
    </row>
    <row r="2319" spans="4:4" x14ac:dyDescent="0.2">
      <c r="D2319" s="139"/>
    </row>
    <row r="2320" spans="4:4" x14ac:dyDescent="0.2">
      <c r="D2320" s="139"/>
    </row>
    <row r="2321" spans="4:4" x14ac:dyDescent="0.2">
      <c r="D2321" s="139"/>
    </row>
    <row r="2322" spans="4:4" x14ac:dyDescent="0.2">
      <c r="D2322" s="139"/>
    </row>
    <row r="2323" spans="4:4" x14ac:dyDescent="0.2">
      <c r="D2323" s="139"/>
    </row>
    <row r="2324" spans="4:4" x14ac:dyDescent="0.2">
      <c r="D2324" s="139"/>
    </row>
    <row r="2325" spans="4:4" x14ac:dyDescent="0.2">
      <c r="D2325" s="139"/>
    </row>
    <row r="2326" spans="4:4" x14ac:dyDescent="0.2">
      <c r="D2326" s="139"/>
    </row>
    <row r="2327" spans="4:4" x14ac:dyDescent="0.2">
      <c r="D2327" s="139"/>
    </row>
    <row r="2328" spans="4:4" x14ac:dyDescent="0.2">
      <c r="D2328" s="139"/>
    </row>
    <row r="2329" spans="4:4" x14ac:dyDescent="0.2">
      <c r="D2329" s="139"/>
    </row>
    <row r="2330" spans="4:4" x14ac:dyDescent="0.2">
      <c r="D2330" s="139"/>
    </row>
    <row r="2331" spans="4:4" x14ac:dyDescent="0.2">
      <c r="D2331" s="139"/>
    </row>
    <row r="2332" spans="4:4" x14ac:dyDescent="0.2">
      <c r="D2332" s="139"/>
    </row>
    <row r="2333" spans="4:4" x14ac:dyDescent="0.2">
      <c r="D2333" s="139"/>
    </row>
    <row r="2334" spans="4:4" x14ac:dyDescent="0.2">
      <c r="D2334" s="139"/>
    </row>
    <row r="2335" spans="4:4" x14ac:dyDescent="0.2">
      <c r="D2335" s="139"/>
    </row>
    <row r="2336" spans="4:4" x14ac:dyDescent="0.2">
      <c r="D2336" s="139"/>
    </row>
    <row r="2337" spans="4:4" x14ac:dyDescent="0.2">
      <c r="D2337" s="139"/>
    </row>
    <row r="2338" spans="4:4" x14ac:dyDescent="0.2">
      <c r="D2338" s="139"/>
    </row>
    <row r="2339" spans="4:4" x14ac:dyDescent="0.2">
      <c r="D2339" s="139"/>
    </row>
    <row r="2340" spans="4:4" x14ac:dyDescent="0.2">
      <c r="D2340" s="139"/>
    </row>
    <row r="2341" spans="4:4" x14ac:dyDescent="0.2">
      <c r="D2341" s="139"/>
    </row>
    <row r="2342" spans="4:4" x14ac:dyDescent="0.2">
      <c r="D2342" s="139"/>
    </row>
    <row r="2343" spans="4:4" x14ac:dyDescent="0.2">
      <c r="D2343" s="139"/>
    </row>
    <row r="2344" spans="4:4" x14ac:dyDescent="0.2">
      <c r="D2344" s="139"/>
    </row>
    <row r="2345" spans="4:4" x14ac:dyDescent="0.2">
      <c r="D2345" s="139"/>
    </row>
    <row r="2346" spans="4:4" x14ac:dyDescent="0.2">
      <c r="D2346" s="139"/>
    </row>
    <row r="2347" spans="4:4" x14ac:dyDescent="0.2">
      <c r="D2347" s="139"/>
    </row>
    <row r="2348" spans="4:4" x14ac:dyDescent="0.2">
      <c r="D2348" s="139"/>
    </row>
    <row r="2349" spans="4:4" x14ac:dyDescent="0.2">
      <c r="D2349" s="139"/>
    </row>
    <row r="2350" spans="4:4" x14ac:dyDescent="0.2">
      <c r="D2350" s="139"/>
    </row>
    <row r="2351" spans="4:4" x14ac:dyDescent="0.2">
      <c r="D2351" s="139"/>
    </row>
    <row r="2352" spans="4:4" x14ac:dyDescent="0.2">
      <c r="D2352" s="139"/>
    </row>
    <row r="2353" spans="4:4" x14ac:dyDescent="0.2">
      <c r="D2353" s="139"/>
    </row>
    <row r="2354" spans="4:4" x14ac:dyDescent="0.2">
      <c r="D2354" s="139"/>
    </row>
    <row r="2355" spans="4:4" x14ac:dyDescent="0.2">
      <c r="D2355" s="139"/>
    </row>
    <row r="2356" spans="4:4" x14ac:dyDescent="0.2">
      <c r="D2356" s="139"/>
    </row>
    <row r="2357" spans="4:4" x14ac:dyDescent="0.2">
      <c r="D2357" s="139"/>
    </row>
    <row r="2358" spans="4:4" x14ac:dyDescent="0.2">
      <c r="D2358" s="139"/>
    </row>
    <row r="2359" spans="4:4" x14ac:dyDescent="0.2">
      <c r="D2359" s="139"/>
    </row>
    <row r="2360" spans="4:4" x14ac:dyDescent="0.2">
      <c r="D2360" s="139"/>
    </row>
    <row r="2361" spans="4:4" x14ac:dyDescent="0.2">
      <c r="D2361" s="139"/>
    </row>
    <row r="2362" spans="4:4" x14ac:dyDescent="0.2">
      <c r="D2362" s="139"/>
    </row>
    <row r="2363" spans="4:4" x14ac:dyDescent="0.2">
      <c r="D2363" s="139"/>
    </row>
    <row r="2364" spans="4:4" x14ac:dyDescent="0.2">
      <c r="D2364" s="139"/>
    </row>
    <row r="2365" spans="4:4" x14ac:dyDescent="0.2">
      <c r="D2365" s="139"/>
    </row>
    <row r="2366" spans="4:4" x14ac:dyDescent="0.2">
      <c r="D2366" s="139"/>
    </row>
    <row r="2367" spans="4:4" x14ac:dyDescent="0.2">
      <c r="D2367" s="139"/>
    </row>
    <row r="2368" spans="4:4" x14ac:dyDescent="0.2">
      <c r="D2368" s="139"/>
    </row>
    <row r="2369" spans="4:4" x14ac:dyDescent="0.2">
      <c r="D2369" s="139"/>
    </row>
    <row r="2370" spans="4:4" x14ac:dyDescent="0.2">
      <c r="D2370" s="139"/>
    </row>
    <row r="2371" spans="4:4" x14ac:dyDescent="0.2">
      <c r="D2371" s="139"/>
    </row>
    <row r="2372" spans="4:4" x14ac:dyDescent="0.2">
      <c r="D2372" s="139"/>
    </row>
    <row r="2373" spans="4:4" x14ac:dyDescent="0.2">
      <c r="D2373" s="139"/>
    </row>
    <row r="2374" spans="4:4" x14ac:dyDescent="0.2">
      <c r="D2374" s="139"/>
    </row>
    <row r="2375" spans="4:4" x14ac:dyDescent="0.2">
      <c r="D2375" s="139"/>
    </row>
    <row r="2376" spans="4:4" x14ac:dyDescent="0.2">
      <c r="D2376" s="139"/>
    </row>
    <row r="2377" spans="4:4" x14ac:dyDescent="0.2">
      <c r="D2377" s="139"/>
    </row>
    <row r="2378" spans="4:4" x14ac:dyDescent="0.2">
      <c r="D2378" s="139"/>
    </row>
    <row r="2379" spans="4:4" x14ac:dyDescent="0.2">
      <c r="D2379" s="139"/>
    </row>
    <row r="2380" spans="4:4" x14ac:dyDescent="0.2">
      <c r="D2380" s="139"/>
    </row>
    <row r="2381" spans="4:4" x14ac:dyDescent="0.2">
      <c r="D2381" s="139"/>
    </row>
    <row r="2382" spans="4:4" x14ac:dyDescent="0.2">
      <c r="D2382" s="139"/>
    </row>
    <row r="2383" spans="4:4" x14ac:dyDescent="0.2">
      <c r="D2383" s="139"/>
    </row>
    <row r="2384" spans="4:4" x14ac:dyDescent="0.2">
      <c r="D2384" s="139"/>
    </row>
    <row r="2385" spans="4:4" x14ac:dyDescent="0.2">
      <c r="D2385" s="139"/>
    </row>
    <row r="2386" spans="4:4" x14ac:dyDescent="0.2">
      <c r="D2386" s="139"/>
    </row>
    <row r="2387" spans="4:4" x14ac:dyDescent="0.2">
      <c r="D2387" s="139"/>
    </row>
    <row r="2388" spans="4:4" x14ac:dyDescent="0.2">
      <c r="D2388" s="139"/>
    </row>
    <row r="2389" spans="4:4" x14ac:dyDescent="0.2">
      <c r="D2389" s="139"/>
    </row>
    <row r="2390" spans="4:4" x14ac:dyDescent="0.2">
      <c r="D2390" s="139"/>
    </row>
    <row r="2391" spans="4:4" x14ac:dyDescent="0.2">
      <c r="D2391" s="139"/>
    </row>
    <row r="2392" spans="4:4" x14ac:dyDescent="0.2">
      <c r="D2392" s="139"/>
    </row>
    <row r="2393" spans="4:4" x14ac:dyDescent="0.2">
      <c r="D2393" s="139"/>
    </row>
    <row r="2394" spans="4:4" x14ac:dyDescent="0.2">
      <c r="D2394" s="139"/>
    </row>
    <row r="2395" spans="4:4" x14ac:dyDescent="0.2">
      <c r="D2395" s="139"/>
    </row>
    <row r="2396" spans="4:4" x14ac:dyDescent="0.2">
      <c r="D2396" s="139"/>
    </row>
    <row r="2397" spans="4:4" x14ac:dyDescent="0.2">
      <c r="D2397" s="139"/>
    </row>
    <row r="2398" spans="4:4" x14ac:dyDescent="0.2">
      <c r="D2398" s="139"/>
    </row>
    <row r="2399" spans="4:4" x14ac:dyDescent="0.2">
      <c r="D2399" s="139"/>
    </row>
    <row r="2400" spans="4:4" x14ac:dyDescent="0.2">
      <c r="D2400" s="139"/>
    </row>
    <row r="2401" spans="4:4" x14ac:dyDescent="0.2">
      <c r="D2401" s="139"/>
    </row>
    <row r="2402" spans="4:4" x14ac:dyDescent="0.2">
      <c r="D2402" s="139"/>
    </row>
    <row r="2403" spans="4:4" x14ac:dyDescent="0.2">
      <c r="D2403" s="139"/>
    </row>
    <row r="2404" spans="4:4" x14ac:dyDescent="0.2">
      <c r="D2404" s="139"/>
    </row>
    <row r="2405" spans="4:4" x14ac:dyDescent="0.2">
      <c r="D2405" s="139"/>
    </row>
    <row r="2406" spans="4:4" x14ac:dyDescent="0.2">
      <c r="D2406" s="139"/>
    </row>
    <row r="2407" spans="4:4" x14ac:dyDescent="0.2">
      <c r="D2407" s="139"/>
    </row>
    <row r="2408" spans="4:4" x14ac:dyDescent="0.2">
      <c r="D2408" s="139"/>
    </row>
    <row r="2409" spans="4:4" x14ac:dyDescent="0.2">
      <c r="D2409" s="139"/>
    </row>
    <row r="2410" spans="4:4" x14ac:dyDescent="0.2">
      <c r="D2410" s="139"/>
    </row>
    <row r="2411" spans="4:4" x14ac:dyDescent="0.2">
      <c r="D2411" s="139"/>
    </row>
    <row r="2412" spans="4:4" x14ac:dyDescent="0.2">
      <c r="D2412" s="139"/>
    </row>
    <row r="2413" spans="4:4" x14ac:dyDescent="0.2">
      <c r="D2413" s="139"/>
    </row>
    <row r="2414" spans="4:4" x14ac:dyDescent="0.2">
      <c r="D2414" s="139"/>
    </row>
    <row r="2415" spans="4:4" x14ac:dyDescent="0.2">
      <c r="D2415" s="139"/>
    </row>
    <row r="2416" spans="4:4" x14ac:dyDescent="0.2">
      <c r="D2416" s="139"/>
    </row>
    <row r="2417" spans="4:4" x14ac:dyDescent="0.2">
      <c r="D2417" s="139"/>
    </row>
    <row r="2418" spans="4:4" x14ac:dyDescent="0.2">
      <c r="D2418" s="139"/>
    </row>
    <row r="2419" spans="4:4" x14ac:dyDescent="0.2">
      <c r="D2419" s="139"/>
    </row>
    <row r="2420" spans="4:4" x14ac:dyDescent="0.2">
      <c r="D2420" s="139"/>
    </row>
    <row r="2421" spans="4:4" x14ac:dyDescent="0.2">
      <c r="D2421" s="139"/>
    </row>
    <row r="2422" spans="4:4" x14ac:dyDescent="0.2">
      <c r="D2422" s="139"/>
    </row>
    <row r="2423" spans="4:4" x14ac:dyDescent="0.2">
      <c r="D2423" s="139"/>
    </row>
    <row r="2424" spans="4:4" x14ac:dyDescent="0.2">
      <c r="D2424" s="139"/>
    </row>
    <row r="2425" spans="4:4" x14ac:dyDescent="0.2">
      <c r="D2425" s="139"/>
    </row>
    <row r="2426" spans="4:4" x14ac:dyDescent="0.2">
      <c r="D2426" s="139"/>
    </row>
    <row r="2427" spans="4:4" x14ac:dyDescent="0.2">
      <c r="D2427" s="139"/>
    </row>
    <row r="2428" spans="4:4" x14ac:dyDescent="0.2">
      <c r="D2428" s="139"/>
    </row>
    <row r="2429" spans="4:4" x14ac:dyDescent="0.2">
      <c r="D2429" s="139"/>
    </row>
    <row r="2430" spans="4:4" x14ac:dyDescent="0.2">
      <c r="D2430" s="139"/>
    </row>
    <row r="2431" spans="4:4" x14ac:dyDescent="0.2">
      <c r="D2431" s="139"/>
    </row>
    <row r="2432" spans="4:4" x14ac:dyDescent="0.2">
      <c r="D2432" s="139"/>
    </row>
    <row r="2433" spans="4:4" x14ac:dyDescent="0.2">
      <c r="D2433" s="139"/>
    </row>
    <row r="2434" spans="4:4" x14ac:dyDescent="0.2">
      <c r="D2434" s="139"/>
    </row>
    <row r="2435" spans="4:4" x14ac:dyDescent="0.2">
      <c r="D2435" s="139"/>
    </row>
    <row r="2436" spans="4:4" x14ac:dyDescent="0.2">
      <c r="D2436" s="139"/>
    </row>
    <row r="2437" spans="4:4" x14ac:dyDescent="0.2">
      <c r="D2437" s="139"/>
    </row>
    <row r="2438" spans="4:4" x14ac:dyDescent="0.2">
      <c r="D2438" s="139"/>
    </row>
    <row r="2439" spans="4:4" x14ac:dyDescent="0.2">
      <c r="D2439" s="139"/>
    </row>
    <row r="2440" spans="4:4" x14ac:dyDescent="0.2">
      <c r="D2440" s="139"/>
    </row>
    <row r="2441" spans="4:4" x14ac:dyDescent="0.2">
      <c r="D2441" s="139"/>
    </row>
    <row r="2442" spans="4:4" x14ac:dyDescent="0.2">
      <c r="D2442" s="139"/>
    </row>
    <row r="2443" spans="4:4" x14ac:dyDescent="0.2">
      <c r="D2443" s="139"/>
    </row>
    <row r="2444" spans="4:4" x14ac:dyDescent="0.2">
      <c r="D2444" s="139"/>
    </row>
    <row r="2445" spans="4:4" x14ac:dyDescent="0.2">
      <c r="D2445" s="139"/>
    </row>
    <row r="2446" spans="4:4" x14ac:dyDescent="0.2">
      <c r="D2446" s="139"/>
    </row>
    <row r="2447" spans="4:4" x14ac:dyDescent="0.2">
      <c r="D2447" s="139"/>
    </row>
    <row r="2448" spans="4:4" x14ac:dyDescent="0.2">
      <c r="D2448" s="139"/>
    </row>
    <row r="2449" spans="4:4" x14ac:dyDescent="0.2">
      <c r="D2449" s="139"/>
    </row>
    <row r="2450" spans="4:4" x14ac:dyDescent="0.2">
      <c r="D2450" s="139"/>
    </row>
    <row r="2451" spans="4:4" x14ac:dyDescent="0.2">
      <c r="D2451" s="139"/>
    </row>
    <row r="2452" spans="4:4" x14ac:dyDescent="0.2">
      <c r="D2452" s="139"/>
    </row>
    <row r="2453" spans="4:4" x14ac:dyDescent="0.2">
      <c r="D2453" s="139"/>
    </row>
    <row r="2454" spans="4:4" x14ac:dyDescent="0.2">
      <c r="D2454" s="139"/>
    </row>
    <row r="2455" spans="4:4" x14ac:dyDescent="0.2">
      <c r="D2455" s="139"/>
    </row>
    <row r="2456" spans="4:4" x14ac:dyDescent="0.2">
      <c r="D2456" s="139"/>
    </row>
    <row r="2457" spans="4:4" x14ac:dyDescent="0.2">
      <c r="D2457" s="139"/>
    </row>
    <row r="2458" spans="4:4" x14ac:dyDescent="0.2">
      <c r="D2458" s="139"/>
    </row>
    <row r="2459" spans="4:4" x14ac:dyDescent="0.2">
      <c r="D2459" s="139"/>
    </row>
    <row r="2460" spans="4:4" x14ac:dyDescent="0.2">
      <c r="D2460" s="139"/>
    </row>
    <row r="2461" spans="4:4" x14ac:dyDescent="0.2">
      <c r="D2461" s="139"/>
    </row>
    <row r="2462" spans="4:4" x14ac:dyDescent="0.2">
      <c r="D2462" s="139"/>
    </row>
    <row r="2463" spans="4:4" x14ac:dyDescent="0.2">
      <c r="D2463" s="139"/>
    </row>
    <row r="2464" spans="4:4" x14ac:dyDescent="0.2">
      <c r="D2464" s="139"/>
    </row>
    <row r="2465" spans="4:4" x14ac:dyDescent="0.2">
      <c r="D2465" s="139"/>
    </row>
    <row r="2466" spans="4:4" x14ac:dyDescent="0.2">
      <c r="D2466" s="139"/>
    </row>
    <row r="2467" spans="4:4" x14ac:dyDescent="0.2">
      <c r="D2467" s="139"/>
    </row>
    <row r="2468" spans="4:4" x14ac:dyDescent="0.2">
      <c r="D2468" s="139"/>
    </row>
    <row r="2469" spans="4:4" x14ac:dyDescent="0.2">
      <c r="D2469" s="139"/>
    </row>
    <row r="2470" spans="4:4" x14ac:dyDescent="0.2">
      <c r="D2470" s="139"/>
    </row>
    <row r="2471" spans="4:4" x14ac:dyDescent="0.2">
      <c r="D2471" s="139"/>
    </row>
    <row r="2472" spans="4:4" x14ac:dyDescent="0.2">
      <c r="D2472" s="139"/>
    </row>
    <row r="2473" spans="4:4" x14ac:dyDescent="0.2">
      <c r="D2473" s="139"/>
    </row>
    <row r="2474" spans="4:4" x14ac:dyDescent="0.2">
      <c r="D2474" s="139"/>
    </row>
    <row r="2475" spans="4:4" x14ac:dyDescent="0.2">
      <c r="D2475" s="139"/>
    </row>
    <row r="2476" spans="4:4" x14ac:dyDescent="0.2">
      <c r="D2476" s="139"/>
    </row>
    <row r="2477" spans="4:4" x14ac:dyDescent="0.2">
      <c r="D2477" s="139"/>
    </row>
    <row r="2478" spans="4:4" x14ac:dyDescent="0.2">
      <c r="D2478" s="139"/>
    </row>
    <row r="2479" spans="4:4" x14ac:dyDescent="0.2">
      <c r="D2479" s="139"/>
    </row>
    <row r="2480" spans="4:4" x14ac:dyDescent="0.2">
      <c r="D2480" s="139"/>
    </row>
    <row r="2481" spans="4:4" x14ac:dyDescent="0.2">
      <c r="D2481" s="139"/>
    </row>
    <row r="2482" spans="4:4" x14ac:dyDescent="0.2">
      <c r="D2482" s="139"/>
    </row>
    <row r="2483" spans="4:4" x14ac:dyDescent="0.2">
      <c r="D2483" s="139"/>
    </row>
    <row r="2484" spans="4:4" x14ac:dyDescent="0.2">
      <c r="D2484" s="139"/>
    </row>
    <row r="2485" spans="4:4" x14ac:dyDescent="0.2">
      <c r="D2485" s="139"/>
    </row>
    <row r="2486" spans="4:4" x14ac:dyDescent="0.2">
      <c r="D2486" s="139"/>
    </row>
    <row r="2487" spans="4:4" x14ac:dyDescent="0.2">
      <c r="D2487" s="139"/>
    </row>
    <row r="2488" spans="4:4" x14ac:dyDescent="0.2">
      <c r="D2488" s="139"/>
    </row>
    <row r="2489" spans="4:4" x14ac:dyDescent="0.2">
      <c r="D2489" s="139"/>
    </row>
    <row r="2490" spans="4:4" x14ac:dyDescent="0.2">
      <c r="D2490" s="139"/>
    </row>
    <row r="2491" spans="4:4" x14ac:dyDescent="0.2">
      <c r="D2491" s="139"/>
    </row>
    <row r="2492" spans="4:4" x14ac:dyDescent="0.2">
      <c r="D2492" s="139"/>
    </row>
    <row r="2493" spans="4:4" x14ac:dyDescent="0.2">
      <c r="D2493" s="139"/>
    </row>
    <row r="2494" spans="4:4" x14ac:dyDescent="0.2">
      <c r="D2494" s="139"/>
    </row>
    <row r="2495" spans="4:4" x14ac:dyDescent="0.2">
      <c r="D2495" s="139"/>
    </row>
    <row r="2496" spans="4:4" x14ac:dyDescent="0.2">
      <c r="D2496" s="139"/>
    </row>
    <row r="2497" spans="4:4" x14ac:dyDescent="0.2">
      <c r="D2497" s="139"/>
    </row>
    <row r="2498" spans="4:4" x14ac:dyDescent="0.2">
      <c r="D2498" s="139"/>
    </row>
    <row r="2499" spans="4:4" x14ac:dyDescent="0.2">
      <c r="D2499" s="139"/>
    </row>
    <row r="2500" spans="4:4" x14ac:dyDescent="0.2">
      <c r="D2500" s="139"/>
    </row>
    <row r="2501" spans="4:4" x14ac:dyDescent="0.2">
      <c r="D2501" s="139"/>
    </row>
    <row r="2502" spans="4:4" x14ac:dyDescent="0.2">
      <c r="D2502" s="139"/>
    </row>
    <row r="2503" spans="4:4" x14ac:dyDescent="0.2">
      <c r="D2503" s="139"/>
    </row>
    <row r="2504" spans="4:4" x14ac:dyDescent="0.2">
      <c r="D2504" s="139"/>
    </row>
    <row r="2505" spans="4:4" x14ac:dyDescent="0.2">
      <c r="D2505" s="139"/>
    </row>
    <row r="2506" spans="4:4" x14ac:dyDescent="0.2">
      <c r="D2506" s="139"/>
    </row>
    <row r="2507" spans="4:4" x14ac:dyDescent="0.2">
      <c r="D2507" s="139"/>
    </row>
    <row r="2508" spans="4:4" x14ac:dyDescent="0.2">
      <c r="D2508" s="139"/>
    </row>
    <row r="2509" spans="4:4" x14ac:dyDescent="0.2">
      <c r="D2509" s="139"/>
    </row>
    <row r="2510" spans="4:4" x14ac:dyDescent="0.2">
      <c r="D2510" s="139"/>
    </row>
    <row r="2511" spans="4:4" x14ac:dyDescent="0.2">
      <c r="D2511" s="139"/>
    </row>
    <row r="2512" spans="4:4" x14ac:dyDescent="0.2">
      <c r="D2512" s="139"/>
    </row>
    <row r="2513" spans="4:4" x14ac:dyDescent="0.2">
      <c r="D2513" s="139"/>
    </row>
    <row r="2514" spans="4:4" x14ac:dyDescent="0.2">
      <c r="D2514" s="139"/>
    </row>
    <row r="2515" spans="4:4" x14ac:dyDescent="0.2">
      <c r="D2515" s="139"/>
    </row>
    <row r="2516" spans="4:4" x14ac:dyDescent="0.2">
      <c r="D2516" s="139"/>
    </row>
    <row r="2517" spans="4:4" x14ac:dyDescent="0.2">
      <c r="D2517" s="139"/>
    </row>
    <row r="2518" spans="4:4" x14ac:dyDescent="0.2">
      <c r="D2518" s="139"/>
    </row>
    <row r="2519" spans="4:4" x14ac:dyDescent="0.2">
      <c r="D2519" s="139"/>
    </row>
    <row r="2520" spans="4:4" x14ac:dyDescent="0.2">
      <c r="D2520" s="139"/>
    </row>
    <row r="2521" spans="4:4" x14ac:dyDescent="0.2">
      <c r="D2521" s="139"/>
    </row>
    <row r="2522" spans="4:4" x14ac:dyDescent="0.2">
      <c r="D2522" s="139"/>
    </row>
    <row r="2523" spans="4:4" x14ac:dyDescent="0.2">
      <c r="D2523" s="139"/>
    </row>
    <row r="2524" spans="4:4" x14ac:dyDescent="0.2">
      <c r="D2524" s="139"/>
    </row>
    <row r="2525" spans="4:4" x14ac:dyDescent="0.2">
      <c r="D2525" s="139"/>
    </row>
    <row r="2526" spans="4:4" x14ac:dyDescent="0.2">
      <c r="D2526" s="139"/>
    </row>
    <row r="2527" spans="4:4" x14ac:dyDescent="0.2">
      <c r="D2527" s="139"/>
    </row>
    <row r="2528" spans="4:4" x14ac:dyDescent="0.2">
      <c r="D2528" s="139"/>
    </row>
    <row r="2529" spans="4:4" x14ac:dyDescent="0.2">
      <c r="D2529" s="139"/>
    </row>
    <row r="2530" spans="4:4" x14ac:dyDescent="0.2">
      <c r="D2530" s="139"/>
    </row>
    <row r="2531" spans="4:4" x14ac:dyDescent="0.2">
      <c r="D2531" s="139"/>
    </row>
    <row r="2532" spans="4:4" x14ac:dyDescent="0.2">
      <c r="D2532" s="139"/>
    </row>
    <row r="2533" spans="4:4" x14ac:dyDescent="0.2">
      <c r="D2533" s="139"/>
    </row>
    <row r="2534" spans="4:4" x14ac:dyDescent="0.2">
      <c r="D2534" s="139"/>
    </row>
    <row r="2535" spans="4:4" x14ac:dyDescent="0.2">
      <c r="D2535" s="139"/>
    </row>
    <row r="2536" spans="4:4" x14ac:dyDescent="0.2">
      <c r="D2536" s="139"/>
    </row>
    <row r="2537" spans="4:4" x14ac:dyDescent="0.2">
      <c r="D2537" s="139"/>
    </row>
    <row r="2538" spans="4:4" x14ac:dyDescent="0.2">
      <c r="D2538" s="139"/>
    </row>
    <row r="2539" spans="4:4" x14ac:dyDescent="0.2">
      <c r="D2539" s="139"/>
    </row>
    <row r="2540" spans="4:4" x14ac:dyDescent="0.2">
      <c r="D2540" s="139"/>
    </row>
    <row r="2541" spans="4:4" x14ac:dyDescent="0.2">
      <c r="D2541" s="139"/>
    </row>
    <row r="2542" spans="4:4" x14ac:dyDescent="0.2">
      <c r="D2542" s="139"/>
    </row>
    <row r="2543" spans="4:4" x14ac:dyDescent="0.2">
      <c r="D2543" s="139"/>
    </row>
    <row r="2544" spans="4:4" x14ac:dyDescent="0.2">
      <c r="D2544" s="139"/>
    </row>
    <row r="2545" spans="4:4" x14ac:dyDescent="0.2">
      <c r="D2545" s="139"/>
    </row>
    <row r="2546" spans="4:4" x14ac:dyDescent="0.2">
      <c r="D2546" s="139"/>
    </row>
    <row r="2547" spans="4:4" x14ac:dyDescent="0.2">
      <c r="D2547" s="139"/>
    </row>
    <row r="2548" spans="4:4" x14ac:dyDescent="0.2">
      <c r="D2548" s="139"/>
    </row>
    <row r="2549" spans="4:4" x14ac:dyDescent="0.2">
      <c r="D2549" s="139"/>
    </row>
    <row r="2550" spans="4:4" x14ac:dyDescent="0.2">
      <c r="D2550" s="139"/>
    </row>
    <row r="2551" spans="4:4" x14ac:dyDescent="0.2">
      <c r="D2551" s="139"/>
    </row>
    <row r="2552" spans="4:4" x14ac:dyDescent="0.2">
      <c r="D2552" s="139"/>
    </row>
    <row r="2553" spans="4:4" x14ac:dyDescent="0.2">
      <c r="D2553" s="139"/>
    </row>
    <row r="2554" spans="4:4" x14ac:dyDescent="0.2">
      <c r="D2554" s="139"/>
    </row>
    <row r="2555" spans="4:4" x14ac:dyDescent="0.2">
      <c r="D2555" s="139"/>
    </row>
    <row r="2556" spans="4:4" x14ac:dyDescent="0.2">
      <c r="D2556" s="139"/>
    </row>
    <row r="2557" spans="4:4" x14ac:dyDescent="0.2">
      <c r="D2557" s="139"/>
    </row>
    <row r="2558" spans="4:4" x14ac:dyDescent="0.2">
      <c r="D2558" s="139"/>
    </row>
    <row r="2559" spans="4:4" x14ac:dyDescent="0.2">
      <c r="D2559" s="139"/>
    </row>
    <row r="2560" spans="4:4" x14ac:dyDescent="0.2">
      <c r="D2560" s="139"/>
    </row>
    <row r="2561" spans="4:4" x14ac:dyDescent="0.2">
      <c r="D2561" s="139"/>
    </row>
    <row r="2562" spans="4:4" x14ac:dyDescent="0.2">
      <c r="D2562" s="139"/>
    </row>
    <row r="2563" spans="4:4" x14ac:dyDescent="0.2">
      <c r="D2563" s="139"/>
    </row>
    <row r="2564" spans="4:4" x14ac:dyDescent="0.2">
      <c r="D2564" s="139"/>
    </row>
    <row r="2565" spans="4:4" x14ac:dyDescent="0.2">
      <c r="D2565" s="139"/>
    </row>
    <row r="2566" spans="4:4" x14ac:dyDescent="0.2">
      <c r="D2566" s="139"/>
    </row>
    <row r="2567" spans="4:4" x14ac:dyDescent="0.2">
      <c r="D2567" s="139"/>
    </row>
    <row r="2568" spans="4:4" x14ac:dyDescent="0.2">
      <c r="D2568" s="139"/>
    </row>
    <row r="2569" spans="4:4" x14ac:dyDescent="0.2">
      <c r="D2569" s="139"/>
    </row>
    <row r="2570" spans="4:4" x14ac:dyDescent="0.2">
      <c r="D2570" s="139"/>
    </row>
    <row r="2571" spans="4:4" x14ac:dyDescent="0.2">
      <c r="D2571" s="139"/>
    </row>
    <row r="2572" spans="4:4" x14ac:dyDescent="0.2">
      <c r="D2572" s="139"/>
    </row>
    <row r="2573" spans="4:4" x14ac:dyDescent="0.2">
      <c r="D2573" s="139"/>
    </row>
    <row r="2574" spans="4:4" x14ac:dyDescent="0.2">
      <c r="D2574" s="139"/>
    </row>
    <row r="2575" spans="4:4" x14ac:dyDescent="0.2">
      <c r="D2575" s="139"/>
    </row>
    <row r="2576" spans="4:4" x14ac:dyDescent="0.2">
      <c r="D2576" s="139"/>
    </row>
    <row r="2577" spans="4:4" x14ac:dyDescent="0.2">
      <c r="D2577" s="139"/>
    </row>
    <row r="2578" spans="4:4" x14ac:dyDescent="0.2">
      <c r="D2578" s="139"/>
    </row>
    <row r="2579" spans="4:4" x14ac:dyDescent="0.2">
      <c r="D2579" s="139"/>
    </row>
    <row r="2580" spans="4:4" x14ac:dyDescent="0.2">
      <c r="D2580" s="139"/>
    </row>
    <row r="2581" spans="4:4" x14ac:dyDescent="0.2">
      <c r="D2581" s="139"/>
    </row>
    <row r="2582" spans="4:4" x14ac:dyDescent="0.2">
      <c r="D2582" s="139"/>
    </row>
    <row r="2583" spans="4:4" x14ac:dyDescent="0.2">
      <c r="D2583" s="139"/>
    </row>
    <row r="2584" spans="4:4" x14ac:dyDescent="0.2">
      <c r="D2584" s="139"/>
    </row>
    <row r="2585" spans="4:4" x14ac:dyDescent="0.2">
      <c r="D2585" s="139"/>
    </row>
    <row r="2586" spans="4:4" x14ac:dyDescent="0.2">
      <c r="D2586" s="139"/>
    </row>
    <row r="2587" spans="4:4" x14ac:dyDescent="0.2">
      <c r="D2587" s="139"/>
    </row>
    <row r="2588" spans="4:4" x14ac:dyDescent="0.2">
      <c r="D2588" s="139"/>
    </row>
    <row r="2589" spans="4:4" x14ac:dyDescent="0.2">
      <c r="D2589" s="139"/>
    </row>
    <row r="2590" spans="4:4" x14ac:dyDescent="0.2">
      <c r="D2590" s="139"/>
    </row>
    <row r="2591" spans="4:4" x14ac:dyDescent="0.2">
      <c r="D2591" s="139"/>
    </row>
    <row r="2592" spans="4:4" x14ac:dyDescent="0.2">
      <c r="D2592" s="139"/>
    </row>
    <row r="2593" spans="4:4" x14ac:dyDescent="0.2">
      <c r="D2593" s="139"/>
    </row>
    <row r="2594" spans="4:4" x14ac:dyDescent="0.2">
      <c r="D2594" s="139"/>
    </row>
    <row r="2595" spans="4:4" x14ac:dyDescent="0.2">
      <c r="D2595" s="139"/>
    </row>
    <row r="2596" spans="4:4" x14ac:dyDescent="0.2">
      <c r="D2596" s="139"/>
    </row>
    <row r="2597" spans="4:4" x14ac:dyDescent="0.2">
      <c r="D2597" s="139"/>
    </row>
    <row r="2598" spans="4:4" x14ac:dyDescent="0.2">
      <c r="D2598" s="139"/>
    </row>
    <row r="2599" spans="4:4" x14ac:dyDescent="0.2">
      <c r="D2599" s="139"/>
    </row>
    <row r="2600" spans="4:4" x14ac:dyDescent="0.2">
      <c r="D2600" s="139"/>
    </row>
    <row r="2601" spans="4:4" x14ac:dyDescent="0.2">
      <c r="D2601" s="139"/>
    </row>
    <row r="2602" spans="4:4" x14ac:dyDescent="0.2">
      <c r="D2602" s="139"/>
    </row>
    <row r="2603" spans="4:4" x14ac:dyDescent="0.2">
      <c r="D2603" s="139"/>
    </row>
    <row r="2604" spans="4:4" x14ac:dyDescent="0.2">
      <c r="D2604" s="139"/>
    </row>
    <row r="2605" spans="4:4" x14ac:dyDescent="0.2">
      <c r="D2605" s="139"/>
    </row>
    <row r="2606" spans="4:4" x14ac:dyDescent="0.2">
      <c r="D2606" s="139"/>
    </row>
    <row r="2607" spans="4:4" x14ac:dyDescent="0.2">
      <c r="D2607" s="139"/>
    </row>
    <row r="2608" spans="4:4" x14ac:dyDescent="0.2">
      <c r="D2608" s="139"/>
    </row>
    <row r="2609" spans="4:4" x14ac:dyDescent="0.2">
      <c r="D2609" s="139"/>
    </row>
    <row r="2610" spans="4:4" x14ac:dyDescent="0.2">
      <c r="D2610" s="139"/>
    </row>
    <row r="2611" spans="4:4" x14ac:dyDescent="0.2">
      <c r="D2611" s="139"/>
    </row>
    <row r="2612" spans="4:4" x14ac:dyDescent="0.2">
      <c r="D2612" s="139"/>
    </row>
    <row r="2613" spans="4:4" x14ac:dyDescent="0.2">
      <c r="D2613" s="139"/>
    </row>
    <row r="2614" spans="4:4" x14ac:dyDescent="0.2">
      <c r="D2614" s="139"/>
    </row>
    <row r="2615" spans="4:4" x14ac:dyDescent="0.2">
      <c r="D2615" s="139"/>
    </row>
    <row r="2616" spans="4:4" x14ac:dyDescent="0.2">
      <c r="D2616" s="139"/>
    </row>
    <row r="2617" spans="4:4" x14ac:dyDescent="0.2">
      <c r="D2617" s="139"/>
    </row>
    <row r="2618" spans="4:4" x14ac:dyDescent="0.2">
      <c r="D2618" s="139"/>
    </row>
    <row r="2619" spans="4:4" x14ac:dyDescent="0.2">
      <c r="D2619" s="139"/>
    </row>
    <row r="2620" spans="4:4" x14ac:dyDescent="0.2">
      <c r="D2620" s="139"/>
    </row>
    <row r="2621" spans="4:4" x14ac:dyDescent="0.2">
      <c r="D2621" s="139"/>
    </row>
    <row r="2622" spans="4:4" x14ac:dyDescent="0.2">
      <c r="D2622" s="139"/>
    </row>
    <row r="2623" spans="4:4" x14ac:dyDescent="0.2">
      <c r="D2623" s="139"/>
    </row>
    <row r="2624" spans="4:4" x14ac:dyDescent="0.2">
      <c r="D2624" s="139"/>
    </row>
    <row r="2625" spans="4:4" x14ac:dyDescent="0.2">
      <c r="D2625" s="139"/>
    </row>
    <row r="2626" spans="4:4" x14ac:dyDescent="0.2">
      <c r="D2626" s="139"/>
    </row>
    <row r="2627" spans="4:4" x14ac:dyDescent="0.2">
      <c r="D2627" s="139"/>
    </row>
    <row r="2628" spans="4:4" x14ac:dyDescent="0.2">
      <c r="D2628" s="139"/>
    </row>
    <row r="2629" spans="4:4" x14ac:dyDescent="0.2">
      <c r="D2629" s="139"/>
    </row>
    <row r="2630" spans="4:4" x14ac:dyDescent="0.2">
      <c r="D2630" s="139"/>
    </row>
    <row r="2631" spans="4:4" x14ac:dyDescent="0.2">
      <c r="D2631" s="139"/>
    </row>
    <row r="2632" spans="4:4" x14ac:dyDescent="0.2">
      <c r="D2632" s="139"/>
    </row>
    <row r="2633" spans="4:4" x14ac:dyDescent="0.2">
      <c r="D2633" s="139"/>
    </row>
    <row r="2634" spans="4:4" x14ac:dyDescent="0.2">
      <c r="D2634" s="139"/>
    </row>
    <row r="2635" spans="4:4" x14ac:dyDescent="0.2">
      <c r="D2635" s="139"/>
    </row>
    <row r="2636" spans="4:4" x14ac:dyDescent="0.2">
      <c r="D2636" s="139"/>
    </row>
    <row r="2637" spans="4:4" x14ac:dyDescent="0.2">
      <c r="D2637" s="139"/>
    </row>
    <row r="2638" spans="4:4" x14ac:dyDescent="0.2">
      <c r="D2638" s="139"/>
    </row>
    <row r="2639" spans="4:4" x14ac:dyDescent="0.2">
      <c r="D2639" s="139"/>
    </row>
    <row r="2640" spans="4:4" x14ac:dyDescent="0.2">
      <c r="D2640" s="139"/>
    </row>
    <row r="2641" spans="4:4" x14ac:dyDescent="0.2">
      <c r="D2641" s="139"/>
    </row>
    <row r="2642" spans="4:4" x14ac:dyDescent="0.2">
      <c r="D2642" s="139"/>
    </row>
    <row r="2643" spans="4:4" x14ac:dyDescent="0.2">
      <c r="D2643" s="139"/>
    </row>
    <row r="2644" spans="4:4" x14ac:dyDescent="0.2">
      <c r="D2644" s="139"/>
    </row>
    <row r="2645" spans="4:4" x14ac:dyDescent="0.2">
      <c r="D2645" s="139"/>
    </row>
    <row r="2646" spans="4:4" x14ac:dyDescent="0.2">
      <c r="D2646" s="139"/>
    </row>
    <row r="2647" spans="4:4" x14ac:dyDescent="0.2">
      <c r="D2647" s="139"/>
    </row>
    <row r="2648" spans="4:4" x14ac:dyDescent="0.2">
      <c r="D2648" s="139"/>
    </row>
    <row r="2649" spans="4:4" x14ac:dyDescent="0.2">
      <c r="D2649" s="139"/>
    </row>
    <row r="2650" spans="4:4" x14ac:dyDescent="0.2">
      <c r="D2650" s="139"/>
    </row>
    <row r="2651" spans="4:4" x14ac:dyDescent="0.2">
      <c r="D2651" s="139"/>
    </row>
    <row r="2652" spans="4:4" x14ac:dyDescent="0.2">
      <c r="D2652" s="139"/>
    </row>
    <row r="2653" spans="4:4" x14ac:dyDescent="0.2">
      <c r="D2653" s="139"/>
    </row>
    <row r="2654" spans="4:4" x14ac:dyDescent="0.2">
      <c r="D2654" s="139"/>
    </row>
    <row r="2655" spans="4:4" x14ac:dyDescent="0.2">
      <c r="D2655" s="139"/>
    </row>
    <row r="2656" spans="4:4" x14ac:dyDescent="0.2">
      <c r="D2656" s="139"/>
    </row>
    <row r="2657" spans="4:4" x14ac:dyDescent="0.2">
      <c r="D2657" s="139"/>
    </row>
    <row r="2658" spans="4:4" x14ac:dyDescent="0.2">
      <c r="D2658" s="139"/>
    </row>
    <row r="2659" spans="4:4" x14ac:dyDescent="0.2">
      <c r="D2659" s="139"/>
    </row>
    <row r="2660" spans="4:4" x14ac:dyDescent="0.2">
      <c r="D2660" s="139"/>
    </row>
    <row r="2661" spans="4:4" x14ac:dyDescent="0.2">
      <c r="D2661" s="139"/>
    </row>
    <row r="2662" spans="4:4" x14ac:dyDescent="0.2">
      <c r="D2662" s="139"/>
    </row>
    <row r="2663" spans="4:4" x14ac:dyDescent="0.2">
      <c r="D2663" s="139"/>
    </row>
    <row r="2664" spans="4:4" x14ac:dyDescent="0.2">
      <c r="D2664" s="139"/>
    </row>
    <row r="2665" spans="4:4" x14ac:dyDescent="0.2">
      <c r="D2665" s="139"/>
    </row>
    <row r="2666" spans="4:4" x14ac:dyDescent="0.2">
      <c r="D2666" s="139"/>
    </row>
    <row r="2667" spans="4:4" x14ac:dyDescent="0.2">
      <c r="D2667" s="139"/>
    </row>
    <row r="2668" spans="4:4" x14ac:dyDescent="0.2">
      <c r="D2668" s="139"/>
    </row>
    <row r="2669" spans="4:4" x14ac:dyDescent="0.2">
      <c r="D2669" s="139"/>
    </row>
    <row r="2670" spans="4:4" x14ac:dyDescent="0.2">
      <c r="D2670" s="139"/>
    </row>
    <row r="2671" spans="4:4" x14ac:dyDescent="0.2">
      <c r="D2671" s="139"/>
    </row>
    <row r="2672" spans="4:4" x14ac:dyDescent="0.2">
      <c r="D2672" s="139"/>
    </row>
    <row r="2673" spans="4:4" x14ac:dyDescent="0.2">
      <c r="D2673" s="139"/>
    </row>
    <row r="2674" spans="4:4" x14ac:dyDescent="0.2">
      <c r="D2674" s="139"/>
    </row>
    <row r="2675" spans="4:4" x14ac:dyDescent="0.2">
      <c r="D2675" s="139"/>
    </row>
    <row r="2676" spans="4:4" x14ac:dyDescent="0.2">
      <c r="D2676" s="139"/>
    </row>
    <row r="2677" spans="4:4" x14ac:dyDescent="0.2">
      <c r="D2677" s="139"/>
    </row>
    <row r="2678" spans="4:4" x14ac:dyDescent="0.2">
      <c r="D2678" s="139"/>
    </row>
    <row r="2679" spans="4:4" x14ac:dyDescent="0.2">
      <c r="D2679" s="139"/>
    </row>
    <row r="2680" spans="4:4" x14ac:dyDescent="0.2">
      <c r="D2680" s="139"/>
    </row>
    <row r="2681" spans="4:4" x14ac:dyDescent="0.2">
      <c r="D2681" s="139"/>
    </row>
    <row r="2682" spans="4:4" x14ac:dyDescent="0.2">
      <c r="D2682" s="139"/>
    </row>
    <row r="2683" spans="4:4" x14ac:dyDescent="0.2">
      <c r="D2683" s="139"/>
    </row>
    <row r="2684" spans="4:4" x14ac:dyDescent="0.2">
      <c r="D2684" s="139"/>
    </row>
    <row r="2685" spans="4:4" x14ac:dyDescent="0.2">
      <c r="D2685" s="139"/>
    </row>
    <row r="2686" spans="4:4" x14ac:dyDescent="0.2">
      <c r="D2686" s="139"/>
    </row>
    <row r="2687" spans="4:4" x14ac:dyDescent="0.2">
      <c r="D2687" s="139"/>
    </row>
    <row r="2688" spans="4:4" x14ac:dyDescent="0.2">
      <c r="D2688" s="139"/>
    </row>
    <row r="2689" spans="4:4" x14ac:dyDescent="0.2">
      <c r="D2689" s="139"/>
    </row>
    <row r="2690" spans="4:4" x14ac:dyDescent="0.2">
      <c r="D2690" s="139"/>
    </row>
    <row r="2691" spans="4:4" x14ac:dyDescent="0.2">
      <c r="D2691" s="139"/>
    </row>
    <row r="2692" spans="4:4" x14ac:dyDescent="0.2">
      <c r="D2692" s="139"/>
    </row>
    <row r="2693" spans="4:4" x14ac:dyDescent="0.2">
      <c r="D2693" s="139"/>
    </row>
    <row r="2694" spans="4:4" x14ac:dyDescent="0.2">
      <c r="D2694" s="139"/>
    </row>
    <row r="2695" spans="4:4" x14ac:dyDescent="0.2">
      <c r="D2695" s="139"/>
    </row>
    <row r="2696" spans="4:4" x14ac:dyDescent="0.2">
      <c r="D2696" s="139"/>
    </row>
    <row r="2697" spans="4:4" x14ac:dyDescent="0.2">
      <c r="D2697" s="139"/>
    </row>
    <row r="2698" spans="4:4" x14ac:dyDescent="0.2">
      <c r="D2698" s="139"/>
    </row>
    <row r="2699" spans="4:4" x14ac:dyDescent="0.2">
      <c r="D2699" s="139"/>
    </row>
    <row r="2700" spans="4:4" x14ac:dyDescent="0.2">
      <c r="D2700" s="139"/>
    </row>
    <row r="2701" spans="4:4" x14ac:dyDescent="0.2">
      <c r="D2701" s="139"/>
    </row>
    <row r="2702" spans="4:4" x14ac:dyDescent="0.2">
      <c r="D2702" s="139"/>
    </row>
    <row r="2703" spans="4:4" x14ac:dyDescent="0.2">
      <c r="D2703" s="139"/>
    </row>
    <row r="2704" spans="4:4" x14ac:dyDescent="0.2">
      <c r="D2704" s="139"/>
    </row>
    <row r="2705" spans="4:4" x14ac:dyDescent="0.2">
      <c r="D2705" s="139"/>
    </row>
    <row r="2706" spans="4:4" x14ac:dyDescent="0.2">
      <c r="D2706" s="139"/>
    </row>
    <row r="2707" spans="4:4" x14ac:dyDescent="0.2">
      <c r="D2707" s="139"/>
    </row>
    <row r="2708" spans="4:4" x14ac:dyDescent="0.2">
      <c r="D2708" s="139"/>
    </row>
    <row r="2709" spans="4:4" x14ac:dyDescent="0.2">
      <c r="D2709" s="139"/>
    </row>
    <row r="2710" spans="4:4" x14ac:dyDescent="0.2">
      <c r="D2710" s="139"/>
    </row>
    <row r="2711" spans="4:4" x14ac:dyDescent="0.2">
      <c r="D2711" s="139"/>
    </row>
    <row r="2712" spans="4:4" x14ac:dyDescent="0.2">
      <c r="D2712" s="139"/>
    </row>
    <row r="2713" spans="4:4" x14ac:dyDescent="0.2">
      <c r="D2713" s="139"/>
    </row>
    <row r="2714" spans="4:4" x14ac:dyDescent="0.2">
      <c r="D2714" s="139"/>
    </row>
    <row r="2715" spans="4:4" x14ac:dyDescent="0.2">
      <c r="D2715" s="139"/>
    </row>
    <row r="2716" spans="4:4" x14ac:dyDescent="0.2">
      <c r="D2716" s="139"/>
    </row>
    <row r="2717" spans="4:4" x14ac:dyDescent="0.2">
      <c r="D2717" s="139"/>
    </row>
    <row r="2718" spans="4:4" x14ac:dyDescent="0.2">
      <c r="D2718" s="139"/>
    </row>
    <row r="2719" spans="4:4" x14ac:dyDescent="0.2">
      <c r="D2719" s="139"/>
    </row>
    <row r="2720" spans="4:4" x14ac:dyDescent="0.2">
      <c r="D2720" s="139"/>
    </row>
    <row r="2721" spans="4:4" x14ac:dyDescent="0.2">
      <c r="D2721" s="139"/>
    </row>
    <row r="2722" spans="4:4" x14ac:dyDescent="0.2">
      <c r="D2722" s="139"/>
    </row>
    <row r="2723" spans="4:4" x14ac:dyDescent="0.2">
      <c r="D2723" s="139"/>
    </row>
    <row r="2724" spans="4:4" x14ac:dyDescent="0.2">
      <c r="D2724" s="139"/>
    </row>
    <row r="2725" spans="4:4" x14ac:dyDescent="0.2">
      <c r="D2725" s="139"/>
    </row>
    <row r="2726" spans="4:4" x14ac:dyDescent="0.2">
      <c r="D2726" s="139"/>
    </row>
    <row r="2727" spans="4:4" x14ac:dyDescent="0.2">
      <c r="D2727" s="139"/>
    </row>
    <row r="2728" spans="4:4" x14ac:dyDescent="0.2">
      <c r="D2728" s="139"/>
    </row>
    <row r="2729" spans="4:4" x14ac:dyDescent="0.2">
      <c r="D2729" s="139"/>
    </row>
    <row r="2730" spans="4:4" x14ac:dyDescent="0.2">
      <c r="D2730" s="139"/>
    </row>
    <row r="2731" spans="4:4" x14ac:dyDescent="0.2">
      <c r="D2731" s="139"/>
    </row>
    <row r="2732" spans="4:4" x14ac:dyDescent="0.2">
      <c r="D2732" s="139"/>
    </row>
    <row r="2733" spans="4:4" x14ac:dyDescent="0.2">
      <c r="D2733" s="139"/>
    </row>
    <row r="2734" spans="4:4" x14ac:dyDescent="0.2">
      <c r="D2734" s="139"/>
    </row>
    <row r="2735" spans="4:4" x14ac:dyDescent="0.2">
      <c r="D2735" s="139"/>
    </row>
    <row r="2736" spans="4:4" x14ac:dyDescent="0.2">
      <c r="D2736" s="139"/>
    </row>
    <row r="2737" spans="4:4" x14ac:dyDescent="0.2">
      <c r="D2737" s="139"/>
    </row>
    <row r="2738" spans="4:4" x14ac:dyDescent="0.2">
      <c r="D2738" s="139"/>
    </row>
    <row r="2739" spans="4:4" x14ac:dyDescent="0.2">
      <c r="D2739" s="139"/>
    </row>
    <row r="2740" spans="4:4" x14ac:dyDescent="0.2">
      <c r="D2740" s="139"/>
    </row>
    <row r="2741" spans="4:4" x14ac:dyDescent="0.2">
      <c r="D2741" s="139"/>
    </row>
    <row r="2742" spans="4:4" x14ac:dyDescent="0.2">
      <c r="D2742" s="139"/>
    </row>
    <row r="2743" spans="4:4" x14ac:dyDescent="0.2">
      <c r="D2743" s="139"/>
    </row>
    <row r="2744" spans="4:4" x14ac:dyDescent="0.2">
      <c r="D2744" s="139"/>
    </row>
    <row r="2745" spans="4:4" x14ac:dyDescent="0.2">
      <c r="D2745" s="139"/>
    </row>
    <row r="2746" spans="4:4" x14ac:dyDescent="0.2">
      <c r="D2746" s="139"/>
    </row>
    <row r="2747" spans="4:4" x14ac:dyDescent="0.2">
      <c r="D2747" s="139"/>
    </row>
    <row r="2748" spans="4:4" x14ac:dyDescent="0.2">
      <c r="D2748" s="139"/>
    </row>
    <row r="2749" spans="4:4" x14ac:dyDescent="0.2">
      <c r="D2749" s="139"/>
    </row>
    <row r="2750" spans="4:4" x14ac:dyDescent="0.2">
      <c r="D2750" s="139"/>
    </row>
    <row r="2751" spans="4:4" x14ac:dyDescent="0.2">
      <c r="D2751" s="139"/>
    </row>
    <row r="2752" spans="4:4" x14ac:dyDescent="0.2">
      <c r="D2752" s="139"/>
    </row>
    <row r="2753" spans="4:4" x14ac:dyDescent="0.2">
      <c r="D2753" s="139"/>
    </row>
    <row r="2754" spans="4:4" x14ac:dyDescent="0.2">
      <c r="D2754" s="139"/>
    </row>
    <row r="2755" spans="4:4" x14ac:dyDescent="0.2">
      <c r="D2755" s="139"/>
    </row>
    <row r="2756" spans="4:4" x14ac:dyDescent="0.2">
      <c r="D2756" s="139"/>
    </row>
    <row r="2757" spans="4:4" x14ac:dyDescent="0.2">
      <c r="D2757" s="139"/>
    </row>
    <row r="2758" spans="4:4" x14ac:dyDescent="0.2">
      <c r="D2758" s="139"/>
    </row>
    <row r="2759" spans="4:4" x14ac:dyDescent="0.2">
      <c r="D2759" s="139"/>
    </row>
    <row r="2760" spans="4:4" x14ac:dyDescent="0.2">
      <c r="D2760" s="139"/>
    </row>
    <row r="2761" spans="4:4" x14ac:dyDescent="0.2">
      <c r="D2761" s="139"/>
    </row>
    <row r="2762" spans="4:4" x14ac:dyDescent="0.2">
      <c r="D2762" s="139"/>
    </row>
    <row r="2763" spans="4:4" x14ac:dyDescent="0.2">
      <c r="D2763" s="139"/>
    </row>
    <row r="2764" spans="4:4" x14ac:dyDescent="0.2">
      <c r="D2764" s="139"/>
    </row>
    <row r="2765" spans="4:4" x14ac:dyDescent="0.2">
      <c r="D2765" s="139"/>
    </row>
    <row r="2766" spans="4:4" x14ac:dyDescent="0.2">
      <c r="D2766" s="139"/>
    </row>
    <row r="2767" spans="4:4" x14ac:dyDescent="0.2">
      <c r="D2767" s="139"/>
    </row>
    <row r="2768" spans="4:4" x14ac:dyDescent="0.2">
      <c r="D2768" s="139"/>
    </row>
    <row r="2769" spans="4:4" x14ac:dyDescent="0.2">
      <c r="D2769" s="139"/>
    </row>
    <row r="2770" spans="4:4" x14ac:dyDescent="0.2">
      <c r="D2770" s="139"/>
    </row>
    <row r="2771" spans="4:4" x14ac:dyDescent="0.2">
      <c r="D2771" s="139"/>
    </row>
    <row r="2772" spans="4:4" x14ac:dyDescent="0.2">
      <c r="D2772" s="139"/>
    </row>
    <row r="2773" spans="4:4" x14ac:dyDescent="0.2">
      <c r="D2773" s="139"/>
    </row>
    <row r="2774" spans="4:4" x14ac:dyDescent="0.2">
      <c r="D2774" s="139"/>
    </row>
    <row r="2775" spans="4:4" x14ac:dyDescent="0.2">
      <c r="D2775" s="139"/>
    </row>
    <row r="2776" spans="4:4" x14ac:dyDescent="0.2">
      <c r="D2776" s="139"/>
    </row>
    <row r="2777" spans="4:4" x14ac:dyDescent="0.2">
      <c r="D2777" s="139"/>
    </row>
    <row r="2778" spans="4:4" x14ac:dyDescent="0.2">
      <c r="D2778" s="139"/>
    </row>
    <row r="2779" spans="4:4" x14ac:dyDescent="0.2">
      <c r="D2779" s="139"/>
    </row>
    <row r="2780" spans="4:4" x14ac:dyDescent="0.2">
      <c r="D2780" s="139"/>
    </row>
    <row r="2781" spans="4:4" x14ac:dyDescent="0.2">
      <c r="D2781" s="139"/>
    </row>
    <row r="2782" spans="4:4" x14ac:dyDescent="0.2">
      <c r="D2782" s="139"/>
    </row>
    <row r="2783" spans="4:4" x14ac:dyDescent="0.2">
      <c r="D2783" s="139"/>
    </row>
    <row r="2784" spans="4:4" x14ac:dyDescent="0.2">
      <c r="D2784" s="139"/>
    </row>
    <row r="2785" spans="4:4" x14ac:dyDescent="0.2">
      <c r="D2785" s="139"/>
    </row>
    <row r="2786" spans="4:4" x14ac:dyDescent="0.2">
      <c r="D2786" s="139"/>
    </row>
    <row r="2787" spans="4:4" x14ac:dyDescent="0.2">
      <c r="D2787" s="139"/>
    </row>
    <row r="2788" spans="4:4" x14ac:dyDescent="0.2">
      <c r="D2788" s="139"/>
    </row>
    <row r="2789" spans="4:4" x14ac:dyDescent="0.2">
      <c r="D2789" s="139"/>
    </row>
    <row r="2790" spans="4:4" x14ac:dyDescent="0.2">
      <c r="D2790" s="139"/>
    </row>
    <row r="2791" spans="4:4" x14ac:dyDescent="0.2">
      <c r="D2791" s="139"/>
    </row>
    <row r="2792" spans="4:4" x14ac:dyDescent="0.2">
      <c r="D2792" s="139"/>
    </row>
    <row r="2793" spans="4:4" x14ac:dyDescent="0.2">
      <c r="D2793" s="139"/>
    </row>
    <row r="2794" spans="4:4" x14ac:dyDescent="0.2">
      <c r="D2794" s="139"/>
    </row>
    <row r="2795" spans="4:4" x14ac:dyDescent="0.2">
      <c r="D2795" s="139"/>
    </row>
    <row r="2796" spans="4:4" x14ac:dyDescent="0.2">
      <c r="D2796" s="139"/>
    </row>
    <row r="2797" spans="4:4" x14ac:dyDescent="0.2">
      <c r="D2797" s="139"/>
    </row>
    <row r="2798" spans="4:4" x14ac:dyDescent="0.2">
      <c r="D2798" s="139"/>
    </row>
    <row r="2799" spans="4:4" x14ac:dyDescent="0.2">
      <c r="D2799" s="139"/>
    </row>
    <row r="2800" spans="4:4" x14ac:dyDescent="0.2">
      <c r="D2800" s="139"/>
    </row>
    <row r="2801" spans="4:4" x14ac:dyDescent="0.2">
      <c r="D2801" s="139"/>
    </row>
    <row r="2802" spans="4:4" x14ac:dyDescent="0.2">
      <c r="D2802" s="139"/>
    </row>
    <row r="2803" spans="4:4" x14ac:dyDescent="0.2">
      <c r="D2803" s="139"/>
    </row>
    <row r="2804" spans="4:4" x14ac:dyDescent="0.2">
      <c r="D2804" s="139"/>
    </row>
    <row r="2805" spans="4:4" x14ac:dyDescent="0.2">
      <c r="D2805" s="139"/>
    </row>
    <row r="2806" spans="4:4" x14ac:dyDescent="0.2">
      <c r="D2806" s="139"/>
    </row>
    <row r="2807" spans="4:4" x14ac:dyDescent="0.2">
      <c r="D2807" s="139"/>
    </row>
    <row r="2808" spans="4:4" x14ac:dyDescent="0.2">
      <c r="D2808" s="139"/>
    </row>
    <row r="2809" spans="4:4" x14ac:dyDescent="0.2">
      <c r="D2809" s="139"/>
    </row>
    <row r="2810" spans="4:4" x14ac:dyDescent="0.2">
      <c r="D2810" s="139"/>
    </row>
    <row r="2811" spans="4:4" x14ac:dyDescent="0.2">
      <c r="D2811" s="139"/>
    </row>
    <row r="2812" spans="4:4" x14ac:dyDescent="0.2">
      <c r="D2812" s="139"/>
    </row>
    <row r="2813" spans="4:4" x14ac:dyDescent="0.2">
      <c r="D2813" s="139"/>
    </row>
    <row r="2814" spans="4:4" x14ac:dyDescent="0.2">
      <c r="D2814" s="139"/>
    </row>
    <row r="2815" spans="4:4" x14ac:dyDescent="0.2">
      <c r="D2815" s="139"/>
    </row>
    <row r="2816" spans="4:4" x14ac:dyDescent="0.2">
      <c r="D2816" s="139"/>
    </row>
    <row r="2817" spans="4:4" x14ac:dyDescent="0.2">
      <c r="D2817" s="139"/>
    </row>
    <row r="2818" spans="4:4" x14ac:dyDescent="0.2">
      <c r="D2818" s="139"/>
    </row>
    <row r="2819" spans="4:4" x14ac:dyDescent="0.2">
      <c r="D2819" s="139"/>
    </row>
    <row r="2820" spans="4:4" x14ac:dyDescent="0.2">
      <c r="D2820" s="139"/>
    </row>
    <row r="2821" spans="4:4" x14ac:dyDescent="0.2">
      <c r="D2821" s="139"/>
    </row>
    <row r="2822" spans="4:4" x14ac:dyDescent="0.2">
      <c r="D2822" s="139"/>
    </row>
    <row r="2823" spans="4:4" x14ac:dyDescent="0.2">
      <c r="D2823" s="139"/>
    </row>
    <row r="2824" spans="4:4" x14ac:dyDescent="0.2">
      <c r="D2824" s="139"/>
    </row>
    <row r="2825" spans="4:4" x14ac:dyDescent="0.2">
      <c r="D2825" s="139"/>
    </row>
    <row r="2826" spans="4:4" x14ac:dyDescent="0.2">
      <c r="D2826" s="139"/>
    </row>
    <row r="2827" spans="4:4" x14ac:dyDescent="0.2">
      <c r="D2827" s="139"/>
    </row>
    <row r="2828" spans="4:4" x14ac:dyDescent="0.2">
      <c r="D2828" s="139"/>
    </row>
    <row r="2829" spans="4:4" x14ac:dyDescent="0.2">
      <c r="D2829" s="139"/>
    </row>
    <row r="2830" spans="4:4" x14ac:dyDescent="0.2">
      <c r="D2830" s="139"/>
    </row>
    <row r="2831" spans="4:4" x14ac:dyDescent="0.2">
      <c r="D2831" s="139"/>
    </row>
    <row r="2832" spans="4:4" x14ac:dyDescent="0.2">
      <c r="D2832" s="139"/>
    </row>
    <row r="2833" spans="4:4" x14ac:dyDescent="0.2">
      <c r="D2833" s="139"/>
    </row>
    <row r="2834" spans="4:4" x14ac:dyDescent="0.2">
      <c r="D2834" s="139"/>
    </row>
    <row r="2835" spans="4:4" x14ac:dyDescent="0.2">
      <c r="D2835" s="139"/>
    </row>
    <row r="2836" spans="4:4" x14ac:dyDescent="0.2">
      <c r="D2836" s="139"/>
    </row>
    <row r="2837" spans="4:4" x14ac:dyDescent="0.2">
      <c r="D2837" s="139"/>
    </row>
    <row r="2838" spans="4:4" x14ac:dyDescent="0.2">
      <c r="D2838" s="139"/>
    </row>
    <row r="2839" spans="4:4" x14ac:dyDescent="0.2">
      <c r="D2839" s="139"/>
    </row>
    <row r="2840" spans="4:4" x14ac:dyDescent="0.2">
      <c r="D2840" s="139"/>
    </row>
    <row r="2841" spans="4:4" x14ac:dyDescent="0.2">
      <c r="D2841" s="139"/>
    </row>
    <row r="2842" spans="4:4" x14ac:dyDescent="0.2">
      <c r="D2842" s="139"/>
    </row>
    <row r="2843" spans="4:4" x14ac:dyDescent="0.2">
      <c r="D2843" s="139"/>
    </row>
    <row r="2844" spans="4:4" x14ac:dyDescent="0.2">
      <c r="D2844" s="139"/>
    </row>
    <row r="2845" spans="4:4" x14ac:dyDescent="0.2">
      <c r="D2845" s="139"/>
    </row>
    <row r="2846" spans="4:4" x14ac:dyDescent="0.2">
      <c r="D2846" s="139"/>
    </row>
    <row r="2847" spans="4:4" x14ac:dyDescent="0.2">
      <c r="D2847" s="139"/>
    </row>
    <row r="2848" spans="4:4" x14ac:dyDescent="0.2">
      <c r="D2848" s="139"/>
    </row>
    <row r="2849" spans="4:4" x14ac:dyDescent="0.2">
      <c r="D2849" s="139"/>
    </row>
    <row r="2850" spans="4:4" x14ac:dyDescent="0.2">
      <c r="D2850" s="139"/>
    </row>
    <row r="2851" spans="4:4" x14ac:dyDescent="0.2">
      <c r="D2851" s="139"/>
    </row>
    <row r="2852" spans="4:4" x14ac:dyDescent="0.2">
      <c r="D2852" s="139"/>
    </row>
    <row r="2853" spans="4:4" x14ac:dyDescent="0.2">
      <c r="D2853" s="139"/>
    </row>
    <row r="2854" spans="4:4" x14ac:dyDescent="0.2">
      <c r="D2854" s="139"/>
    </row>
    <row r="2855" spans="4:4" x14ac:dyDescent="0.2">
      <c r="D2855" s="139"/>
    </row>
    <row r="2856" spans="4:4" x14ac:dyDescent="0.2">
      <c r="D2856" s="139"/>
    </row>
    <row r="2857" spans="4:4" x14ac:dyDescent="0.2">
      <c r="D2857" s="139"/>
    </row>
    <row r="2858" spans="4:4" x14ac:dyDescent="0.2">
      <c r="D2858" s="139"/>
    </row>
    <row r="2859" spans="4:4" x14ac:dyDescent="0.2">
      <c r="D2859" s="139"/>
    </row>
    <row r="2860" spans="4:4" x14ac:dyDescent="0.2">
      <c r="D2860" s="139"/>
    </row>
    <row r="2861" spans="4:4" x14ac:dyDescent="0.2">
      <c r="D2861" s="139"/>
    </row>
    <row r="2862" spans="4:4" x14ac:dyDescent="0.2">
      <c r="D2862" s="139"/>
    </row>
    <row r="2863" spans="4:4" x14ac:dyDescent="0.2">
      <c r="D2863" s="139"/>
    </row>
    <row r="2864" spans="4:4" x14ac:dyDescent="0.2">
      <c r="D2864" s="139"/>
    </row>
    <row r="2865" spans="4:4" x14ac:dyDescent="0.2">
      <c r="D2865" s="139"/>
    </row>
    <row r="2866" spans="4:4" x14ac:dyDescent="0.2">
      <c r="D2866" s="139"/>
    </row>
    <row r="2867" spans="4:4" x14ac:dyDescent="0.2">
      <c r="D2867" s="139"/>
    </row>
    <row r="2868" spans="4:4" x14ac:dyDescent="0.2">
      <c r="D2868" s="139"/>
    </row>
    <row r="2869" spans="4:4" x14ac:dyDescent="0.2">
      <c r="D2869" s="139"/>
    </row>
    <row r="2870" spans="4:4" x14ac:dyDescent="0.2">
      <c r="D2870" s="139"/>
    </row>
    <row r="2871" spans="4:4" x14ac:dyDescent="0.2">
      <c r="D2871" s="139"/>
    </row>
    <row r="2872" spans="4:4" x14ac:dyDescent="0.2">
      <c r="D2872" s="139"/>
    </row>
    <row r="2873" spans="4:4" x14ac:dyDescent="0.2">
      <c r="D2873" s="139"/>
    </row>
    <row r="2874" spans="4:4" x14ac:dyDescent="0.2">
      <c r="D2874" s="139"/>
    </row>
    <row r="2875" spans="4:4" x14ac:dyDescent="0.2">
      <c r="D2875" s="139"/>
    </row>
    <row r="2876" spans="4:4" x14ac:dyDescent="0.2">
      <c r="D2876" s="139"/>
    </row>
    <row r="2877" spans="4:4" x14ac:dyDescent="0.2">
      <c r="D2877" s="139"/>
    </row>
    <row r="2878" spans="4:4" x14ac:dyDescent="0.2">
      <c r="D2878" s="139"/>
    </row>
    <row r="2879" spans="4:4" x14ac:dyDescent="0.2">
      <c r="D2879" s="139"/>
    </row>
    <row r="2880" spans="4:4" x14ac:dyDescent="0.2">
      <c r="D2880" s="139"/>
    </row>
    <row r="2881" spans="4:4" x14ac:dyDescent="0.2">
      <c r="D2881" s="139"/>
    </row>
    <row r="2882" spans="4:4" x14ac:dyDescent="0.2">
      <c r="D2882" s="139"/>
    </row>
    <row r="2883" spans="4:4" x14ac:dyDescent="0.2">
      <c r="D2883" s="139"/>
    </row>
    <row r="2884" spans="4:4" x14ac:dyDescent="0.2">
      <c r="D2884" s="139"/>
    </row>
    <row r="2885" spans="4:4" x14ac:dyDescent="0.2">
      <c r="D2885" s="139"/>
    </row>
    <row r="2886" spans="4:4" x14ac:dyDescent="0.2">
      <c r="D2886" s="139"/>
    </row>
    <row r="2887" spans="4:4" x14ac:dyDescent="0.2">
      <c r="D2887" s="139"/>
    </row>
    <row r="2888" spans="4:4" x14ac:dyDescent="0.2">
      <c r="D2888" s="139"/>
    </row>
    <row r="2889" spans="4:4" x14ac:dyDescent="0.2">
      <c r="D2889" s="139"/>
    </row>
    <row r="2890" spans="4:4" x14ac:dyDescent="0.2">
      <c r="D2890" s="139"/>
    </row>
    <row r="2891" spans="4:4" x14ac:dyDescent="0.2">
      <c r="D2891" s="139"/>
    </row>
    <row r="2892" spans="4:4" x14ac:dyDescent="0.2">
      <c r="D2892" s="139"/>
    </row>
    <row r="2893" spans="4:4" x14ac:dyDescent="0.2">
      <c r="D2893" s="139"/>
    </row>
    <row r="2894" spans="4:4" x14ac:dyDescent="0.2">
      <c r="D2894" s="139"/>
    </row>
    <row r="2895" spans="4:4" x14ac:dyDescent="0.2">
      <c r="D2895" s="139"/>
    </row>
    <row r="2896" spans="4:4" x14ac:dyDescent="0.2">
      <c r="D2896" s="139"/>
    </row>
    <row r="2897" spans="4:4" x14ac:dyDescent="0.2">
      <c r="D2897" s="139"/>
    </row>
    <row r="2898" spans="4:4" x14ac:dyDescent="0.2">
      <c r="D2898" s="139"/>
    </row>
    <row r="2899" spans="4:4" x14ac:dyDescent="0.2">
      <c r="D2899" s="139"/>
    </row>
    <row r="2900" spans="4:4" x14ac:dyDescent="0.2">
      <c r="D2900" s="139"/>
    </row>
    <row r="2901" spans="4:4" x14ac:dyDescent="0.2">
      <c r="D2901" s="139"/>
    </row>
    <row r="2902" spans="4:4" x14ac:dyDescent="0.2">
      <c r="D2902" s="139"/>
    </row>
    <row r="2903" spans="4:4" x14ac:dyDescent="0.2">
      <c r="D2903" s="139"/>
    </row>
    <row r="2904" spans="4:4" x14ac:dyDescent="0.2">
      <c r="D2904" s="139"/>
    </row>
    <row r="2905" spans="4:4" x14ac:dyDescent="0.2">
      <c r="D2905" s="139"/>
    </row>
    <row r="2906" spans="4:4" x14ac:dyDescent="0.2">
      <c r="D2906" s="139"/>
    </row>
    <row r="2907" spans="4:4" x14ac:dyDescent="0.2">
      <c r="D2907" s="139"/>
    </row>
    <row r="2908" spans="4:4" x14ac:dyDescent="0.2">
      <c r="D2908" s="139"/>
    </row>
    <row r="2909" spans="4:4" x14ac:dyDescent="0.2">
      <c r="D2909" s="139"/>
    </row>
    <row r="2910" spans="4:4" x14ac:dyDescent="0.2">
      <c r="D2910" s="139"/>
    </row>
    <row r="2911" spans="4:4" x14ac:dyDescent="0.2">
      <c r="D2911" s="139"/>
    </row>
    <row r="2912" spans="4:4" x14ac:dyDescent="0.2">
      <c r="D2912" s="139"/>
    </row>
    <row r="2913" spans="4:4" x14ac:dyDescent="0.2">
      <c r="D2913" s="139"/>
    </row>
    <row r="2914" spans="4:4" x14ac:dyDescent="0.2">
      <c r="D2914" s="139"/>
    </row>
    <row r="2915" spans="4:4" x14ac:dyDescent="0.2">
      <c r="D2915" s="139"/>
    </row>
    <row r="2916" spans="4:4" x14ac:dyDescent="0.2">
      <c r="D2916" s="139"/>
    </row>
    <row r="2917" spans="4:4" x14ac:dyDescent="0.2">
      <c r="D2917" s="139"/>
    </row>
    <row r="2918" spans="4:4" x14ac:dyDescent="0.2">
      <c r="D2918" s="139"/>
    </row>
    <row r="2919" spans="4:4" x14ac:dyDescent="0.2">
      <c r="D2919" s="139"/>
    </row>
    <row r="2920" spans="4:4" x14ac:dyDescent="0.2">
      <c r="D2920" s="139"/>
    </row>
    <row r="2921" spans="4:4" x14ac:dyDescent="0.2">
      <c r="D2921" s="139"/>
    </row>
    <row r="2922" spans="4:4" x14ac:dyDescent="0.2">
      <c r="D2922" s="139"/>
    </row>
    <row r="2923" spans="4:4" x14ac:dyDescent="0.2">
      <c r="D2923" s="139"/>
    </row>
    <row r="2924" spans="4:4" x14ac:dyDescent="0.2">
      <c r="D2924" s="139"/>
    </row>
    <row r="2925" spans="4:4" x14ac:dyDescent="0.2">
      <c r="D2925" s="139"/>
    </row>
    <row r="2926" spans="4:4" x14ac:dyDescent="0.2">
      <c r="D2926" s="139"/>
    </row>
    <row r="2927" spans="4:4" x14ac:dyDescent="0.2">
      <c r="D2927" s="139"/>
    </row>
    <row r="2928" spans="4:4" x14ac:dyDescent="0.2">
      <c r="D2928" s="139"/>
    </row>
    <row r="2929" spans="4:4" x14ac:dyDescent="0.2">
      <c r="D2929" s="139"/>
    </row>
    <row r="2930" spans="4:4" x14ac:dyDescent="0.2">
      <c r="D2930" s="139"/>
    </row>
    <row r="2931" spans="4:4" x14ac:dyDescent="0.2">
      <c r="D2931" s="139"/>
    </row>
    <row r="2932" spans="4:4" x14ac:dyDescent="0.2">
      <c r="D2932" s="139"/>
    </row>
    <row r="2933" spans="4:4" x14ac:dyDescent="0.2">
      <c r="D2933" s="139"/>
    </row>
    <row r="2934" spans="4:4" x14ac:dyDescent="0.2">
      <c r="D2934" s="139"/>
    </row>
    <row r="2935" spans="4:4" x14ac:dyDescent="0.2">
      <c r="D2935" s="139"/>
    </row>
    <row r="2936" spans="4:4" x14ac:dyDescent="0.2">
      <c r="D2936" s="139"/>
    </row>
    <row r="2937" spans="4:4" x14ac:dyDescent="0.2">
      <c r="D2937" s="139"/>
    </row>
    <row r="2938" spans="4:4" x14ac:dyDescent="0.2">
      <c r="D2938" s="139"/>
    </row>
    <row r="2939" spans="4:4" x14ac:dyDescent="0.2">
      <c r="D2939" s="139"/>
    </row>
    <row r="2940" spans="4:4" x14ac:dyDescent="0.2">
      <c r="D2940" s="139"/>
    </row>
    <row r="2941" spans="4:4" x14ac:dyDescent="0.2">
      <c r="D2941" s="139"/>
    </row>
    <row r="2942" spans="4:4" x14ac:dyDescent="0.2">
      <c r="D2942" s="139"/>
    </row>
    <row r="2943" spans="4:4" x14ac:dyDescent="0.2">
      <c r="D2943" s="139"/>
    </row>
    <row r="2944" spans="4:4" x14ac:dyDescent="0.2">
      <c r="D2944" s="139"/>
    </row>
    <row r="2945" spans="4:4" x14ac:dyDescent="0.2">
      <c r="D2945" s="139"/>
    </row>
    <row r="2946" spans="4:4" x14ac:dyDescent="0.2">
      <c r="D2946" s="139"/>
    </row>
    <row r="2947" spans="4:4" x14ac:dyDescent="0.2">
      <c r="D2947" s="139"/>
    </row>
    <row r="2948" spans="4:4" x14ac:dyDescent="0.2">
      <c r="D2948" s="139"/>
    </row>
    <row r="2949" spans="4:4" x14ac:dyDescent="0.2">
      <c r="D2949" s="139"/>
    </row>
    <row r="2950" spans="4:4" x14ac:dyDescent="0.2">
      <c r="D2950" s="139"/>
    </row>
    <row r="2951" spans="4:4" x14ac:dyDescent="0.2">
      <c r="D2951" s="139"/>
    </row>
    <row r="2952" spans="4:4" x14ac:dyDescent="0.2">
      <c r="D2952" s="139"/>
    </row>
    <row r="2953" spans="4:4" x14ac:dyDescent="0.2">
      <c r="D2953" s="139"/>
    </row>
    <row r="2954" spans="4:4" x14ac:dyDescent="0.2">
      <c r="D2954" s="139"/>
    </row>
    <row r="2955" spans="4:4" x14ac:dyDescent="0.2">
      <c r="D2955" s="139"/>
    </row>
    <row r="2956" spans="4:4" x14ac:dyDescent="0.2">
      <c r="D2956" s="139"/>
    </row>
    <row r="2957" spans="4:4" x14ac:dyDescent="0.2">
      <c r="D2957" s="139"/>
    </row>
    <row r="2958" spans="4:4" x14ac:dyDescent="0.2">
      <c r="D2958" s="139"/>
    </row>
    <row r="2959" spans="4:4" x14ac:dyDescent="0.2">
      <c r="D2959" s="139"/>
    </row>
    <row r="2960" spans="4:4" x14ac:dyDescent="0.2">
      <c r="D2960" s="139"/>
    </row>
    <row r="2961" spans="4:4" x14ac:dyDescent="0.2">
      <c r="D2961" s="139"/>
    </row>
    <row r="2962" spans="4:4" x14ac:dyDescent="0.2">
      <c r="D2962" s="139"/>
    </row>
    <row r="2963" spans="4:4" x14ac:dyDescent="0.2">
      <c r="D2963" s="139"/>
    </row>
    <row r="2964" spans="4:4" x14ac:dyDescent="0.2">
      <c r="D2964" s="139"/>
    </row>
    <row r="2965" spans="4:4" x14ac:dyDescent="0.2">
      <c r="D2965" s="139"/>
    </row>
    <row r="2966" spans="4:4" x14ac:dyDescent="0.2">
      <c r="D2966" s="139"/>
    </row>
    <row r="2967" spans="4:4" x14ac:dyDescent="0.2">
      <c r="D2967" s="139"/>
    </row>
    <row r="2968" spans="4:4" x14ac:dyDescent="0.2">
      <c r="D2968" s="139"/>
    </row>
    <row r="2969" spans="4:4" x14ac:dyDescent="0.2">
      <c r="D2969" s="139"/>
    </row>
    <row r="2970" spans="4:4" x14ac:dyDescent="0.2">
      <c r="D2970" s="139"/>
    </row>
    <row r="2971" spans="4:4" x14ac:dyDescent="0.2">
      <c r="D2971" s="139"/>
    </row>
    <row r="2972" spans="4:4" x14ac:dyDescent="0.2">
      <c r="D2972" s="139"/>
    </row>
    <row r="2973" spans="4:4" x14ac:dyDescent="0.2">
      <c r="D2973" s="139"/>
    </row>
    <row r="2974" spans="4:4" x14ac:dyDescent="0.2">
      <c r="D2974" s="139"/>
    </row>
    <row r="2975" spans="4:4" x14ac:dyDescent="0.2">
      <c r="D2975" s="139"/>
    </row>
    <row r="2976" spans="4:4" x14ac:dyDescent="0.2">
      <c r="D2976" s="139"/>
    </row>
    <row r="2977" spans="4:4" x14ac:dyDescent="0.2">
      <c r="D2977" s="139"/>
    </row>
    <row r="2978" spans="4:4" x14ac:dyDescent="0.2">
      <c r="D2978" s="139"/>
    </row>
    <row r="2979" spans="4:4" x14ac:dyDescent="0.2">
      <c r="D2979" s="139"/>
    </row>
    <row r="2980" spans="4:4" x14ac:dyDescent="0.2">
      <c r="D2980" s="139"/>
    </row>
    <row r="2981" spans="4:4" x14ac:dyDescent="0.2">
      <c r="D2981" s="139"/>
    </row>
    <row r="2982" spans="4:4" x14ac:dyDescent="0.2">
      <c r="D2982" s="139"/>
    </row>
    <row r="2983" spans="4:4" x14ac:dyDescent="0.2">
      <c r="D2983" s="139"/>
    </row>
    <row r="2984" spans="4:4" x14ac:dyDescent="0.2">
      <c r="D2984" s="139"/>
    </row>
    <row r="2985" spans="4:4" x14ac:dyDescent="0.2">
      <c r="D2985" s="139"/>
    </row>
    <row r="2986" spans="4:4" x14ac:dyDescent="0.2">
      <c r="D2986" s="139"/>
    </row>
    <row r="2987" spans="4:4" x14ac:dyDescent="0.2">
      <c r="D2987" s="139"/>
    </row>
    <row r="2988" spans="4:4" x14ac:dyDescent="0.2">
      <c r="D2988" s="139"/>
    </row>
    <row r="2989" spans="4:4" x14ac:dyDescent="0.2">
      <c r="D2989" s="139"/>
    </row>
    <row r="2990" spans="4:4" x14ac:dyDescent="0.2">
      <c r="D2990" s="139"/>
    </row>
    <row r="2991" spans="4:4" x14ac:dyDescent="0.2">
      <c r="D2991" s="139"/>
    </row>
    <row r="2992" spans="4:4" x14ac:dyDescent="0.2">
      <c r="D2992" s="139"/>
    </row>
    <row r="2993" spans="4:4" x14ac:dyDescent="0.2">
      <c r="D2993" s="139"/>
    </row>
    <row r="2994" spans="4:4" x14ac:dyDescent="0.2">
      <c r="D2994" s="139"/>
    </row>
    <row r="2995" spans="4:4" x14ac:dyDescent="0.2">
      <c r="D2995" s="139"/>
    </row>
    <row r="2996" spans="4:4" x14ac:dyDescent="0.2">
      <c r="D2996" s="139"/>
    </row>
    <row r="2997" spans="4:4" x14ac:dyDescent="0.2">
      <c r="D2997" s="139"/>
    </row>
    <row r="2998" spans="4:4" x14ac:dyDescent="0.2">
      <c r="D2998" s="139"/>
    </row>
    <row r="2999" spans="4:4" x14ac:dyDescent="0.2">
      <c r="D2999" s="139"/>
    </row>
    <row r="3000" spans="4:4" x14ac:dyDescent="0.2">
      <c r="D3000" s="139"/>
    </row>
    <row r="3001" spans="4:4" x14ac:dyDescent="0.2">
      <c r="D3001" s="139"/>
    </row>
    <row r="3002" spans="4:4" x14ac:dyDescent="0.2">
      <c r="D3002" s="139"/>
    </row>
    <row r="3003" spans="4:4" x14ac:dyDescent="0.2">
      <c r="D3003" s="139"/>
    </row>
    <row r="3004" spans="4:4" x14ac:dyDescent="0.2">
      <c r="D3004" s="139"/>
    </row>
    <row r="3005" spans="4:4" x14ac:dyDescent="0.2">
      <c r="D3005" s="139"/>
    </row>
    <row r="3006" spans="4:4" x14ac:dyDescent="0.2">
      <c r="D3006" s="139"/>
    </row>
    <row r="3007" spans="4:4" x14ac:dyDescent="0.2">
      <c r="D3007" s="139"/>
    </row>
    <row r="3008" spans="4:4" x14ac:dyDescent="0.2">
      <c r="D3008" s="139"/>
    </row>
    <row r="3009" spans="4:4" x14ac:dyDescent="0.2">
      <c r="D3009" s="139"/>
    </row>
    <row r="3010" spans="4:4" x14ac:dyDescent="0.2">
      <c r="D3010" s="139"/>
    </row>
    <row r="3011" spans="4:4" x14ac:dyDescent="0.2">
      <c r="D3011" s="139"/>
    </row>
    <row r="3012" spans="4:4" x14ac:dyDescent="0.2">
      <c r="D3012" s="139"/>
    </row>
    <row r="3013" spans="4:4" x14ac:dyDescent="0.2">
      <c r="D3013" s="139"/>
    </row>
    <row r="3014" spans="4:4" x14ac:dyDescent="0.2">
      <c r="D3014" s="139"/>
    </row>
    <row r="3015" spans="4:4" x14ac:dyDescent="0.2">
      <c r="D3015" s="139"/>
    </row>
    <row r="3016" spans="4:4" x14ac:dyDescent="0.2">
      <c r="D3016" s="139"/>
    </row>
    <row r="3017" spans="4:4" x14ac:dyDescent="0.2">
      <c r="D3017" s="139"/>
    </row>
    <row r="3018" spans="4:4" x14ac:dyDescent="0.2">
      <c r="D3018" s="139"/>
    </row>
    <row r="3019" spans="4:4" x14ac:dyDescent="0.2">
      <c r="D3019" s="139"/>
    </row>
    <row r="3020" spans="4:4" x14ac:dyDescent="0.2">
      <c r="D3020" s="139"/>
    </row>
    <row r="3021" spans="4:4" x14ac:dyDescent="0.2">
      <c r="D3021" s="139"/>
    </row>
    <row r="3022" spans="4:4" x14ac:dyDescent="0.2">
      <c r="D3022" s="139"/>
    </row>
    <row r="3023" spans="4:4" x14ac:dyDescent="0.2">
      <c r="D3023" s="139"/>
    </row>
    <row r="3024" spans="4:4" x14ac:dyDescent="0.2">
      <c r="D3024" s="139"/>
    </row>
    <row r="3025" spans="4:4" x14ac:dyDescent="0.2">
      <c r="D3025" s="139"/>
    </row>
    <row r="3026" spans="4:4" x14ac:dyDescent="0.2">
      <c r="D3026" s="139"/>
    </row>
    <row r="3027" spans="4:4" x14ac:dyDescent="0.2">
      <c r="D3027" s="139"/>
    </row>
    <row r="3028" spans="4:4" x14ac:dyDescent="0.2">
      <c r="D3028" s="139"/>
    </row>
    <row r="3029" spans="4:4" x14ac:dyDescent="0.2">
      <c r="D3029" s="139"/>
    </row>
    <row r="3030" spans="4:4" x14ac:dyDescent="0.2">
      <c r="D3030" s="139"/>
    </row>
    <row r="3031" spans="4:4" x14ac:dyDescent="0.2">
      <c r="D3031" s="139"/>
    </row>
    <row r="3032" spans="4:4" x14ac:dyDescent="0.2">
      <c r="D3032" s="139"/>
    </row>
    <row r="3033" spans="4:4" x14ac:dyDescent="0.2">
      <c r="D3033" s="139"/>
    </row>
    <row r="3034" spans="4:4" x14ac:dyDescent="0.2">
      <c r="D3034" s="139"/>
    </row>
    <row r="3035" spans="4:4" x14ac:dyDescent="0.2">
      <c r="D3035" s="139"/>
    </row>
    <row r="3036" spans="4:4" x14ac:dyDescent="0.2">
      <c r="D3036" s="139"/>
    </row>
    <row r="3037" spans="4:4" x14ac:dyDescent="0.2">
      <c r="D3037" s="139"/>
    </row>
    <row r="3038" spans="4:4" x14ac:dyDescent="0.2">
      <c r="D3038" s="139"/>
    </row>
    <row r="3039" spans="4:4" x14ac:dyDescent="0.2">
      <c r="D3039" s="139"/>
    </row>
    <row r="3040" spans="4:4" x14ac:dyDescent="0.2">
      <c r="D3040" s="139"/>
    </row>
    <row r="3041" spans="4:4" x14ac:dyDescent="0.2">
      <c r="D3041" s="139"/>
    </row>
    <row r="3042" spans="4:4" x14ac:dyDescent="0.2">
      <c r="D3042" s="139"/>
    </row>
    <row r="3043" spans="4:4" x14ac:dyDescent="0.2">
      <c r="D3043" s="139"/>
    </row>
    <row r="3044" spans="4:4" x14ac:dyDescent="0.2">
      <c r="D3044" s="139"/>
    </row>
    <row r="3045" spans="4:4" x14ac:dyDescent="0.2">
      <c r="D3045" s="139"/>
    </row>
    <row r="3046" spans="4:4" x14ac:dyDescent="0.2">
      <c r="D3046" s="139"/>
    </row>
    <row r="3047" spans="4:4" x14ac:dyDescent="0.2">
      <c r="D3047" s="139"/>
    </row>
    <row r="3048" spans="4:4" x14ac:dyDescent="0.2">
      <c r="D3048" s="139"/>
    </row>
    <row r="3049" spans="4:4" x14ac:dyDescent="0.2">
      <c r="D3049" s="139"/>
    </row>
    <row r="3050" spans="4:4" x14ac:dyDescent="0.2">
      <c r="D3050" s="139"/>
    </row>
    <row r="3051" spans="4:4" x14ac:dyDescent="0.2">
      <c r="D3051" s="139"/>
    </row>
    <row r="3052" spans="4:4" x14ac:dyDescent="0.2">
      <c r="D3052" s="139"/>
    </row>
    <row r="3053" spans="4:4" x14ac:dyDescent="0.2">
      <c r="D3053" s="139"/>
    </row>
    <row r="3054" spans="4:4" x14ac:dyDescent="0.2">
      <c r="D3054" s="139"/>
    </row>
    <row r="3055" spans="4:4" x14ac:dyDescent="0.2">
      <c r="D3055" s="139"/>
    </row>
    <row r="3056" spans="4:4" x14ac:dyDescent="0.2">
      <c r="D3056" s="139"/>
    </row>
    <row r="3057" spans="4:4" x14ac:dyDescent="0.2">
      <c r="D3057" s="139"/>
    </row>
    <row r="3058" spans="4:4" x14ac:dyDescent="0.2">
      <c r="D3058" s="139"/>
    </row>
    <row r="3059" spans="4:4" x14ac:dyDescent="0.2">
      <c r="D3059" s="139"/>
    </row>
    <row r="3060" spans="4:4" x14ac:dyDescent="0.2">
      <c r="D3060" s="139"/>
    </row>
    <row r="3061" spans="4:4" x14ac:dyDescent="0.2">
      <c r="D3061" s="139"/>
    </row>
    <row r="3062" spans="4:4" x14ac:dyDescent="0.2">
      <c r="D3062" s="139"/>
    </row>
    <row r="3063" spans="4:4" x14ac:dyDescent="0.2">
      <c r="D3063" s="139"/>
    </row>
    <row r="3064" spans="4:4" x14ac:dyDescent="0.2">
      <c r="D3064" s="139"/>
    </row>
    <row r="3065" spans="4:4" x14ac:dyDescent="0.2">
      <c r="D3065" s="139"/>
    </row>
    <row r="3066" spans="4:4" x14ac:dyDescent="0.2">
      <c r="D3066" s="139"/>
    </row>
    <row r="3067" spans="4:4" x14ac:dyDescent="0.2">
      <c r="D3067" s="139"/>
    </row>
    <row r="3068" spans="4:4" x14ac:dyDescent="0.2">
      <c r="D3068" s="139"/>
    </row>
    <row r="3069" spans="4:4" x14ac:dyDescent="0.2">
      <c r="D3069" s="139"/>
    </row>
    <row r="3070" spans="4:4" x14ac:dyDescent="0.2">
      <c r="D3070" s="139"/>
    </row>
    <row r="3071" spans="4:4" x14ac:dyDescent="0.2">
      <c r="D3071" s="139"/>
    </row>
    <row r="3072" spans="4:4" x14ac:dyDescent="0.2">
      <c r="D3072" s="139"/>
    </row>
    <row r="3073" spans="4:4" x14ac:dyDescent="0.2">
      <c r="D3073" s="139"/>
    </row>
    <row r="3074" spans="4:4" x14ac:dyDescent="0.2">
      <c r="D3074" s="139"/>
    </row>
    <row r="3075" spans="4:4" x14ac:dyDescent="0.2">
      <c r="D3075" s="139"/>
    </row>
    <row r="3076" spans="4:4" x14ac:dyDescent="0.2">
      <c r="D3076" s="139"/>
    </row>
    <row r="3077" spans="4:4" x14ac:dyDescent="0.2">
      <c r="D3077" s="139"/>
    </row>
    <row r="3078" spans="4:4" x14ac:dyDescent="0.2">
      <c r="D3078" s="139"/>
    </row>
    <row r="3079" spans="4:4" x14ac:dyDescent="0.2">
      <c r="D3079" s="139"/>
    </row>
    <row r="3080" spans="4:4" x14ac:dyDescent="0.2">
      <c r="D3080" s="139"/>
    </row>
    <row r="3081" spans="4:4" x14ac:dyDescent="0.2">
      <c r="D3081" s="139"/>
    </row>
    <row r="3082" spans="4:4" x14ac:dyDescent="0.2">
      <c r="D3082" s="139"/>
    </row>
    <row r="3083" spans="4:4" x14ac:dyDescent="0.2">
      <c r="D3083" s="139"/>
    </row>
    <row r="3084" spans="4:4" x14ac:dyDescent="0.2">
      <c r="D3084" s="139"/>
    </row>
    <row r="3085" spans="4:4" x14ac:dyDescent="0.2">
      <c r="D3085" s="139"/>
    </row>
    <row r="3086" spans="4:4" x14ac:dyDescent="0.2">
      <c r="D3086" s="139"/>
    </row>
    <row r="3087" spans="4:4" x14ac:dyDescent="0.2">
      <c r="D3087" s="139"/>
    </row>
    <row r="3088" spans="4:4" x14ac:dyDescent="0.2">
      <c r="D3088" s="139"/>
    </row>
    <row r="3089" spans="4:4" x14ac:dyDescent="0.2">
      <c r="D3089" s="139"/>
    </row>
    <row r="3090" spans="4:4" x14ac:dyDescent="0.2">
      <c r="D3090" s="139"/>
    </row>
    <row r="3091" spans="4:4" x14ac:dyDescent="0.2">
      <c r="D3091" s="139"/>
    </row>
    <row r="3092" spans="4:4" x14ac:dyDescent="0.2">
      <c r="D3092" s="139"/>
    </row>
    <row r="3093" spans="4:4" x14ac:dyDescent="0.2">
      <c r="D3093" s="139"/>
    </row>
    <row r="3094" spans="4:4" x14ac:dyDescent="0.2">
      <c r="D3094" s="139"/>
    </row>
    <row r="3095" spans="4:4" x14ac:dyDescent="0.2">
      <c r="D3095" s="139"/>
    </row>
    <row r="3096" spans="4:4" x14ac:dyDescent="0.2">
      <c r="D3096" s="139"/>
    </row>
    <row r="3097" spans="4:4" x14ac:dyDescent="0.2">
      <c r="D3097" s="139"/>
    </row>
    <row r="3098" spans="4:4" x14ac:dyDescent="0.2">
      <c r="D3098" s="139"/>
    </row>
    <row r="3099" spans="4:4" x14ac:dyDescent="0.2">
      <c r="D3099" s="139"/>
    </row>
    <row r="3100" spans="4:4" x14ac:dyDescent="0.2">
      <c r="D3100" s="139"/>
    </row>
    <row r="3101" spans="4:4" x14ac:dyDescent="0.2">
      <c r="D3101" s="139"/>
    </row>
    <row r="3102" spans="4:4" x14ac:dyDescent="0.2">
      <c r="D3102" s="139"/>
    </row>
    <row r="3103" spans="4:4" x14ac:dyDescent="0.2">
      <c r="D3103" s="139"/>
    </row>
    <row r="3104" spans="4:4" x14ac:dyDescent="0.2">
      <c r="D3104" s="139"/>
    </row>
    <row r="3105" spans="4:4" x14ac:dyDescent="0.2">
      <c r="D3105" s="139"/>
    </row>
    <row r="3106" spans="4:4" x14ac:dyDescent="0.2">
      <c r="D3106" s="139"/>
    </row>
    <row r="3107" spans="4:4" x14ac:dyDescent="0.2">
      <c r="D3107" s="139"/>
    </row>
    <row r="3108" spans="4:4" x14ac:dyDescent="0.2">
      <c r="D3108" s="139"/>
    </row>
    <row r="3109" spans="4:4" x14ac:dyDescent="0.2">
      <c r="D3109" s="139"/>
    </row>
    <row r="3110" spans="4:4" x14ac:dyDescent="0.2">
      <c r="D3110" s="139"/>
    </row>
    <row r="3111" spans="4:4" x14ac:dyDescent="0.2">
      <c r="D3111" s="139"/>
    </row>
    <row r="3112" spans="4:4" x14ac:dyDescent="0.2">
      <c r="D3112" s="139"/>
    </row>
    <row r="3113" spans="4:4" x14ac:dyDescent="0.2">
      <c r="D3113" s="139"/>
    </row>
    <row r="3114" spans="4:4" x14ac:dyDescent="0.2">
      <c r="D3114" s="139"/>
    </row>
    <row r="3115" spans="4:4" x14ac:dyDescent="0.2">
      <c r="D3115" s="139"/>
    </row>
    <row r="3116" spans="4:4" x14ac:dyDescent="0.2">
      <c r="D3116" s="139"/>
    </row>
    <row r="3117" spans="4:4" x14ac:dyDescent="0.2">
      <c r="D3117" s="139"/>
    </row>
    <row r="3118" spans="4:4" x14ac:dyDescent="0.2">
      <c r="D3118" s="139"/>
    </row>
    <row r="3119" spans="4:4" x14ac:dyDescent="0.2">
      <c r="D3119" s="139"/>
    </row>
    <row r="3120" spans="4:4" x14ac:dyDescent="0.2">
      <c r="D3120" s="139"/>
    </row>
    <row r="3121" spans="4:4" x14ac:dyDescent="0.2">
      <c r="D3121" s="139"/>
    </row>
    <row r="3122" spans="4:4" x14ac:dyDescent="0.2">
      <c r="D3122" s="139"/>
    </row>
    <row r="3123" spans="4:4" x14ac:dyDescent="0.2">
      <c r="D3123" s="139"/>
    </row>
    <row r="3124" spans="4:4" x14ac:dyDescent="0.2">
      <c r="D3124" s="139"/>
    </row>
    <row r="3125" spans="4:4" x14ac:dyDescent="0.2">
      <c r="D3125" s="139"/>
    </row>
    <row r="3126" spans="4:4" x14ac:dyDescent="0.2">
      <c r="D3126" s="139"/>
    </row>
    <row r="3127" spans="4:4" x14ac:dyDescent="0.2">
      <c r="D3127" s="139"/>
    </row>
    <row r="3128" spans="4:4" x14ac:dyDescent="0.2">
      <c r="D3128" s="139"/>
    </row>
    <row r="3129" spans="4:4" x14ac:dyDescent="0.2">
      <c r="D3129" s="139"/>
    </row>
    <row r="3130" spans="4:4" x14ac:dyDescent="0.2">
      <c r="D3130" s="139"/>
    </row>
    <row r="3131" spans="4:4" x14ac:dyDescent="0.2">
      <c r="D3131" s="139"/>
    </row>
    <row r="3132" spans="4:4" x14ac:dyDescent="0.2">
      <c r="D3132" s="139"/>
    </row>
    <row r="3133" spans="4:4" x14ac:dyDescent="0.2">
      <c r="D3133" s="139"/>
    </row>
    <row r="3134" spans="4:4" x14ac:dyDescent="0.2">
      <c r="D3134" s="139"/>
    </row>
    <row r="3135" spans="4:4" x14ac:dyDescent="0.2">
      <c r="D3135" s="139"/>
    </row>
    <row r="3136" spans="4:4" x14ac:dyDescent="0.2">
      <c r="D3136" s="139"/>
    </row>
    <row r="3137" spans="4:4" x14ac:dyDescent="0.2">
      <c r="D3137" s="139"/>
    </row>
    <row r="3138" spans="4:4" x14ac:dyDescent="0.2">
      <c r="D3138" s="139"/>
    </row>
    <row r="3139" spans="4:4" x14ac:dyDescent="0.2">
      <c r="D3139" s="139"/>
    </row>
    <row r="3140" spans="4:4" x14ac:dyDescent="0.2">
      <c r="D3140" s="139"/>
    </row>
    <row r="3141" spans="4:4" x14ac:dyDescent="0.2">
      <c r="D3141" s="139"/>
    </row>
    <row r="3142" spans="4:4" x14ac:dyDescent="0.2">
      <c r="D3142" s="139"/>
    </row>
    <row r="3143" spans="4:4" x14ac:dyDescent="0.2">
      <c r="D3143" s="139"/>
    </row>
    <row r="3144" spans="4:4" x14ac:dyDescent="0.2">
      <c r="D3144" s="139"/>
    </row>
    <row r="3145" spans="4:4" x14ac:dyDescent="0.2">
      <c r="D3145" s="139"/>
    </row>
    <row r="3146" spans="4:4" x14ac:dyDescent="0.2">
      <c r="D3146" s="139"/>
    </row>
    <row r="3147" spans="4:4" x14ac:dyDescent="0.2">
      <c r="D3147" s="139"/>
    </row>
    <row r="3148" spans="4:4" x14ac:dyDescent="0.2">
      <c r="D3148" s="139"/>
    </row>
    <row r="3149" spans="4:4" x14ac:dyDescent="0.2">
      <c r="D3149" s="139"/>
    </row>
    <row r="3150" spans="4:4" x14ac:dyDescent="0.2">
      <c r="D3150" s="139"/>
    </row>
    <row r="3151" spans="4:4" x14ac:dyDescent="0.2">
      <c r="D3151" s="139"/>
    </row>
    <row r="3152" spans="4:4" x14ac:dyDescent="0.2">
      <c r="D3152" s="139"/>
    </row>
    <row r="3153" spans="4:4" x14ac:dyDescent="0.2">
      <c r="D3153" s="139"/>
    </row>
    <row r="3154" spans="4:4" x14ac:dyDescent="0.2">
      <c r="D3154" s="139"/>
    </row>
    <row r="3155" spans="4:4" x14ac:dyDescent="0.2">
      <c r="D3155" s="139"/>
    </row>
    <row r="3156" spans="4:4" x14ac:dyDescent="0.2">
      <c r="D3156" s="139"/>
    </row>
    <row r="3157" spans="4:4" x14ac:dyDescent="0.2">
      <c r="D3157" s="139"/>
    </row>
    <row r="3158" spans="4:4" x14ac:dyDescent="0.2">
      <c r="D3158" s="139"/>
    </row>
    <row r="3159" spans="4:4" x14ac:dyDescent="0.2">
      <c r="D3159" s="139"/>
    </row>
    <row r="3160" spans="4:4" x14ac:dyDescent="0.2">
      <c r="D3160" s="139"/>
    </row>
    <row r="3161" spans="4:4" x14ac:dyDescent="0.2">
      <c r="D3161" s="139"/>
    </row>
    <row r="3162" spans="4:4" x14ac:dyDescent="0.2">
      <c r="D3162" s="139"/>
    </row>
    <row r="3163" spans="4:4" x14ac:dyDescent="0.2">
      <c r="D3163" s="139"/>
    </row>
    <row r="3164" spans="4:4" x14ac:dyDescent="0.2">
      <c r="D3164" s="139"/>
    </row>
    <row r="3165" spans="4:4" x14ac:dyDescent="0.2">
      <c r="D3165" s="139"/>
    </row>
    <row r="3166" spans="4:4" x14ac:dyDescent="0.2">
      <c r="D3166" s="139"/>
    </row>
    <row r="3167" spans="4:4" x14ac:dyDescent="0.2">
      <c r="D3167" s="139"/>
    </row>
    <row r="3168" spans="4:4" x14ac:dyDescent="0.2">
      <c r="D3168" s="139"/>
    </row>
    <row r="3169" spans="4:4" x14ac:dyDescent="0.2">
      <c r="D3169" s="139"/>
    </row>
    <row r="3170" spans="4:4" x14ac:dyDescent="0.2">
      <c r="D3170" s="139"/>
    </row>
    <row r="3171" spans="4:4" x14ac:dyDescent="0.2">
      <c r="D3171" s="139"/>
    </row>
    <row r="3172" spans="4:4" x14ac:dyDescent="0.2">
      <c r="D3172" s="139"/>
    </row>
    <row r="3173" spans="4:4" x14ac:dyDescent="0.2">
      <c r="D3173" s="139"/>
    </row>
    <row r="3174" spans="4:4" x14ac:dyDescent="0.2">
      <c r="D3174" s="139"/>
    </row>
    <row r="3175" spans="4:4" x14ac:dyDescent="0.2">
      <c r="D3175" s="139"/>
    </row>
    <row r="3176" spans="4:4" x14ac:dyDescent="0.2">
      <c r="D3176" s="139"/>
    </row>
    <row r="3177" spans="4:4" x14ac:dyDescent="0.2">
      <c r="D3177" s="139"/>
    </row>
    <row r="3178" spans="4:4" x14ac:dyDescent="0.2">
      <c r="D3178" s="139"/>
    </row>
    <row r="3179" spans="4:4" x14ac:dyDescent="0.2">
      <c r="D3179" s="139"/>
    </row>
    <row r="3180" spans="4:4" x14ac:dyDescent="0.2">
      <c r="D3180" s="139"/>
    </row>
    <row r="3181" spans="4:4" x14ac:dyDescent="0.2">
      <c r="D3181" s="139"/>
    </row>
    <row r="3182" spans="4:4" x14ac:dyDescent="0.2">
      <c r="D3182" s="139"/>
    </row>
    <row r="3183" spans="4:4" x14ac:dyDescent="0.2">
      <c r="D3183" s="139"/>
    </row>
    <row r="3184" spans="4:4" x14ac:dyDescent="0.2">
      <c r="D3184" s="139"/>
    </row>
    <row r="3185" spans="4:4" x14ac:dyDescent="0.2">
      <c r="D3185" s="139"/>
    </row>
    <row r="3186" spans="4:4" x14ac:dyDescent="0.2">
      <c r="D3186" s="139"/>
    </row>
    <row r="3187" spans="4:4" x14ac:dyDescent="0.2">
      <c r="D3187" s="139"/>
    </row>
    <row r="3188" spans="4:4" x14ac:dyDescent="0.2">
      <c r="D3188" s="139"/>
    </row>
    <row r="3189" spans="4:4" x14ac:dyDescent="0.2">
      <c r="D3189" s="139"/>
    </row>
    <row r="3190" spans="4:4" x14ac:dyDescent="0.2">
      <c r="D3190" s="139"/>
    </row>
    <row r="3191" spans="4:4" x14ac:dyDescent="0.2">
      <c r="D3191" s="139"/>
    </row>
    <row r="3192" spans="4:4" x14ac:dyDescent="0.2">
      <c r="D3192" s="139"/>
    </row>
    <row r="3193" spans="4:4" x14ac:dyDescent="0.2">
      <c r="D3193" s="139"/>
    </row>
    <row r="3194" spans="4:4" x14ac:dyDescent="0.2">
      <c r="D3194" s="139"/>
    </row>
    <row r="3195" spans="4:4" x14ac:dyDescent="0.2">
      <c r="D3195" s="139"/>
    </row>
    <row r="3196" spans="4:4" x14ac:dyDescent="0.2">
      <c r="D3196" s="139"/>
    </row>
    <row r="3197" spans="4:4" x14ac:dyDescent="0.2">
      <c r="D3197" s="139"/>
    </row>
    <row r="3198" spans="4:4" x14ac:dyDescent="0.2">
      <c r="D3198" s="139"/>
    </row>
    <row r="3199" spans="4:4" x14ac:dyDescent="0.2">
      <c r="D3199" s="139"/>
    </row>
    <row r="3200" spans="4:4" x14ac:dyDescent="0.2">
      <c r="D3200" s="139"/>
    </row>
    <row r="3201" spans="4:4" x14ac:dyDescent="0.2">
      <c r="D3201" s="139"/>
    </row>
    <row r="3202" spans="4:4" x14ac:dyDescent="0.2">
      <c r="D3202" s="139"/>
    </row>
    <row r="3203" spans="4:4" x14ac:dyDescent="0.2">
      <c r="D3203" s="139"/>
    </row>
    <row r="3204" spans="4:4" x14ac:dyDescent="0.2">
      <c r="D3204" s="139"/>
    </row>
    <row r="3205" spans="4:4" x14ac:dyDescent="0.2">
      <c r="D3205" s="139"/>
    </row>
    <row r="3206" spans="4:4" x14ac:dyDescent="0.2">
      <c r="D3206" s="139"/>
    </row>
    <row r="3207" spans="4:4" x14ac:dyDescent="0.2">
      <c r="D3207" s="139"/>
    </row>
    <row r="3208" spans="4:4" x14ac:dyDescent="0.2">
      <c r="D3208" s="139"/>
    </row>
    <row r="3209" spans="4:4" x14ac:dyDescent="0.2">
      <c r="D3209" s="139"/>
    </row>
    <row r="3210" spans="4:4" x14ac:dyDescent="0.2">
      <c r="D3210" s="139"/>
    </row>
    <row r="3211" spans="4:4" x14ac:dyDescent="0.2">
      <c r="D3211" s="139"/>
    </row>
    <row r="3212" spans="4:4" x14ac:dyDescent="0.2">
      <c r="D3212" s="139"/>
    </row>
    <row r="3213" spans="4:4" x14ac:dyDescent="0.2">
      <c r="D3213" s="139"/>
    </row>
    <row r="3214" spans="4:4" x14ac:dyDescent="0.2">
      <c r="D3214" s="139"/>
    </row>
    <row r="3215" spans="4:4" x14ac:dyDescent="0.2">
      <c r="D3215" s="139"/>
    </row>
    <row r="3216" spans="4:4" x14ac:dyDescent="0.2">
      <c r="D3216" s="139"/>
    </row>
    <row r="3217" spans="4:4" x14ac:dyDescent="0.2">
      <c r="D3217" s="139"/>
    </row>
    <row r="3218" spans="4:4" x14ac:dyDescent="0.2">
      <c r="D3218" s="139"/>
    </row>
    <row r="3219" spans="4:4" x14ac:dyDescent="0.2">
      <c r="D3219" s="139"/>
    </row>
    <row r="3220" spans="4:4" x14ac:dyDescent="0.2">
      <c r="D3220" s="139"/>
    </row>
    <row r="3221" spans="4:4" x14ac:dyDescent="0.2">
      <c r="D3221" s="139"/>
    </row>
    <row r="3222" spans="4:4" x14ac:dyDescent="0.2">
      <c r="D3222" s="139"/>
    </row>
    <row r="3223" spans="4:4" x14ac:dyDescent="0.2">
      <c r="D3223" s="139"/>
    </row>
    <row r="3224" spans="4:4" x14ac:dyDescent="0.2">
      <c r="D3224" s="139"/>
    </row>
    <row r="3225" spans="4:4" x14ac:dyDescent="0.2">
      <c r="D3225" s="139"/>
    </row>
    <row r="3226" spans="4:4" x14ac:dyDescent="0.2">
      <c r="D3226" s="139"/>
    </row>
    <row r="3227" spans="4:4" x14ac:dyDescent="0.2">
      <c r="D3227" s="139"/>
    </row>
    <row r="3228" spans="4:4" x14ac:dyDescent="0.2">
      <c r="D3228" s="139"/>
    </row>
    <row r="3229" spans="4:4" x14ac:dyDescent="0.2">
      <c r="D3229" s="139"/>
    </row>
    <row r="3230" spans="4:4" x14ac:dyDescent="0.2">
      <c r="D3230" s="139"/>
    </row>
    <row r="3231" spans="4:4" x14ac:dyDescent="0.2">
      <c r="D3231" s="139"/>
    </row>
    <row r="3232" spans="4:4" x14ac:dyDescent="0.2">
      <c r="D3232" s="139"/>
    </row>
    <row r="3233" spans="4:4" x14ac:dyDescent="0.2">
      <c r="D3233" s="139"/>
    </row>
    <row r="3234" spans="4:4" x14ac:dyDescent="0.2">
      <c r="D3234" s="139"/>
    </row>
    <row r="3235" spans="4:4" x14ac:dyDescent="0.2">
      <c r="D3235" s="139"/>
    </row>
    <row r="3236" spans="4:4" x14ac:dyDescent="0.2">
      <c r="D3236" s="139"/>
    </row>
    <row r="3237" spans="4:4" x14ac:dyDescent="0.2">
      <c r="D3237" s="139"/>
    </row>
    <row r="3238" spans="4:4" x14ac:dyDescent="0.2">
      <c r="D3238" s="139"/>
    </row>
    <row r="3239" spans="4:4" x14ac:dyDescent="0.2">
      <c r="D3239" s="139"/>
    </row>
    <row r="3240" spans="4:4" x14ac:dyDescent="0.2">
      <c r="D3240" s="139"/>
    </row>
    <row r="3241" spans="4:4" x14ac:dyDescent="0.2">
      <c r="D3241" s="139"/>
    </row>
    <row r="3242" spans="4:4" x14ac:dyDescent="0.2">
      <c r="D3242" s="139"/>
    </row>
    <row r="3243" spans="4:4" x14ac:dyDescent="0.2">
      <c r="D3243" s="139"/>
    </row>
    <row r="3244" spans="4:4" x14ac:dyDescent="0.2">
      <c r="D3244" s="139"/>
    </row>
    <row r="3245" spans="4:4" x14ac:dyDescent="0.2">
      <c r="D3245" s="139"/>
    </row>
    <row r="3246" spans="4:4" x14ac:dyDescent="0.2">
      <c r="D3246" s="139"/>
    </row>
    <row r="3247" spans="4:4" x14ac:dyDescent="0.2">
      <c r="D3247" s="139"/>
    </row>
    <row r="3248" spans="4:4" x14ac:dyDescent="0.2">
      <c r="D3248" s="139"/>
    </row>
    <row r="3249" spans="4:4" x14ac:dyDescent="0.2">
      <c r="D3249" s="139"/>
    </row>
    <row r="3250" spans="4:4" x14ac:dyDescent="0.2">
      <c r="D3250" s="139"/>
    </row>
    <row r="3251" spans="4:4" x14ac:dyDescent="0.2">
      <c r="D3251" s="139"/>
    </row>
    <row r="3252" spans="4:4" x14ac:dyDescent="0.2">
      <c r="D3252" s="139"/>
    </row>
    <row r="3253" spans="4:4" x14ac:dyDescent="0.2">
      <c r="D3253" s="139"/>
    </row>
    <row r="3254" spans="4:4" x14ac:dyDescent="0.2">
      <c r="D3254" s="139"/>
    </row>
    <row r="3255" spans="4:4" x14ac:dyDescent="0.2">
      <c r="D3255" s="139"/>
    </row>
    <row r="3256" spans="4:4" x14ac:dyDescent="0.2">
      <c r="D3256" s="139"/>
    </row>
    <row r="3257" spans="4:4" x14ac:dyDescent="0.2">
      <c r="D3257" s="139"/>
    </row>
    <row r="3258" spans="4:4" x14ac:dyDescent="0.2">
      <c r="D3258" s="139"/>
    </row>
    <row r="3259" spans="4:4" x14ac:dyDescent="0.2">
      <c r="D3259" s="139"/>
    </row>
    <row r="3260" spans="4:4" x14ac:dyDescent="0.2">
      <c r="D3260" s="139"/>
    </row>
    <row r="3261" spans="4:4" x14ac:dyDescent="0.2">
      <c r="D3261" s="139"/>
    </row>
    <row r="3262" spans="4:4" x14ac:dyDescent="0.2">
      <c r="D3262" s="139"/>
    </row>
    <row r="3263" spans="4:4" x14ac:dyDescent="0.2">
      <c r="D3263" s="139"/>
    </row>
    <row r="3264" spans="4:4" x14ac:dyDescent="0.2">
      <c r="D3264" s="139"/>
    </row>
    <row r="3265" spans="4:4" x14ac:dyDescent="0.2">
      <c r="D3265" s="139"/>
    </row>
    <row r="3266" spans="4:4" x14ac:dyDescent="0.2">
      <c r="D3266" s="139"/>
    </row>
    <row r="3267" spans="4:4" x14ac:dyDescent="0.2">
      <c r="D3267" s="139"/>
    </row>
    <row r="3268" spans="4:4" x14ac:dyDescent="0.2">
      <c r="D3268" s="139"/>
    </row>
    <row r="3269" spans="4:4" x14ac:dyDescent="0.2">
      <c r="D3269" s="139"/>
    </row>
    <row r="3270" spans="4:4" x14ac:dyDescent="0.2">
      <c r="D3270" s="139"/>
    </row>
    <row r="3271" spans="4:4" x14ac:dyDescent="0.2">
      <c r="D3271" s="139"/>
    </row>
    <row r="3272" spans="4:4" x14ac:dyDescent="0.2">
      <c r="D3272" s="139"/>
    </row>
    <row r="3273" spans="4:4" x14ac:dyDescent="0.2">
      <c r="D3273" s="139"/>
    </row>
    <row r="3274" spans="4:4" x14ac:dyDescent="0.2">
      <c r="D3274" s="139"/>
    </row>
    <row r="3275" spans="4:4" x14ac:dyDescent="0.2">
      <c r="D3275" s="139"/>
    </row>
    <row r="3276" spans="4:4" x14ac:dyDescent="0.2">
      <c r="D3276" s="139"/>
    </row>
    <row r="3277" spans="4:4" x14ac:dyDescent="0.2">
      <c r="D3277" s="139"/>
    </row>
    <row r="3278" spans="4:4" x14ac:dyDescent="0.2">
      <c r="D3278" s="139"/>
    </row>
    <row r="3279" spans="4:4" x14ac:dyDescent="0.2">
      <c r="D3279" s="139"/>
    </row>
    <row r="3280" spans="4:4" x14ac:dyDescent="0.2">
      <c r="D3280" s="139"/>
    </row>
    <row r="3281" spans="4:4" x14ac:dyDescent="0.2">
      <c r="D3281" s="139"/>
    </row>
    <row r="3282" spans="4:4" x14ac:dyDescent="0.2">
      <c r="D3282" s="139"/>
    </row>
    <row r="3283" spans="4:4" x14ac:dyDescent="0.2">
      <c r="D3283" s="139"/>
    </row>
    <row r="3284" spans="4:4" x14ac:dyDescent="0.2">
      <c r="D3284" s="139"/>
    </row>
    <row r="3285" spans="4:4" x14ac:dyDescent="0.2">
      <c r="D3285" s="139"/>
    </row>
    <row r="3286" spans="4:4" x14ac:dyDescent="0.2">
      <c r="D3286" s="139"/>
    </row>
    <row r="3287" spans="4:4" x14ac:dyDescent="0.2">
      <c r="D3287" s="139"/>
    </row>
    <row r="3288" spans="4:4" x14ac:dyDescent="0.2">
      <c r="D3288" s="139"/>
    </row>
    <row r="3289" spans="4:4" x14ac:dyDescent="0.2">
      <c r="D3289" s="139"/>
    </row>
    <row r="3290" spans="4:4" x14ac:dyDescent="0.2">
      <c r="D3290" s="139"/>
    </row>
    <row r="3291" spans="4:4" x14ac:dyDescent="0.2">
      <c r="D3291" s="139"/>
    </row>
    <row r="3292" spans="4:4" x14ac:dyDescent="0.2">
      <c r="D3292" s="139"/>
    </row>
    <row r="3293" spans="4:4" x14ac:dyDescent="0.2">
      <c r="D3293" s="139"/>
    </row>
    <row r="3294" spans="4:4" x14ac:dyDescent="0.2">
      <c r="D3294" s="139"/>
    </row>
    <row r="3295" spans="4:4" x14ac:dyDescent="0.2">
      <c r="D3295" s="139"/>
    </row>
    <row r="3296" spans="4:4" x14ac:dyDescent="0.2">
      <c r="D3296" s="139"/>
    </row>
    <row r="3297" spans="4:4" x14ac:dyDescent="0.2">
      <c r="D3297" s="139"/>
    </row>
    <row r="3298" spans="4:4" x14ac:dyDescent="0.2">
      <c r="D3298" s="139"/>
    </row>
    <row r="3299" spans="4:4" x14ac:dyDescent="0.2">
      <c r="D3299" s="139"/>
    </row>
    <row r="3300" spans="4:4" x14ac:dyDescent="0.2">
      <c r="D3300" s="139"/>
    </row>
    <row r="3301" spans="4:4" x14ac:dyDescent="0.2">
      <c r="D3301" s="139"/>
    </row>
    <row r="3302" spans="4:4" x14ac:dyDescent="0.2">
      <c r="D3302" s="139"/>
    </row>
    <row r="3303" spans="4:4" x14ac:dyDescent="0.2">
      <c r="D3303" s="139"/>
    </row>
    <row r="3304" spans="4:4" x14ac:dyDescent="0.2">
      <c r="D3304" s="139"/>
    </row>
    <row r="3305" spans="4:4" x14ac:dyDescent="0.2">
      <c r="D3305" s="139"/>
    </row>
    <row r="3306" spans="4:4" x14ac:dyDescent="0.2">
      <c r="D3306" s="139"/>
    </row>
    <row r="3307" spans="4:4" x14ac:dyDescent="0.2">
      <c r="D3307" s="139"/>
    </row>
    <row r="3308" spans="4:4" x14ac:dyDescent="0.2">
      <c r="D3308" s="139"/>
    </row>
    <row r="3309" spans="4:4" x14ac:dyDescent="0.2">
      <c r="D3309" s="139"/>
    </row>
    <row r="3310" spans="4:4" x14ac:dyDescent="0.2">
      <c r="D3310" s="139"/>
    </row>
    <row r="3311" spans="4:4" x14ac:dyDescent="0.2">
      <c r="D3311" s="139"/>
    </row>
    <row r="3312" spans="4:4" x14ac:dyDescent="0.2">
      <c r="D3312" s="139"/>
    </row>
    <row r="3313" spans="4:4" x14ac:dyDescent="0.2">
      <c r="D3313" s="139"/>
    </row>
    <row r="3314" spans="4:4" x14ac:dyDescent="0.2">
      <c r="D3314" s="139"/>
    </row>
    <row r="3315" spans="4:4" x14ac:dyDescent="0.2">
      <c r="D3315" s="139"/>
    </row>
    <row r="3316" spans="4:4" x14ac:dyDescent="0.2">
      <c r="D3316" s="139"/>
    </row>
    <row r="3317" spans="4:4" x14ac:dyDescent="0.2">
      <c r="D3317" s="139"/>
    </row>
    <row r="3318" spans="4:4" x14ac:dyDescent="0.2">
      <c r="D3318" s="139"/>
    </row>
    <row r="3319" spans="4:4" x14ac:dyDescent="0.2">
      <c r="D3319" s="139"/>
    </row>
    <row r="3320" spans="4:4" x14ac:dyDescent="0.2">
      <c r="D3320" s="139"/>
    </row>
    <row r="3321" spans="4:4" x14ac:dyDescent="0.2">
      <c r="D3321" s="139"/>
    </row>
    <row r="3322" spans="4:4" x14ac:dyDescent="0.2">
      <c r="D3322" s="139"/>
    </row>
    <row r="3323" spans="4:4" x14ac:dyDescent="0.2">
      <c r="D3323" s="139"/>
    </row>
    <row r="3324" spans="4:4" x14ac:dyDescent="0.2">
      <c r="D3324" s="139"/>
    </row>
    <row r="3325" spans="4:4" x14ac:dyDescent="0.2">
      <c r="D3325" s="139"/>
    </row>
    <row r="3326" spans="4:4" x14ac:dyDescent="0.2">
      <c r="D3326" s="139"/>
    </row>
    <row r="3327" spans="4:4" x14ac:dyDescent="0.2">
      <c r="D3327" s="139"/>
    </row>
    <row r="3328" spans="4:4" x14ac:dyDescent="0.2">
      <c r="D3328" s="139"/>
    </row>
    <row r="3329" spans="4:4" x14ac:dyDescent="0.2">
      <c r="D3329" s="139"/>
    </row>
    <row r="3330" spans="4:4" x14ac:dyDescent="0.2">
      <c r="D3330" s="139"/>
    </row>
    <row r="3331" spans="4:4" x14ac:dyDescent="0.2">
      <c r="D3331" s="139"/>
    </row>
    <row r="3332" spans="4:4" x14ac:dyDescent="0.2">
      <c r="D3332" s="139"/>
    </row>
    <row r="3333" spans="4:4" x14ac:dyDescent="0.2">
      <c r="D3333" s="139"/>
    </row>
    <row r="3334" spans="4:4" x14ac:dyDescent="0.2">
      <c r="D3334" s="139"/>
    </row>
    <row r="3335" spans="4:4" x14ac:dyDescent="0.2">
      <c r="D3335" s="139"/>
    </row>
    <row r="3336" spans="4:4" x14ac:dyDescent="0.2">
      <c r="D3336" s="139"/>
    </row>
    <row r="3337" spans="4:4" x14ac:dyDescent="0.2">
      <c r="D3337" s="139"/>
    </row>
    <row r="3338" spans="4:4" x14ac:dyDescent="0.2">
      <c r="D3338" s="139"/>
    </row>
    <row r="3339" spans="4:4" x14ac:dyDescent="0.2">
      <c r="D3339" s="139"/>
    </row>
    <row r="3340" spans="4:4" x14ac:dyDescent="0.2">
      <c r="D3340" s="139"/>
    </row>
    <row r="3341" spans="4:4" x14ac:dyDescent="0.2">
      <c r="D3341" s="139"/>
    </row>
    <row r="3342" spans="4:4" x14ac:dyDescent="0.2">
      <c r="D3342" s="139"/>
    </row>
    <row r="3343" spans="4:4" x14ac:dyDescent="0.2">
      <c r="D3343" s="139"/>
    </row>
    <row r="3344" spans="4:4" x14ac:dyDescent="0.2">
      <c r="D3344" s="139"/>
    </row>
    <row r="3345" spans="4:4" x14ac:dyDescent="0.2">
      <c r="D3345" s="139"/>
    </row>
    <row r="3346" spans="4:4" x14ac:dyDescent="0.2">
      <c r="D3346" s="139"/>
    </row>
    <row r="3347" spans="4:4" x14ac:dyDescent="0.2">
      <c r="D3347" s="139"/>
    </row>
    <row r="3348" spans="4:4" x14ac:dyDescent="0.2">
      <c r="D3348" s="139"/>
    </row>
    <row r="3349" spans="4:4" x14ac:dyDescent="0.2">
      <c r="D3349" s="139"/>
    </row>
    <row r="3350" spans="4:4" x14ac:dyDescent="0.2">
      <c r="D3350" s="139"/>
    </row>
    <row r="3351" spans="4:4" x14ac:dyDescent="0.2">
      <c r="D3351" s="139"/>
    </row>
    <row r="3352" spans="4:4" x14ac:dyDescent="0.2">
      <c r="D3352" s="139"/>
    </row>
    <row r="3353" spans="4:4" x14ac:dyDescent="0.2">
      <c r="D3353" s="139"/>
    </row>
    <row r="3354" spans="4:4" x14ac:dyDescent="0.2">
      <c r="D3354" s="139"/>
    </row>
    <row r="3355" spans="4:4" x14ac:dyDescent="0.2">
      <c r="D3355" s="139"/>
    </row>
    <row r="3356" spans="4:4" x14ac:dyDescent="0.2">
      <c r="D3356" s="139"/>
    </row>
    <row r="3357" spans="4:4" x14ac:dyDescent="0.2">
      <c r="D3357" s="139"/>
    </row>
    <row r="3358" spans="4:4" x14ac:dyDescent="0.2">
      <c r="D3358" s="139"/>
    </row>
    <row r="3359" spans="4:4" x14ac:dyDescent="0.2">
      <c r="D3359" s="139"/>
    </row>
    <row r="3360" spans="4:4" x14ac:dyDescent="0.2">
      <c r="D3360" s="139"/>
    </row>
    <row r="3361" spans="4:4" x14ac:dyDescent="0.2">
      <c r="D3361" s="139"/>
    </row>
    <row r="3362" spans="4:4" x14ac:dyDescent="0.2">
      <c r="D3362" s="139"/>
    </row>
    <row r="3363" spans="4:4" x14ac:dyDescent="0.2">
      <c r="D3363" s="139"/>
    </row>
    <row r="3364" spans="4:4" x14ac:dyDescent="0.2">
      <c r="D3364" s="139"/>
    </row>
    <row r="3365" spans="4:4" x14ac:dyDescent="0.2">
      <c r="D3365" s="139"/>
    </row>
    <row r="3366" spans="4:4" x14ac:dyDescent="0.2">
      <c r="D3366" s="139"/>
    </row>
    <row r="3367" spans="4:4" x14ac:dyDescent="0.2">
      <c r="D3367" s="139"/>
    </row>
    <row r="3368" spans="4:4" x14ac:dyDescent="0.2">
      <c r="D3368" s="139"/>
    </row>
    <row r="3369" spans="4:4" x14ac:dyDescent="0.2">
      <c r="D3369" s="139"/>
    </row>
    <row r="3370" spans="4:4" x14ac:dyDescent="0.2">
      <c r="D3370" s="139"/>
    </row>
    <row r="3371" spans="4:4" x14ac:dyDescent="0.2">
      <c r="D3371" s="139"/>
    </row>
    <row r="3372" spans="4:4" x14ac:dyDescent="0.2">
      <c r="D3372" s="139"/>
    </row>
    <row r="3373" spans="4:4" x14ac:dyDescent="0.2">
      <c r="D3373" s="139"/>
    </row>
    <row r="3374" spans="4:4" x14ac:dyDescent="0.2">
      <c r="D3374" s="139"/>
    </row>
    <row r="3375" spans="4:4" x14ac:dyDescent="0.2">
      <c r="D3375" s="139"/>
    </row>
    <row r="3376" spans="4:4" x14ac:dyDescent="0.2">
      <c r="D3376" s="139"/>
    </row>
    <row r="3377" spans="4:4" x14ac:dyDescent="0.2">
      <c r="D3377" s="139"/>
    </row>
    <row r="3378" spans="4:4" x14ac:dyDescent="0.2">
      <c r="D3378" s="139"/>
    </row>
    <row r="3379" spans="4:4" x14ac:dyDescent="0.2">
      <c r="D3379" s="139"/>
    </row>
    <row r="3380" spans="4:4" x14ac:dyDescent="0.2">
      <c r="D3380" s="139"/>
    </row>
    <row r="3381" spans="4:4" x14ac:dyDescent="0.2">
      <c r="D3381" s="139"/>
    </row>
    <row r="3382" spans="4:4" x14ac:dyDescent="0.2">
      <c r="D3382" s="139"/>
    </row>
    <row r="3383" spans="4:4" x14ac:dyDescent="0.2">
      <c r="D3383" s="139"/>
    </row>
    <row r="3384" spans="4:4" x14ac:dyDescent="0.2">
      <c r="D3384" s="139"/>
    </row>
    <row r="3385" spans="4:4" x14ac:dyDescent="0.2">
      <c r="D3385" s="139"/>
    </row>
    <row r="3386" spans="4:4" x14ac:dyDescent="0.2">
      <c r="D3386" s="139"/>
    </row>
    <row r="3387" spans="4:4" x14ac:dyDescent="0.2">
      <c r="D3387" s="139"/>
    </row>
    <row r="3388" spans="4:4" x14ac:dyDescent="0.2">
      <c r="D3388" s="139"/>
    </row>
    <row r="3389" spans="4:4" x14ac:dyDescent="0.2">
      <c r="D3389" s="139"/>
    </row>
    <row r="3390" spans="4:4" x14ac:dyDescent="0.2">
      <c r="D3390" s="139"/>
    </row>
    <row r="3391" spans="4:4" x14ac:dyDescent="0.2">
      <c r="D3391" s="139"/>
    </row>
    <row r="3392" spans="4:4" x14ac:dyDescent="0.2">
      <c r="D3392" s="139"/>
    </row>
    <row r="3393" spans="4:4" x14ac:dyDescent="0.2">
      <c r="D3393" s="139"/>
    </row>
    <row r="3394" spans="4:4" x14ac:dyDescent="0.2">
      <c r="D3394" s="139"/>
    </row>
    <row r="3395" spans="4:4" x14ac:dyDescent="0.2">
      <c r="D3395" s="139"/>
    </row>
    <row r="3396" spans="4:4" x14ac:dyDescent="0.2">
      <c r="D3396" s="139"/>
    </row>
    <row r="3397" spans="4:4" x14ac:dyDescent="0.2">
      <c r="D3397" s="139"/>
    </row>
    <row r="3398" spans="4:4" x14ac:dyDescent="0.2">
      <c r="D3398" s="139"/>
    </row>
    <row r="3399" spans="4:4" x14ac:dyDescent="0.2">
      <c r="D3399" s="139"/>
    </row>
    <row r="3400" spans="4:4" x14ac:dyDescent="0.2">
      <c r="D3400" s="139"/>
    </row>
    <row r="3401" spans="4:4" x14ac:dyDescent="0.2">
      <c r="D3401" s="139"/>
    </row>
    <row r="3402" spans="4:4" x14ac:dyDescent="0.2">
      <c r="D3402" s="139"/>
    </row>
    <row r="3403" spans="4:4" x14ac:dyDescent="0.2">
      <c r="D3403" s="139"/>
    </row>
    <row r="3404" spans="4:4" x14ac:dyDescent="0.2">
      <c r="D3404" s="139"/>
    </row>
    <row r="3405" spans="4:4" x14ac:dyDescent="0.2">
      <c r="D3405" s="139"/>
    </row>
    <row r="3406" spans="4:4" x14ac:dyDescent="0.2">
      <c r="D3406" s="139"/>
    </row>
    <row r="3407" spans="4:4" x14ac:dyDescent="0.2">
      <c r="D3407" s="139"/>
    </row>
    <row r="3408" spans="4:4" x14ac:dyDescent="0.2">
      <c r="D3408" s="139"/>
    </row>
    <row r="3409" spans="4:4" x14ac:dyDescent="0.2">
      <c r="D3409" s="139"/>
    </row>
    <row r="3410" spans="4:4" x14ac:dyDescent="0.2">
      <c r="D3410" s="139"/>
    </row>
    <row r="3411" spans="4:4" x14ac:dyDescent="0.2">
      <c r="D3411" s="139"/>
    </row>
    <row r="3412" spans="4:4" x14ac:dyDescent="0.2">
      <c r="D3412" s="139"/>
    </row>
    <row r="3413" spans="4:4" x14ac:dyDescent="0.2">
      <c r="D3413" s="139"/>
    </row>
    <row r="3414" spans="4:4" x14ac:dyDescent="0.2">
      <c r="D3414" s="139"/>
    </row>
    <row r="3415" spans="4:4" x14ac:dyDescent="0.2">
      <c r="D3415" s="139"/>
    </row>
    <row r="3416" spans="4:4" x14ac:dyDescent="0.2">
      <c r="D3416" s="139"/>
    </row>
    <row r="3417" spans="4:4" x14ac:dyDescent="0.2">
      <c r="D3417" s="139"/>
    </row>
    <row r="3418" spans="4:4" x14ac:dyDescent="0.2">
      <c r="D3418" s="139"/>
    </row>
    <row r="3419" spans="4:4" x14ac:dyDescent="0.2">
      <c r="D3419" s="139"/>
    </row>
    <row r="3420" spans="4:4" x14ac:dyDescent="0.2">
      <c r="D3420" s="139"/>
    </row>
    <row r="3421" spans="4:4" x14ac:dyDescent="0.2">
      <c r="D3421" s="139"/>
    </row>
    <row r="3422" spans="4:4" x14ac:dyDescent="0.2">
      <c r="D3422" s="139"/>
    </row>
    <row r="3423" spans="4:4" x14ac:dyDescent="0.2">
      <c r="D3423" s="139"/>
    </row>
    <row r="3424" spans="4:4" x14ac:dyDescent="0.2">
      <c r="D3424" s="139"/>
    </row>
    <row r="3425" spans="4:4" x14ac:dyDescent="0.2">
      <c r="D3425" s="139"/>
    </row>
    <row r="3426" spans="4:4" x14ac:dyDescent="0.2">
      <c r="D3426" s="139"/>
    </row>
    <row r="3427" spans="4:4" x14ac:dyDescent="0.2">
      <c r="D3427" s="139"/>
    </row>
    <row r="3428" spans="4:4" x14ac:dyDescent="0.2">
      <c r="D3428" s="139"/>
    </row>
    <row r="3429" spans="4:4" x14ac:dyDescent="0.2">
      <c r="D3429" s="139"/>
    </row>
    <row r="3430" spans="4:4" x14ac:dyDescent="0.2">
      <c r="D3430" s="139"/>
    </row>
    <row r="3431" spans="4:4" x14ac:dyDescent="0.2">
      <c r="D3431" s="139"/>
    </row>
    <row r="3432" spans="4:4" x14ac:dyDescent="0.2">
      <c r="D3432" s="139"/>
    </row>
    <row r="3433" spans="4:4" x14ac:dyDescent="0.2">
      <c r="D3433" s="139"/>
    </row>
    <row r="3434" spans="4:4" x14ac:dyDescent="0.2">
      <c r="D3434" s="139"/>
    </row>
    <row r="3435" spans="4:4" x14ac:dyDescent="0.2">
      <c r="D3435" s="139"/>
    </row>
    <row r="3436" spans="4:4" x14ac:dyDescent="0.2">
      <c r="D3436" s="139"/>
    </row>
    <row r="3437" spans="4:4" x14ac:dyDescent="0.2">
      <c r="D3437" s="139"/>
    </row>
    <row r="3438" spans="4:4" x14ac:dyDescent="0.2">
      <c r="D3438" s="139"/>
    </row>
    <row r="3439" spans="4:4" x14ac:dyDescent="0.2">
      <c r="D3439" s="139"/>
    </row>
    <row r="3440" spans="4:4" x14ac:dyDescent="0.2">
      <c r="D3440" s="139"/>
    </row>
    <row r="3441" spans="4:4" x14ac:dyDescent="0.2">
      <c r="D3441" s="139"/>
    </row>
    <row r="3442" spans="4:4" x14ac:dyDescent="0.2">
      <c r="D3442" s="139"/>
    </row>
    <row r="3443" spans="4:4" x14ac:dyDescent="0.2">
      <c r="D3443" s="139"/>
    </row>
    <row r="3444" spans="4:4" x14ac:dyDescent="0.2">
      <c r="D3444" s="139"/>
    </row>
    <row r="3445" spans="4:4" x14ac:dyDescent="0.2">
      <c r="D3445" s="139"/>
    </row>
    <row r="3446" spans="4:4" x14ac:dyDescent="0.2">
      <c r="D3446" s="139"/>
    </row>
    <row r="3447" spans="4:4" x14ac:dyDescent="0.2">
      <c r="D3447" s="139"/>
    </row>
    <row r="3448" spans="4:4" x14ac:dyDescent="0.2">
      <c r="D3448" s="139"/>
    </row>
    <row r="3449" spans="4:4" x14ac:dyDescent="0.2">
      <c r="D3449" s="139"/>
    </row>
    <row r="3450" spans="4:4" x14ac:dyDescent="0.2">
      <c r="D3450" s="139"/>
    </row>
    <row r="3451" spans="4:4" x14ac:dyDescent="0.2">
      <c r="D3451" s="139"/>
    </row>
    <row r="3452" spans="4:4" x14ac:dyDescent="0.2">
      <c r="D3452" s="139"/>
    </row>
    <row r="3453" spans="4:4" x14ac:dyDescent="0.2">
      <c r="D3453" s="139"/>
    </row>
    <row r="3454" spans="4:4" x14ac:dyDescent="0.2">
      <c r="D3454" s="139"/>
    </row>
    <row r="3455" spans="4:4" x14ac:dyDescent="0.2">
      <c r="D3455" s="139"/>
    </row>
    <row r="3456" spans="4:4" x14ac:dyDescent="0.2">
      <c r="D3456" s="139"/>
    </row>
    <row r="3457" spans="4:4" x14ac:dyDescent="0.2">
      <c r="D3457" s="139"/>
    </row>
    <row r="3458" spans="4:4" x14ac:dyDescent="0.2">
      <c r="D3458" s="139"/>
    </row>
    <row r="3459" spans="4:4" x14ac:dyDescent="0.2">
      <c r="D3459" s="139"/>
    </row>
    <row r="3460" spans="4:4" x14ac:dyDescent="0.2">
      <c r="D3460" s="139"/>
    </row>
    <row r="3461" spans="4:4" x14ac:dyDescent="0.2">
      <c r="D3461" s="139"/>
    </row>
    <row r="3462" spans="4:4" x14ac:dyDescent="0.2">
      <c r="D3462" s="139"/>
    </row>
    <row r="3463" spans="4:4" x14ac:dyDescent="0.2">
      <c r="D3463" s="139"/>
    </row>
    <row r="3464" spans="4:4" x14ac:dyDescent="0.2">
      <c r="D3464" s="139"/>
    </row>
    <row r="3465" spans="4:4" x14ac:dyDescent="0.2">
      <c r="D3465" s="139"/>
    </row>
    <row r="3466" spans="4:4" x14ac:dyDescent="0.2">
      <c r="D3466" s="139"/>
    </row>
    <row r="3467" spans="4:4" x14ac:dyDescent="0.2">
      <c r="D3467" s="139"/>
    </row>
    <row r="3468" spans="4:4" x14ac:dyDescent="0.2">
      <c r="D3468" s="139"/>
    </row>
    <row r="3469" spans="4:4" x14ac:dyDescent="0.2">
      <c r="D3469" s="139"/>
    </row>
    <row r="3470" spans="4:4" x14ac:dyDescent="0.2">
      <c r="D3470" s="139"/>
    </row>
    <row r="3471" spans="4:4" x14ac:dyDescent="0.2">
      <c r="D3471" s="139"/>
    </row>
    <row r="3472" spans="4:4" x14ac:dyDescent="0.2">
      <c r="D3472" s="139"/>
    </row>
    <row r="3473" spans="4:4" x14ac:dyDescent="0.2">
      <c r="D3473" s="139"/>
    </row>
    <row r="3474" spans="4:4" x14ac:dyDescent="0.2">
      <c r="D3474" s="139"/>
    </row>
    <row r="3475" spans="4:4" x14ac:dyDescent="0.2">
      <c r="D3475" s="139"/>
    </row>
    <row r="3476" spans="4:4" x14ac:dyDescent="0.2">
      <c r="D3476" s="139"/>
    </row>
    <row r="3477" spans="4:4" x14ac:dyDescent="0.2">
      <c r="D3477" s="139"/>
    </row>
    <row r="3478" spans="4:4" x14ac:dyDescent="0.2">
      <c r="D3478" s="139"/>
    </row>
    <row r="3479" spans="4:4" x14ac:dyDescent="0.2">
      <c r="D3479" s="139"/>
    </row>
    <row r="3480" spans="4:4" x14ac:dyDescent="0.2">
      <c r="D3480" s="139"/>
    </row>
    <row r="3481" spans="4:4" x14ac:dyDescent="0.2">
      <c r="D3481" s="139"/>
    </row>
    <row r="3482" spans="4:4" x14ac:dyDescent="0.2">
      <c r="D3482" s="139"/>
    </row>
    <row r="3483" spans="4:4" x14ac:dyDescent="0.2">
      <c r="D3483" s="139"/>
    </row>
    <row r="3484" spans="4:4" x14ac:dyDescent="0.2">
      <c r="D3484" s="139"/>
    </row>
    <row r="3485" spans="4:4" x14ac:dyDescent="0.2">
      <c r="D3485" s="139"/>
    </row>
    <row r="3486" spans="4:4" x14ac:dyDescent="0.2">
      <c r="D3486" s="139"/>
    </row>
    <row r="3487" spans="4:4" x14ac:dyDescent="0.2">
      <c r="D3487" s="139"/>
    </row>
    <row r="3488" spans="4:4" x14ac:dyDescent="0.2">
      <c r="D3488" s="139"/>
    </row>
    <row r="3489" spans="4:4" x14ac:dyDescent="0.2">
      <c r="D3489" s="139"/>
    </row>
    <row r="3490" spans="4:4" x14ac:dyDescent="0.2">
      <c r="D3490" s="139"/>
    </row>
    <row r="3491" spans="4:4" x14ac:dyDescent="0.2">
      <c r="D3491" s="139"/>
    </row>
    <row r="3492" spans="4:4" x14ac:dyDescent="0.2">
      <c r="D3492" s="139"/>
    </row>
    <row r="3493" spans="4:4" x14ac:dyDescent="0.2">
      <c r="D3493" s="139"/>
    </row>
    <row r="3494" spans="4:4" x14ac:dyDescent="0.2">
      <c r="D3494" s="139"/>
    </row>
    <row r="3495" spans="4:4" x14ac:dyDescent="0.2">
      <c r="D3495" s="139"/>
    </row>
    <row r="3496" spans="4:4" x14ac:dyDescent="0.2">
      <c r="D3496" s="139"/>
    </row>
    <row r="3497" spans="4:4" x14ac:dyDescent="0.2">
      <c r="D3497" s="139"/>
    </row>
    <row r="3498" spans="4:4" x14ac:dyDescent="0.2">
      <c r="D3498" s="139"/>
    </row>
    <row r="3499" spans="4:4" x14ac:dyDescent="0.2">
      <c r="D3499" s="139"/>
    </row>
    <row r="3500" spans="4:4" x14ac:dyDescent="0.2">
      <c r="D3500" s="139"/>
    </row>
    <row r="3501" spans="4:4" x14ac:dyDescent="0.2">
      <c r="D3501" s="139"/>
    </row>
    <row r="3502" spans="4:4" x14ac:dyDescent="0.2">
      <c r="D3502" s="139"/>
    </row>
    <row r="3503" spans="4:4" x14ac:dyDescent="0.2">
      <c r="D3503" s="139"/>
    </row>
    <row r="3504" spans="4:4" x14ac:dyDescent="0.2">
      <c r="D3504" s="139"/>
    </row>
    <row r="3505" spans="4:4" x14ac:dyDescent="0.2">
      <c r="D3505" s="139"/>
    </row>
    <row r="3506" spans="4:4" x14ac:dyDescent="0.2">
      <c r="D3506" s="139"/>
    </row>
    <row r="3507" spans="4:4" x14ac:dyDescent="0.2">
      <c r="D3507" s="139"/>
    </row>
    <row r="3508" spans="4:4" x14ac:dyDescent="0.2">
      <c r="D3508" s="139"/>
    </row>
    <row r="3509" spans="4:4" x14ac:dyDescent="0.2">
      <c r="D3509" s="139"/>
    </row>
    <row r="3510" spans="4:4" x14ac:dyDescent="0.2">
      <c r="D3510" s="139"/>
    </row>
    <row r="3511" spans="4:4" x14ac:dyDescent="0.2">
      <c r="D3511" s="139"/>
    </row>
    <row r="3512" spans="4:4" x14ac:dyDescent="0.2">
      <c r="D3512" s="139"/>
    </row>
    <row r="3513" spans="4:4" x14ac:dyDescent="0.2">
      <c r="D3513" s="139"/>
    </row>
    <row r="3514" spans="4:4" x14ac:dyDescent="0.2">
      <c r="D3514" s="139"/>
    </row>
    <row r="3515" spans="4:4" x14ac:dyDescent="0.2">
      <c r="D3515" s="139"/>
    </row>
    <row r="3516" spans="4:4" x14ac:dyDescent="0.2">
      <c r="D3516" s="139"/>
    </row>
    <row r="3517" spans="4:4" x14ac:dyDescent="0.2">
      <c r="D3517" s="139"/>
    </row>
    <row r="3518" spans="4:4" x14ac:dyDescent="0.2">
      <c r="D3518" s="139"/>
    </row>
    <row r="3519" spans="4:4" x14ac:dyDescent="0.2">
      <c r="D3519" s="139"/>
    </row>
    <row r="3520" spans="4:4" x14ac:dyDescent="0.2">
      <c r="D3520" s="139"/>
    </row>
    <row r="3521" spans="4:4" x14ac:dyDescent="0.2">
      <c r="D3521" s="139"/>
    </row>
    <row r="3522" spans="4:4" x14ac:dyDescent="0.2">
      <c r="D3522" s="139"/>
    </row>
    <row r="3523" spans="4:4" x14ac:dyDescent="0.2">
      <c r="D3523" s="139"/>
    </row>
    <row r="3524" spans="4:4" x14ac:dyDescent="0.2">
      <c r="D3524" s="139"/>
    </row>
    <row r="3525" spans="4:4" x14ac:dyDescent="0.2">
      <c r="D3525" s="139"/>
    </row>
    <row r="3526" spans="4:4" x14ac:dyDescent="0.2">
      <c r="D3526" s="139"/>
    </row>
    <row r="3527" spans="4:4" x14ac:dyDescent="0.2">
      <c r="D3527" s="139"/>
    </row>
    <row r="3528" spans="4:4" x14ac:dyDescent="0.2">
      <c r="D3528" s="139"/>
    </row>
    <row r="3529" spans="4:4" x14ac:dyDescent="0.2">
      <c r="D3529" s="139"/>
    </row>
    <row r="3530" spans="4:4" x14ac:dyDescent="0.2">
      <c r="D3530" s="139"/>
    </row>
    <row r="3531" spans="4:4" x14ac:dyDescent="0.2">
      <c r="D3531" s="139"/>
    </row>
    <row r="3532" spans="4:4" x14ac:dyDescent="0.2">
      <c r="D3532" s="139"/>
    </row>
    <row r="3533" spans="4:4" x14ac:dyDescent="0.2">
      <c r="D3533" s="139"/>
    </row>
    <row r="3534" spans="4:4" x14ac:dyDescent="0.2">
      <c r="D3534" s="139"/>
    </row>
    <row r="3535" spans="4:4" x14ac:dyDescent="0.2">
      <c r="D3535" s="139"/>
    </row>
    <row r="3536" spans="4:4" x14ac:dyDescent="0.2">
      <c r="D3536" s="139"/>
    </row>
    <row r="3537" spans="4:4" x14ac:dyDescent="0.2">
      <c r="D3537" s="139"/>
    </row>
    <row r="3538" spans="4:4" x14ac:dyDescent="0.2">
      <c r="D3538" s="139"/>
    </row>
    <row r="3539" spans="4:4" x14ac:dyDescent="0.2">
      <c r="D3539" s="139"/>
    </row>
    <row r="3540" spans="4:4" x14ac:dyDescent="0.2">
      <c r="D3540" s="139"/>
    </row>
    <row r="3541" spans="4:4" x14ac:dyDescent="0.2">
      <c r="D3541" s="139"/>
    </row>
    <row r="3542" spans="4:4" x14ac:dyDescent="0.2">
      <c r="D3542" s="139"/>
    </row>
    <row r="3543" spans="4:4" x14ac:dyDescent="0.2">
      <c r="D3543" s="139"/>
    </row>
    <row r="3544" spans="4:4" x14ac:dyDescent="0.2">
      <c r="D3544" s="139"/>
    </row>
    <row r="3545" spans="4:4" x14ac:dyDescent="0.2">
      <c r="D3545" s="139"/>
    </row>
    <row r="3546" spans="4:4" x14ac:dyDescent="0.2">
      <c r="D3546" s="139"/>
    </row>
    <row r="3547" spans="4:4" x14ac:dyDescent="0.2">
      <c r="D3547" s="139"/>
    </row>
    <row r="3548" spans="4:4" x14ac:dyDescent="0.2">
      <c r="D3548" s="139"/>
    </row>
    <row r="3549" spans="4:4" x14ac:dyDescent="0.2">
      <c r="D3549" s="139"/>
    </row>
    <row r="3550" spans="4:4" x14ac:dyDescent="0.2">
      <c r="D3550" s="139"/>
    </row>
    <row r="3551" spans="4:4" x14ac:dyDescent="0.2">
      <c r="D3551" s="139"/>
    </row>
    <row r="3552" spans="4:4" x14ac:dyDescent="0.2">
      <c r="D3552" s="139"/>
    </row>
    <row r="3553" spans="4:4" x14ac:dyDescent="0.2">
      <c r="D3553" s="139"/>
    </row>
    <row r="3554" spans="4:4" x14ac:dyDescent="0.2">
      <c r="D3554" s="139"/>
    </row>
    <row r="3555" spans="4:4" x14ac:dyDescent="0.2">
      <c r="D3555" s="139"/>
    </row>
    <row r="3556" spans="4:4" x14ac:dyDescent="0.2">
      <c r="D3556" s="139"/>
    </row>
    <row r="3557" spans="4:4" x14ac:dyDescent="0.2">
      <c r="D3557" s="139"/>
    </row>
    <row r="3558" spans="4:4" x14ac:dyDescent="0.2">
      <c r="D3558" s="139"/>
    </row>
    <row r="3559" spans="4:4" x14ac:dyDescent="0.2">
      <c r="D3559" s="139"/>
    </row>
    <row r="3560" spans="4:4" x14ac:dyDescent="0.2">
      <c r="D3560" s="139"/>
    </row>
    <row r="3561" spans="4:4" x14ac:dyDescent="0.2">
      <c r="D3561" s="139"/>
    </row>
    <row r="3562" spans="4:4" x14ac:dyDescent="0.2">
      <c r="D3562" s="139"/>
    </row>
    <row r="3563" spans="4:4" x14ac:dyDescent="0.2">
      <c r="D3563" s="139"/>
    </row>
    <row r="3564" spans="4:4" x14ac:dyDescent="0.2">
      <c r="D3564" s="139"/>
    </row>
    <row r="3565" spans="4:4" x14ac:dyDescent="0.2">
      <c r="D3565" s="139"/>
    </row>
    <row r="3566" spans="4:4" x14ac:dyDescent="0.2">
      <c r="D3566" s="139"/>
    </row>
    <row r="3567" spans="4:4" x14ac:dyDescent="0.2">
      <c r="D3567" s="139"/>
    </row>
    <row r="3568" spans="4:4" x14ac:dyDescent="0.2">
      <c r="D3568" s="139"/>
    </row>
    <row r="3569" spans="4:4" x14ac:dyDescent="0.2">
      <c r="D3569" s="139"/>
    </row>
    <row r="3570" spans="4:4" x14ac:dyDescent="0.2">
      <c r="D3570" s="139"/>
    </row>
    <row r="3571" spans="4:4" x14ac:dyDescent="0.2">
      <c r="D3571" s="139"/>
    </row>
    <row r="3572" spans="4:4" x14ac:dyDescent="0.2">
      <c r="D3572" s="139"/>
    </row>
    <row r="3573" spans="4:4" x14ac:dyDescent="0.2">
      <c r="D3573" s="139"/>
    </row>
    <row r="3574" spans="4:4" x14ac:dyDescent="0.2">
      <c r="D3574" s="139"/>
    </row>
    <row r="3575" spans="4:4" x14ac:dyDescent="0.2">
      <c r="D3575" s="139"/>
    </row>
    <row r="3576" spans="4:4" x14ac:dyDescent="0.2">
      <c r="D3576" s="139"/>
    </row>
    <row r="3577" spans="4:4" x14ac:dyDescent="0.2">
      <c r="D3577" s="139"/>
    </row>
    <row r="3578" spans="4:4" x14ac:dyDescent="0.2">
      <c r="D3578" s="139"/>
    </row>
    <row r="3579" spans="4:4" x14ac:dyDescent="0.2">
      <c r="D3579" s="139"/>
    </row>
    <row r="3580" spans="4:4" x14ac:dyDescent="0.2">
      <c r="D3580" s="139"/>
    </row>
    <row r="3581" spans="4:4" x14ac:dyDescent="0.2">
      <c r="D3581" s="139"/>
    </row>
    <row r="3582" spans="4:4" x14ac:dyDescent="0.2">
      <c r="D3582" s="139"/>
    </row>
    <row r="3583" spans="4:4" x14ac:dyDescent="0.2">
      <c r="D3583" s="139"/>
    </row>
    <row r="3584" spans="4:4" x14ac:dyDescent="0.2">
      <c r="D3584" s="139"/>
    </row>
    <row r="3585" spans="4:4" x14ac:dyDescent="0.2">
      <c r="D3585" s="139"/>
    </row>
    <row r="3586" spans="4:4" x14ac:dyDescent="0.2">
      <c r="D3586" s="139"/>
    </row>
    <row r="3587" spans="4:4" x14ac:dyDescent="0.2">
      <c r="D3587" s="139"/>
    </row>
    <row r="3588" spans="4:4" x14ac:dyDescent="0.2">
      <c r="D3588" s="139"/>
    </row>
    <row r="3589" spans="4:4" x14ac:dyDescent="0.2">
      <c r="D3589" s="139"/>
    </row>
    <row r="3590" spans="4:4" x14ac:dyDescent="0.2">
      <c r="D3590" s="139"/>
    </row>
    <row r="3591" spans="4:4" x14ac:dyDescent="0.2">
      <c r="D3591" s="139"/>
    </row>
    <row r="3592" spans="4:4" x14ac:dyDescent="0.2">
      <c r="D3592" s="139"/>
    </row>
    <row r="3593" spans="4:4" x14ac:dyDescent="0.2">
      <c r="D3593" s="139"/>
    </row>
    <row r="3594" spans="4:4" x14ac:dyDescent="0.2">
      <c r="D3594" s="139"/>
    </row>
    <row r="3595" spans="4:4" x14ac:dyDescent="0.2">
      <c r="D3595" s="139"/>
    </row>
    <row r="3596" spans="4:4" x14ac:dyDescent="0.2">
      <c r="D3596" s="139"/>
    </row>
    <row r="3597" spans="4:4" x14ac:dyDescent="0.2">
      <c r="D3597" s="139"/>
    </row>
    <row r="3598" spans="4:4" x14ac:dyDescent="0.2">
      <c r="D3598" s="139"/>
    </row>
    <row r="3599" spans="4:4" x14ac:dyDescent="0.2">
      <c r="D3599" s="139"/>
    </row>
    <row r="3600" spans="4:4" x14ac:dyDescent="0.2">
      <c r="D3600" s="139"/>
    </row>
    <row r="3601" spans="4:4" x14ac:dyDescent="0.2">
      <c r="D3601" s="139"/>
    </row>
    <row r="3602" spans="4:4" x14ac:dyDescent="0.2">
      <c r="D3602" s="139"/>
    </row>
    <row r="3603" spans="4:4" x14ac:dyDescent="0.2">
      <c r="D3603" s="139"/>
    </row>
    <row r="3604" spans="4:4" x14ac:dyDescent="0.2">
      <c r="D3604" s="139"/>
    </row>
    <row r="3605" spans="4:4" x14ac:dyDescent="0.2">
      <c r="D3605" s="139"/>
    </row>
    <row r="3606" spans="4:4" x14ac:dyDescent="0.2">
      <c r="D3606" s="139"/>
    </row>
    <row r="3607" spans="4:4" x14ac:dyDescent="0.2">
      <c r="D3607" s="139"/>
    </row>
    <row r="3608" spans="4:4" x14ac:dyDescent="0.2">
      <c r="D3608" s="139"/>
    </row>
    <row r="3609" spans="4:4" x14ac:dyDescent="0.2">
      <c r="D3609" s="139"/>
    </row>
    <row r="3610" spans="4:4" x14ac:dyDescent="0.2">
      <c r="D3610" s="139"/>
    </row>
    <row r="3611" spans="4:4" x14ac:dyDescent="0.2">
      <c r="D3611" s="139"/>
    </row>
    <row r="3612" spans="4:4" x14ac:dyDescent="0.2">
      <c r="D3612" s="139"/>
    </row>
    <row r="3613" spans="4:4" x14ac:dyDescent="0.2">
      <c r="D3613" s="139"/>
    </row>
    <row r="3614" spans="4:4" x14ac:dyDescent="0.2">
      <c r="D3614" s="139"/>
    </row>
    <row r="3615" spans="4:4" x14ac:dyDescent="0.2">
      <c r="D3615" s="139"/>
    </row>
    <row r="3616" spans="4:4" x14ac:dyDescent="0.2">
      <c r="D3616" s="139"/>
    </row>
    <row r="3617" spans="4:4" x14ac:dyDescent="0.2">
      <c r="D3617" s="139"/>
    </row>
    <row r="3618" spans="4:4" x14ac:dyDescent="0.2">
      <c r="D3618" s="139"/>
    </row>
    <row r="3619" spans="4:4" x14ac:dyDescent="0.2">
      <c r="D3619" s="139"/>
    </row>
    <row r="3620" spans="4:4" x14ac:dyDescent="0.2">
      <c r="D3620" s="139"/>
    </row>
    <row r="3621" spans="4:4" x14ac:dyDescent="0.2">
      <c r="D3621" s="139"/>
    </row>
    <row r="3622" spans="4:4" x14ac:dyDescent="0.2">
      <c r="D3622" s="139"/>
    </row>
    <row r="3623" spans="4:4" x14ac:dyDescent="0.2">
      <c r="D3623" s="139"/>
    </row>
    <row r="3624" spans="4:4" x14ac:dyDescent="0.2">
      <c r="D3624" s="139"/>
    </row>
    <row r="3625" spans="4:4" x14ac:dyDescent="0.2">
      <c r="D3625" s="139"/>
    </row>
    <row r="3626" spans="4:4" x14ac:dyDescent="0.2">
      <c r="D3626" s="139"/>
    </row>
    <row r="3627" spans="4:4" x14ac:dyDescent="0.2">
      <c r="D3627" s="139"/>
    </row>
    <row r="3628" spans="4:4" x14ac:dyDescent="0.2">
      <c r="D3628" s="139"/>
    </row>
    <row r="3629" spans="4:4" x14ac:dyDescent="0.2">
      <c r="D3629" s="139"/>
    </row>
    <row r="3630" spans="4:4" x14ac:dyDescent="0.2">
      <c r="D3630" s="139"/>
    </row>
    <row r="3631" spans="4:4" x14ac:dyDescent="0.2">
      <c r="D3631" s="139"/>
    </row>
    <row r="3632" spans="4:4" x14ac:dyDescent="0.2">
      <c r="D3632" s="139"/>
    </row>
    <row r="3633" spans="4:4" x14ac:dyDescent="0.2">
      <c r="D3633" s="139"/>
    </row>
    <row r="3634" spans="4:4" x14ac:dyDescent="0.2">
      <c r="D3634" s="139"/>
    </row>
    <row r="3635" spans="4:4" x14ac:dyDescent="0.2">
      <c r="D3635" s="139"/>
    </row>
    <row r="3636" spans="4:4" x14ac:dyDescent="0.2">
      <c r="D3636" s="139"/>
    </row>
    <row r="3637" spans="4:4" x14ac:dyDescent="0.2">
      <c r="D3637" s="139"/>
    </row>
    <row r="3638" spans="4:4" x14ac:dyDescent="0.2">
      <c r="D3638" s="139"/>
    </row>
    <row r="3639" spans="4:4" x14ac:dyDescent="0.2">
      <c r="D3639" s="139"/>
    </row>
    <row r="3640" spans="4:4" x14ac:dyDescent="0.2">
      <c r="D3640" s="139"/>
    </row>
    <row r="3641" spans="4:4" x14ac:dyDescent="0.2">
      <c r="D3641" s="139"/>
    </row>
    <row r="3642" spans="4:4" x14ac:dyDescent="0.2">
      <c r="D3642" s="139"/>
    </row>
    <row r="3643" spans="4:4" x14ac:dyDescent="0.2">
      <c r="D3643" s="139"/>
    </row>
    <row r="3644" spans="4:4" x14ac:dyDescent="0.2">
      <c r="D3644" s="139"/>
    </row>
    <row r="3645" spans="4:4" x14ac:dyDescent="0.2">
      <c r="D3645" s="139"/>
    </row>
    <row r="3646" spans="4:4" x14ac:dyDescent="0.2">
      <c r="D3646" s="139"/>
    </row>
    <row r="3647" spans="4:4" x14ac:dyDescent="0.2">
      <c r="D3647" s="139"/>
    </row>
    <row r="3648" spans="4:4" x14ac:dyDescent="0.2">
      <c r="D3648" s="139"/>
    </row>
    <row r="3649" spans="4:4" x14ac:dyDescent="0.2">
      <c r="D3649" s="139"/>
    </row>
    <row r="3650" spans="4:4" x14ac:dyDescent="0.2">
      <c r="D3650" s="139"/>
    </row>
    <row r="3651" spans="4:4" x14ac:dyDescent="0.2">
      <c r="D3651" s="139"/>
    </row>
    <row r="3652" spans="4:4" x14ac:dyDescent="0.2">
      <c r="D3652" s="139"/>
    </row>
    <row r="3653" spans="4:4" x14ac:dyDescent="0.2">
      <c r="D3653" s="139"/>
    </row>
    <row r="3654" spans="4:4" x14ac:dyDescent="0.2">
      <c r="D3654" s="139"/>
    </row>
    <row r="3655" spans="4:4" x14ac:dyDescent="0.2">
      <c r="D3655" s="139"/>
    </row>
    <row r="3656" spans="4:4" x14ac:dyDescent="0.2">
      <c r="D3656" s="139"/>
    </row>
    <row r="3657" spans="4:4" x14ac:dyDescent="0.2">
      <c r="D3657" s="139"/>
    </row>
    <row r="3658" spans="4:4" x14ac:dyDescent="0.2">
      <c r="D3658" s="139"/>
    </row>
    <row r="3659" spans="4:4" x14ac:dyDescent="0.2">
      <c r="D3659" s="139"/>
    </row>
    <row r="3660" spans="4:4" x14ac:dyDescent="0.2">
      <c r="D3660" s="139"/>
    </row>
    <row r="3661" spans="4:4" x14ac:dyDescent="0.2">
      <c r="D3661" s="139"/>
    </row>
    <row r="3662" spans="4:4" x14ac:dyDescent="0.2">
      <c r="D3662" s="139"/>
    </row>
    <row r="3663" spans="4:4" x14ac:dyDescent="0.2">
      <c r="D3663" s="139"/>
    </row>
    <row r="3664" spans="4:4" x14ac:dyDescent="0.2">
      <c r="D3664" s="139"/>
    </row>
    <row r="3665" spans="4:4" x14ac:dyDescent="0.2">
      <c r="D3665" s="139"/>
    </row>
    <row r="3666" spans="4:4" x14ac:dyDescent="0.2">
      <c r="D3666" s="139"/>
    </row>
    <row r="3667" spans="4:4" x14ac:dyDescent="0.2">
      <c r="D3667" s="139"/>
    </row>
    <row r="3668" spans="4:4" x14ac:dyDescent="0.2">
      <c r="D3668" s="139"/>
    </row>
    <row r="3669" spans="4:4" x14ac:dyDescent="0.2">
      <c r="D3669" s="139"/>
    </row>
    <row r="3670" spans="4:4" x14ac:dyDescent="0.2">
      <c r="D3670" s="139"/>
    </row>
    <row r="3671" spans="4:4" x14ac:dyDescent="0.2">
      <c r="D3671" s="139"/>
    </row>
    <row r="3672" spans="4:4" x14ac:dyDescent="0.2">
      <c r="D3672" s="139"/>
    </row>
    <row r="3673" spans="4:4" x14ac:dyDescent="0.2">
      <c r="D3673" s="139"/>
    </row>
    <row r="3674" spans="4:4" x14ac:dyDescent="0.2">
      <c r="D3674" s="139"/>
    </row>
    <row r="3675" spans="4:4" x14ac:dyDescent="0.2">
      <c r="D3675" s="139"/>
    </row>
    <row r="3676" spans="4:4" x14ac:dyDescent="0.2">
      <c r="D3676" s="139"/>
    </row>
    <row r="3677" spans="4:4" x14ac:dyDescent="0.2">
      <c r="D3677" s="139"/>
    </row>
    <row r="3678" spans="4:4" x14ac:dyDescent="0.2">
      <c r="D3678" s="139"/>
    </row>
    <row r="3679" spans="4:4" x14ac:dyDescent="0.2">
      <c r="D3679" s="139"/>
    </row>
    <row r="3680" spans="4:4" x14ac:dyDescent="0.2">
      <c r="D3680" s="139"/>
    </row>
    <row r="3681" spans="4:4" x14ac:dyDescent="0.2">
      <c r="D3681" s="139"/>
    </row>
    <row r="3682" spans="4:4" x14ac:dyDescent="0.2">
      <c r="D3682" s="139"/>
    </row>
    <row r="3683" spans="4:4" x14ac:dyDescent="0.2">
      <c r="D3683" s="139"/>
    </row>
    <row r="3684" spans="4:4" x14ac:dyDescent="0.2">
      <c r="D3684" s="139"/>
    </row>
    <row r="3685" spans="4:4" x14ac:dyDescent="0.2">
      <c r="D3685" s="139"/>
    </row>
    <row r="3686" spans="4:4" x14ac:dyDescent="0.2">
      <c r="D3686" s="139"/>
    </row>
    <row r="3687" spans="4:4" x14ac:dyDescent="0.2">
      <c r="D3687" s="139"/>
    </row>
    <row r="3688" spans="4:4" x14ac:dyDescent="0.2">
      <c r="D3688" s="139"/>
    </row>
    <row r="3689" spans="4:4" x14ac:dyDescent="0.2">
      <c r="D3689" s="139"/>
    </row>
    <row r="3690" spans="4:4" x14ac:dyDescent="0.2">
      <c r="D3690" s="139"/>
    </row>
    <row r="3691" spans="4:4" x14ac:dyDescent="0.2">
      <c r="D3691" s="139"/>
    </row>
    <row r="3692" spans="4:4" x14ac:dyDescent="0.2">
      <c r="D3692" s="139"/>
    </row>
    <row r="3693" spans="4:4" x14ac:dyDescent="0.2">
      <c r="D3693" s="139"/>
    </row>
    <row r="3694" spans="4:4" x14ac:dyDescent="0.2">
      <c r="D3694" s="139"/>
    </row>
    <row r="3695" spans="4:4" x14ac:dyDescent="0.2">
      <c r="D3695" s="139"/>
    </row>
    <row r="3696" spans="4:4" x14ac:dyDescent="0.2">
      <c r="D3696" s="139"/>
    </row>
    <row r="3697" spans="4:4" x14ac:dyDescent="0.2">
      <c r="D3697" s="139"/>
    </row>
    <row r="3698" spans="4:4" x14ac:dyDescent="0.2">
      <c r="D3698" s="139"/>
    </row>
    <row r="3699" spans="4:4" x14ac:dyDescent="0.2">
      <c r="D3699" s="139"/>
    </row>
    <row r="3700" spans="4:4" x14ac:dyDescent="0.2">
      <c r="D3700" s="139"/>
    </row>
    <row r="3701" spans="4:4" x14ac:dyDescent="0.2">
      <c r="D3701" s="139"/>
    </row>
    <row r="3702" spans="4:4" x14ac:dyDescent="0.2">
      <c r="D3702" s="139"/>
    </row>
    <row r="3703" spans="4:4" x14ac:dyDescent="0.2">
      <c r="D3703" s="139"/>
    </row>
    <row r="3704" spans="4:4" x14ac:dyDescent="0.2">
      <c r="D3704" s="139"/>
    </row>
    <row r="3705" spans="4:4" x14ac:dyDescent="0.2">
      <c r="D3705" s="139"/>
    </row>
    <row r="3706" spans="4:4" x14ac:dyDescent="0.2">
      <c r="D3706" s="139"/>
    </row>
    <row r="3707" spans="4:4" x14ac:dyDescent="0.2">
      <c r="D3707" s="139"/>
    </row>
    <row r="3708" spans="4:4" x14ac:dyDescent="0.2">
      <c r="D3708" s="139"/>
    </row>
    <row r="3709" spans="4:4" x14ac:dyDescent="0.2">
      <c r="D3709" s="139"/>
    </row>
    <row r="3710" spans="4:4" x14ac:dyDescent="0.2">
      <c r="D3710" s="139"/>
    </row>
    <row r="3711" spans="4:4" x14ac:dyDescent="0.2">
      <c r="D3711" s="139"/>
    </row>
    <row r="3712" spans="4:4" x14ac:dyDescent="0.2">
      <c r="D3712" s="139"/>
    </row>
    <row r="3713" spans="4:4" x14ac:dyDescent="0.2">
      <c r="D3713" s="139"/>
    </row>
    <row r="3714" spans="4:4" x14ac:dyDescent="0.2">
      <c r="D3714" s="139"/>
    </row>
    <row r="3715" spans="4:4" x14ac:dyDescent="0.2">
      <c r="D3715" s="139"/>
    </row>
    <row r="3716" spans="4:4" x14ac:dyDescent="0.2">
      <c r="D3716" s="139"/>
    </row>
    <row r="3717" spans="4:4" x14ac:dyDescent="0.2">
      <c r="D3717" s="139"/>
    </row>
    <row r="3718" spans="4:4" x14ac:dyDescent="0.2">
      <c r="D3718" s="139"/>
    </row>
    <row r="3719" spans="4:4" x14ac:dyDescent="0.2">
      <c r="D3719" s="139"/>
    </row>
    <row r="3720" spans="4:4" x14ac:dyDescent="0.2">
      <c r="D3720" s="139"/>
    </row>
    <row r="3721" spans="4:4" x14ac:dyDescent="0.2">
      <c r="D3721" s="139"/>
    </row>
    <row r="3722" spans="4:4" x14ac:dyDescent="0.2">
      <c r="D3722" s="139"/>
    </row>
    <row r="3723" spans="4:4" x14ac:dyDescent="0.2">
      <c r="D3723" s="139"/>
    </row>
    <row r="3724" spans="4:4" x14ac:dyDescent="0.2">
      <c r="D3724" s="139"/>
    </row>
    <row r="3725" spans="4:4" x14ac:dyDescent="0.2">
      <c r="D3725" s="139"/>
    </row>
    <row r="3726" spans="4:4" x14ac:dyDescent="0.2">
      <c r="D3726" s="139"/>
    </row>
    <row r="3727" spans="4:4" x14ac:dyDescent="0.2">
      <c r="D3727" s="139"/>
    </row>
    <row r="3728" spans="4:4" x14ac:dyDescent="0.2">
      <c r="D3728" s="139"/>
    </row>
    <row r="3729" spans="4:4" x14ac:dyDescent="0.2">
      <c r="D3729" s="139"/>
    </row>
    <row r="3730" spans="4:4" x14ac:dyDescent="0.2">
      <c r="D3730" s="139"/>
    </row>
    <row r="3731" spans="4:4" x14ac:dyDescent="0.2">
      <c r="D3731" s="139"/>
    </row>
    <row r="3732" spans="4:4" x14ac:dyDescent="0.2">
      <c r="D3732" s="139"/>
    </row>
    <row r="3733" spans="4:4" x14ac:dyDescent="0.2">
      <c r="D3733" s="139"/>
    </row>
    <row r="3734" spans="4:4" x14ac:dyDescent="0.2">
      <c r="D3734" s="139"/>
    </row>
    <row r="3735" spans="4:4" x14ac:dyDescent="0.2">
      <c r="D3735" s="139"/>
    </row>
    <row r="3736" spans="4:4" x14ac:dyDescent="0.2">
      <c r="D3736" s="139"/>
    </row>
    <row r="3737" spans="4:4" x14ac:dyDescent="0.2">
      <c r="D3737" s="139"/>
    </row>
    <row r="3738" spans="4:4" x14ac:dyDescent="0.2">
      <c r="D3738" s="139"/>
    </row>
    <row r="3739" spans="4:4" x14ac:dyDescent="0.2">
      <c r="D3739" s="139"/>
    </row>
    <row r="3740" spans="4:4" x14ac:dyDescent="0.2">
      <c r="D3740" s="139"/>
    </row>
    <row r="3741" spans="4:4" x14ac:dyDescent="0.2">
      <c r="D3741" s="139"/>
    </row>
    <row r="3742" spans="4:4" x14ac:dyDescent="0.2">
      <c r="D3742" s="139"/>
    </row>
    <row r="3743" spans="4:4" x14ac:dyDescent="0.2">
      <c r="D3743" s="139"/>
    </row>
    <row r="3744" spans="4:4" x14ac:dyDescent="0.2">
      <c r="D3744" s="139"/>
    </row>
    <row r="3745" spans="4:4" x14ac:dyDescent="0.2">
      <c r="D3745" s="139"/>
    </row>
    <row r="3746" spans="4:4" x14ac:dyDescent="0.2">
      <c r="D3746" s="139"/>
    </row>
    <row r="3747" spans="4:4" x14ac:dyDescent="0.2">
      <c r="D3747" s="139"/>
    </row>
    <row r="3748" spans="4:4" x14ac:dyDescent="0.2">
      <c r="D3748" s="139"/>
    </row>
    <row r="3749" spans="4:4" x14ac:dyDescent="0.2">
      <c r="D3749" s="139"/>
    </row>
    <row r="3750" spans="4:4" x14ac:dyDescent="0.2">
      <c r="D3750" s="139"/>
    </row>
    <row r="3751" spans="4:4" x14ac:dyDescent="0.2">
      <c r="D3751" s="139"/>
    </row>
    <row r="3752" spans="4:4" x14ac:dyDescent="0.2">
      <c r="D3752" s="139"/>
    </row>
    <row r="3753" spans="4:4" x14ac:dyDescent="0.2">
      <c r="D3753" s="139"/>
    </row>
    <row r="3754" spans="4:4" x14ac:dyDescent="0.2">
      <c r="D3754" s="139"/>
    </row>
    <row r="3755" spans="4:4" x14ac:dyDescent="0.2">
      <c r="D3755" s="139"/>
    </row>
    <row r="3756" spans="4:4" x14ac:dyDescent="0.2">
      <c r="D3756" s="139"/>
    </row>
    <row r="3757" spans="4:4" x14ac:dyDescent="0.2">
      <c r="D3757" s="139"/>
    </row>
    <row r="3758" spans="4:4" x14ac:dyDescent="0.2">
      <c r="D3758" s="139"/>
    </row>
    <row r="3759" spans="4:4" x14ac:dyDescent="0.2">
      <c r="D3759" s="139"/>
    </row>
    <row r="3760" spans="4:4" x14ac:dyDescent="0.2">
      <c r="D3760" s="139"/>
    </row>
    <row r="3761" spans="4:4" x14ac:dyDescent="0.2">
      <c r="D3761" s="139"/>
    </row>
    <row r="3762" spans="4:4" x14ac:dyDescent="0.2">
      <c r="D3762" s="139"/>
    </row>
    <row r="3763" spans="4:4" x14ac:dyDescent="0.2">
      <c r="D3763" s="139"/>
    </row>
    <row r="3764" spans="4:4" x14ac:dyDescent="0.2">
      <c r="D3764" s="139"/>
    </row>
    <row r="3765" spans="4:4" x14ac:dyDescent="0.2">
      <c r="D3765" s="139"/>
    </row>
    <row r="3766" spans="4:4" x14ac:dyDescent="0.2">
      <c r="D3766" s="139"/>
    </row>
    <row r="3767" spans="4:4" x14ac:dyDescent="0.2">
      <c r="D3767" s="139"/>
    </row>
    <row r="3768" spans="4:4" x14ac:dyDescent="0.2">
      <c r="D3768" s="139"/>
    </row>
    <row r="3769" spans="4:4" x14ac:dyDescent="0.2">
      <c r="D3769" s="139"/>
    </row>
    <row r="3770" spans="4:4" x14ac:dyDescent="0.2">
      <c r="D3770" s="139"/>
    </row>
    <row r="3771" spans="4:4" x14ac:dyDescent="0.2">
      <c r="D3771" s="139"/>
    </row>
    <row r="3772" spans="4:4" x14ac:dyDescent="0.2">
      <c r="D3772" s="139"/>
    </row>
    <row r="3773" spans="4:4" x14ac:dyDescent="0.2">
      <c r="D3773" s="139"/>
    </row>
    <row r="3774" spans="4:4" x14ac:dyDescent="0.2">
      <c r="D3774" s="139"/>
    </row>
    <row r="3775" spans="4:4" x14ac:dyDescent="0.2">
      <c r="D3775" s="139"/>
    </row>
    <row r="3776" spans="4:4" x14ac:dyDescent="0.2">
      <c r="D3776" s="139"/>
    </row>
    <row r="3777" spans="4:4" x14ac:dyDescent="0.2">
      <c r="D3777" s="139"/>
    </row>
    <row r="3778" spans="4:4" x14ac:dyDescent="0.2">
      <c r="D3778" s="139"/>
    </row>
    <row r="3779" spans="4:4" x14ac:dyDescent="0.2">
      <c r="D3779" s="139"/>
    </row>
    <row r="3780" spans="4:4" x14ac:dyDescent="0.2">
      <c r="D3780" s="139"/>
    </row>
    <row r="3781" spans="4:4" x14ac:dyDescent="0.2">
      <c r="D3781" s="139"/>
    </row>
    <row r="3782" spans="4:4" x14ac:dyDescent="0.2">
      <c r="D3782" s="139"/>
    </row>
    <row r="3783" spans="4:4" x14ac:dyDescent="0.2">
      <c r="D3783" s="139"/>
    </row>
    <row r="3784" spans="4:4" x14ac:dyDescent="0.2">
      <c r="D3784" s="139"/>
    </row>
    <row r="3785" spans="4:4" x14ac:dyDescent="0.2">
      <c r="D3785" s="139"/>
    </row>
    <row r="3786" spans="4:4" x14ac:dyDescent="0.2">
      <c r="D3786" s="139"/>
    </row>
    <row r="3787" spans="4:4" x14ac:dyDescent="0.2">
      <c r="D3787" s="139"/>
    </row>
    <row r="3788" spans="4:4" x14ac:dyDescent="0.2">
      <c r="D3788" s="139"/>
    </row>
    <row r="3789" spans="4:4" x14ac:dyDescent="0.2">
      <c r="D3789" s="139"/>
    </row>
    <row r="3790" spans="4:4" x14ac:dyDescent="0.2">
      <c r="D3790" s="139"/>
    </row>
    <row r="3791" spans="4:4" x14ac:dyDescent="0.2">
      <c r="D3791" s="139"/>
    </row>
    <row r="3792" spans="4:4" x14ac:dyDescent="0.2">
      <c r="D3792" s="139"/>
    </row>
    <row r="3793" spans="4:4" x14ac:dyDescent="0.2">
      <c r="D3793" s="139"/>
    </row>
    <row r="3794" spans="4:4" x14ac:dyDescent="0.2">
      <c r="D3794" s="139"/>
    </row>
    <row r="3795" spans="4:4" x14ac:dyDescent="0.2">
      <c r="D3795" s="139"/>
    </row>
    <row r="3796" spans="4:4" x14ac:dyDescent="0.2">
      <c r="D3796" s="139"/>
    </row>
    <row r="3797" spans="4:4" x14ac:dyDescent="0.2">
      <c r="D3797" s="139"/>
    </row>
    <row r="3798" spans="4:4" x14ac:dyDescent="0.2">
      <c r="D3798" s="139"/>
    </row>
    <row r="3799" spans="4:4" x14ac:dyDescent="0.2">
      <c r="D3799" s="139"/>
    </row>
    <row r="3800" spans="4:4" x14ac:dyDescent="0.2">
      <c r="D3800" s="139"/>
    </row>
    <row r="3801" spans="4:4" x14ac:dyDescent="0.2">
      <c r="D3801" s="139"/>
    </row>
    <row r="3802" spans="4:4" x14ac:dyDescent="0.2">
      <c r="D3802" s="139"/>
    </row>
    <row r="3803" spans="4:4" x14ac:dyDescent="0.2">
      <c r="D3803" s="139"/>
    </row>
    <row r="3804" spans="4:4" x14ac:dyDescent="0.2">
      <c r="D3804" s="139"/>
    </row>
    <row r="3805" spans="4:4" x14ac:dyDescent="0.2">
      <c r="D3805" s="139"/>
    </row>
    <row r="3806" spans="4:4" x14ac:dyDescent="0.2">
      <c r="D3806" s="139"/>
    </row>
    <row r="3807" spans="4:4" x14ac:dyDescent="0.2">
      <c r="D3807" s="139"/>
    </row>
    <row r="3808" spans="4:4" x14ac:dyDescent="0.2">
      <c r="D3808" s="139"/>
    </row>
    <row r="3809" spans="4:4" x14ac:dyDescent="0.2">
      <c r="D3809" s="139"/>
    </row>
    <row r="3810" spans="4:4" x14ac:dyDescent="0.2">
      <c r="D3810" s="139"/>
    </row>
    <row r="3811" spans="4:4" x14ac:dyDescent="0.2">
      <c r="D3811" s="139"/>
    </row>
    <row r="3812" spans="4:4" x14ac:dyDescent="0.2">
      <c r="D3812" s="139"/>
    </row>
    <row r="3813" spans="4:4" x14ac:dyDescent="0.2">
      <c r="D3813" s="139"/>
    </row>
    <row r="3814" spans="4:4" x14ac:dyDescent="0.2">
      <c r="D3814" s="139"/>
    </row>
    <row r="3815" spans="4:4" x14ac:dyDescent="0.2">
      <c r="D3815" s="139"/>
    </row>
    <row r="3816" spans="4:4" x14ac:dyDescent="0.2">
      <c r="D3816" s="139"/>
    </row>
    <row r="3817" spans="4:4" x14ac:dyDescent="0.2">
      <c r="D3817" s="139"/>
    </row>
    <row r="3818" spans="4:4" x14ac:dyDescent="0.2">
      <c r="D3818" s="139"/>
    </row>
    <row r="3819" spans="4:4" x14ac:dyDescent="0.2">
      <c r="D3819" s="139"/>
    </row>
    <row r="3820" spans="4:4" x14ac:dyDescent="0.2">
      <c r="D3820" s="139"/>
    </row>
    <row r="3821" spans="4:4" x14ac:dyDescent="0.2">
      <c r="D3821" s="139"/>
    </row>
    <row r="3822" spans="4:4" x14ac:dyDescent="0.2">
      <c r="D3822" s="139"/>
    </row>
    <row r="3823" spans="4:4" x14ac:dyDescent="0.2">
      <c r="D3823" s="139"/>
    </row>
    <row r="3824" spans="4:4" x14ac:dyDescent="0.2">
      <c r="D3824" s="139"/>
    </row>
    <row r="3825" spans="4:4" x14ac:dyDescent="0.2">
      <c r="D3825" s="139"/>
    </row>
    <row r="3826" spans="4:4" x14ac:dyDescent="0.2">
      <c r="D3826" s="139"/>
    </row>
    <row r="3827" spans="4:4" x14ac:dyDescent="0.2">
      <c r="D3827" s="139"/>
    </row>
    <row r="3828" spans="4:4" x14ac:dyDescent="0.2">
      <c r="D3828" s="139"/>
    </row>
    <row r="3829" spans="4:4" x14ac:dyDescent="0.2">
      <c r="D3829" s="139"/>
    </row>
    <row r="3830" spans="4:4" x14ac:dyDescent="0.2">
      <c r="D3830" s="139"/>
    </row>
    <row r="3831" spans="4:4" x14ac:dyDescent="0.2">
      <c r="D3831" s="139"/>
    </row>
    <row r="3832" spans="4:4" x14ac:dyDescent="0.2">
      <c r="D3832" s="139"/>
    </row>
    <row r="3833" spans="4:4" x14ac:dyDescent="0.2">
      <c r="D3833" s="139"/>
    </row>
    <row r="3834" spans="4:4" x14ac:dyDescent="0.2">
      <c r="D3834" s="139"/>
    </row>
    <row r="3835" spans="4:4" x14ac:dyDescent="0.2">
      <c r="D3835" s="139"/>
    </row>
    <row r="3836" spans="4:4" x14ac:dyDescent="0.2">
      <c r="D3836" s="139"/>
    </row>
    <row r="3837" spans="4:4" x14ac:dyDescent="0.2">
      <c r="D3837" s="139"/>
    </row>
    <row r="3838" spans="4:4" x14ac:dyDescent="0.2">
      <c r="D3838" s="139"/>
    </row>
    <row r="3839" spans="4:4" x14ac:dyDescent="0.2">
      <c r="D3839" s="139"/>
    </row>
    <row r="3840" spans="4:4" x14ac:dyDescent="0.2">
      <c r="D3840" s="139"/>
    </row>
    <row r="3841" spans="4:4" x14ac:dyDescent="0.2">
      <c r="D3841" s="139"/>
    </row>
    <row r="3842" spans="4:4" x14ac:dyDescent="0.2">
      <c r="D3842" s="139"/>
    </row>
    <row r="3843" spans="4:4" x14ac:dyDescent="0.2">
      <c r="D3843" s="139"/>
    </row>
    <row r="3844" spans="4:4" x14ac:dyDescent="0.2">
      <c r="D3844" s="139"/>
    </row>
    <row r="3845" spans="4:4" x14ac:dyDescent="0.2">
      <c r="D3845" s="139"/>
    </row>
    <row r="3846" spans="4:4" x14ac:dyDescent="0.2">
      <c r="D3846" s="139"/>
    </row>
    <row r="3847" spans="4:4" x14ac:dyDescent="0.2">
      <c r="D3847" s="139"/>
    </row>
    <row r="3848" spans="4:4" x14ac:dyDescent="0.2">
      <c r="D3848" s="139"/>
    </row>
    <row r="3849" spans="4:4" x14ac:dyDescent="0.2">
      <c r="D3849" s="139"/>
    </row>
    <row r="3850" spans="4:4" x14ac:dyDescent="0.2">
      <c r="D3850" s="139"/>
    </row>
    <row r="3851" spans="4:4" x14ac:dyDescent="0.2">
      <c r="D3851" s="139"/>
    </row>
    <row r="3852" spans="4:4" x14ac:dyDescent="0.2">
      <c r="D3852" s="139"/>
    </row>
    <row r="3853" spans="4:4" x14ac:dyDescent="0.2">
      <c r="D3853" s="139"/>
    </row>
    <row r="3854" spans="4:4" x14ac:dyDescent="0.2">
      <c r="D3854" s="139"/>
    </row>
    <row r="3855" spans="4:4" x14ac:dyDescent="0.2">
      <c r="D3855" s="139"/>
    </row>
    <row r="3856" spans="4:4" x14ac:dyDescent="0.2">
      <c r="D3856" s="139"/>
    </row>
    <row r="3857" spans="4:4" x14ac:dyDescent="0.2">
      <c r="D3857" s="139"/>
    </row>
    <row r="3858" spans="4:4" x14ac:dyDescent="0.2">
      <c r="D3858" s="139"/>
    </row>
    <row r="3859" spans="4:4" x14ac:dyDescent="0.2">
      <c r="D3859" s="139"/>
    </row>
    <row r="3860" spans="4:4" x14ac:dyDescent="0.2">
      <c r="D3860" s="139"/>
    </row>
    <row r="3861" spans="4:4" x14ac:dyDescent="0.2">
      <c r="D3861" s="139"/>
    </row>
    <row r="3862" spans="4:4" x14ac:dyDescent="0.2">
      <c r="D3862" s="139"/>
    </row>
    <row r="3863" spans="4:4" x14ac:dyDescent="0.2">
      <c r="D3863" s="139"/>
    </row>
    <row r="3864" spans="4:4" x14ac:dyDescent="0.2">
      <c r="D3864" s="139"/>
    </row>
    <row r="3865" spans="4:4" x14ac:dyDescent="0.2">
      <c r="D3865" s="139"/>
    </row>
    <row r="3866" spans="4:4" x14ac:dyDescent="0.2">
      <c r="D3866" s="139"/>
    </row>
    <row r="3867" spans="4:4" x14ac:dyDescent="0.2">
      <c r="D3867" s="139"/>
    </row>
    <row r="3868" spans="4:4" x14ac:dyDescent="0.2">
      <c r="D3868" s="139"/>
    </row>
    <row r="3869" spans="4:4" x14ac:dyDescent="0.2">
      <c r="D3869" s="139"/>
    </row>
    <row r="3870" spans="4:4" x14ac:dyDescent="0.2">
      <c r="D3870" s="139"/>
    </row>
    <row r="3871" spans="4:4" x14ac:dyDescent="0.2">
      <c r="D3871" s="139"/>
    </row>
    <row r="3872" spans="4:4" x14ac:dyDescent="0.2">
      <c r="D3872" s="139"/>
    </row>
    <row r="3873" spans="4:4" x14ac:dyDescent="0.2">
      <c r="D3873" s="139"/>
    </row>
    <row r="3874" spans="4:4" x14ac:dyDescent="0.2">
      <c r="D3874" s="139"/>
    </row>
    <row r="3875" spans="4:4" x14ac:dyDescent="0.2">
      <c r="D3875" s="139"/>
    </row>
    <row r="3876" spans="4:4" x14ac:dyDescent="0.2">
      <c r="D3876" s="139"/>
    </row>
    <row r="3877" spans="4:4" x14ac:dyDescent="0.2">
      <c r="D3877" s="139"/>
    </row>
    <row r="3878" spans="4:4" x14ac:dyDescent="0.2">
      <c r="D3878" s="139"/>
    </row>
    <row r="3879" spans="4:4" x14ac:dyDescent="0.2">
      <c r="D3879" s="139"/>
    </row>
    <row r="3880" spans="4:4" x14ac:dyDescent="0.2">
      <c r="D3880" s="139"/>
    </row>
    <row r="3881" spans="4:4" x14ac:dyDescent="0.2">
      <c r="D3881" s="139"/>
    </row>
    <row r="3882" spans="4:4" x14ac:dyDescent="0.2">
      <c r="D3882" s="139"/>
    </row>
    <row r="3883" spans="4:4" x14ac:dyDescent="0.2">
      <c r="D3883" s="139"/>
    </row>
    <row r="3884" spans="4:4" x14ac:dyDescent="0.2">
      <c r="D3884" s="139"/>
    </row>
    <row r="3885" spans="4:4" x14ac:dyDescent="0.2">
      <c r="D3885" s="139"/>
    </row>
    <row r="3886" spans="4:4" x14ac:dyDescent="0.2">
      <c r="D3886" s="139"/>
    </row>
    <row r="3887" spans="4:4" x14ac:dyDescent="0.2">
      <c r="D3887" s="139"/>
    </row>
    <row r="3888" spans="4:4" x14ac:dyDescent="0.2">
      <c r="D3888" s="139"/>
    </row>
    <row r="3889" spans="4:4" x14ac:dyDescent="0.2">
      <c r="D3889" s="139"/>
    </row>
    <row r="3890" spans="4:4" x14ac:dyDescent="0.2">
      <c r="D3890" s="139"/>
    </row>
    <row r="3891" spans="4:4" x14ac:dyDescent="0.2">
      <c r="D3891" s="139"/>
    </row>
    <row r="3892" spans="4:4" x14ac:dyDescent="0.2">
      <c r="D3892" s="139"/>
    </row>
    <row r="3893" spans="4:4" x14ac:dyDescent="0.2">
      <c r="D3893" s="139"/>
    </row>
    <row r="3894" spans="4:4" x14ac:dyDescent="0.2">
      <c r="D3894" s="139"/>
    </row>
    <row r="3895" spans="4:4" x14ac:dyDescent="0.2">
      <c r="D3895" s="139"/>
    </row>
    <row r="3896" spans="4:4" x14ac:dyDescent="0.2">
      <c r="D3896" s="139"/>
    </row>
    <row r="3897" spans="4:4" x14ac:dyDescent="0.2">
      <c r="D3897" s="139"/>
    </row>
    <row r="3898" spans="4:4" x14ac:dyDescent="0.2">
      <c r="D3898" s="139"/>
    </row>
    <row r="3899" spans="4:4" x14ac:dyDescent="0.2">
      <c r="D3899" s="139"/>
    </row>
    <row r="3900" spans="4:4" x14ac:dyDescent="0.2">
      <c r="D3900" s="139"/>
    </row>
    <row r="3901" spans="4:4" x14ac:dyDescent="0.2">
      <c r="D3901" s="139"/>
    </row>
    <row r="3902" spans="4:4" x14ac:dyDescent="0.2">
      <c r="D3902" s="139"/>
    </row>
    <row r="3903" spans="4:4" x14ac:dyDescent="0.2">
      <c r="D3903" s="139"/>
    </row>
    <row r="3904" spans="4:4" x14ac:dyDescent="0.2">
      <c r="D3904" s="139"/>
    </row>
    <row r="3905" spans="4:4" x14ac:dyDescent="0.2">
      <c r="D3905" s="139"/>
    </row>
    <row r="3906" spans="4:4" x14ac:dyDescent="0.2">
      <c r="D3906" s="139"/>
    </row>
    <row r="3907" spans="4:4" x14ac:dyDescent="0.2">
      <c r="D3907" s="139"/>
    </row>
    <row r="3908" spans="4:4" x14ac:dyDescent="0.2">
      <c r="D3908" s="139"/>
    </row>
    <row r="3909" spans="4:4" x14ac:dyDescent="0.2">
      <c r="D3909" s="139"/>
    </row>
    <row r="3910" spans="4:4" x14ac:dyDescent="0.2">
      <c r="D3910" s="139"/>
    </row>
    <row r="3911" spans="4:4" x14ac:dyDescent="0.2">
      <c r="D3911" s="139"/>
    </row>
    <row r="3912" spans="4:4" x14ac:dyDescent="0.2">
      <c r="D3912" s="139"/>
    </row>
    <row r="3913" spans="4:4" x14ac:dyDescent="0.2">
      <c r="D3913" s="139"/>
    </row>
    <row r="3914" spans="4:4" x14ac:dyDescent="0.2">
      <c r="D3914" s="139"/>
    </row>
    <row r="3915" spans="4:4" x14ac:dyDescent="0.2">
      <c r="D3915" s="139"/>
    </row>
    <row r="3916" spans="4:4" x14ac:dyDescent="0.2">
      <c r="D3916" s="139"/>
    </row>
    <row r="3917" spans="4:4" x14ac:dyDescent="0.2">
      <c r="D3917" s="139"/>
    </row>
    <row r="3918" spans="4:4" x14ac:dyDescent="0.2">
      <c r="D3918" s="139"/>
    </row>
    <row r="3919" spans="4:4" x14ac:dyDescent="0.2">
      <c r="D3919" s="139"/>
    </row>
    <row r="3920" spans="4:4" x14ac:dyDescent="0.2">
      <c r="D3920" s="139"/>
    </row>
    <row r="3921" spans="4:4" x14ac:dyDescent="0.2">
      <c r="D3921" s="139"/>
    </row>
    <row r="3922" spans="4:4" x14ac:dyDescent="0.2">
      <c r="D3922" s="139"/>
    </row>
    <row r="3923" spans="4:4" x14ac:dyDescent="0.2">
      <c r="D3923" s="139"/>
    </row>
    <row r="3924" spans="4:4" x14ac:dyDescent="0.2">
      <c r="D3924" s="139"/>
    </row>
    <row r="3925" spans="4:4" x14ac:dyDescent="0.2">
      <c r="D3925" s="139"/>
    </row>
    <row r="3926" spans="4:4" x14ac:dyDescent="0.2">
      <c r="D3926" s="139"/>
    </row>
    <row r="3927" spans="4:4" x14ac:dyDescent="0.2">
      <c r="D3927" s="139"/>
    </row>
    <row r="3928" spans="4:4" x14ac:dyDescent="0.2">
      <c r="D3928" s="139"/>
    </row>
    <row r="3929" spans="4:4" x14ac:dyDescent="0.2">
      <c r="D3929" s="139"/>
    </row>
    <row r="3930" spans="4:4" x14ac:dyDescent="0.2">
      <c r="D3930" s="139"/>
    </row>
    <row r="3931" spans="4:4" x14ac:dyDescent="0.2">
      <c r="D3931" s="139"/>
    </row>
    <row r="3932" spans="4:4" x14ac:dyDescent="0.2">
      <c r="D3932" s="139"/>
    </row>
    <row r="3933" spans="4:4" x14ac:dyDescent="0.2">
      <c r="D3933" s="139"/>
    </row>
    <row r="3934" spans="4:4" x14ac:dyDescent="0.2">
      <c r="D3934" s="139"/>
    </row>
    <row r="3935" spans="4:4" x14ac:dyDescent="0.2">
      <c r="D3935" s="139"/>
    </row>
    <row r="3936" spans="4:4" x14ac:dyDescent="0.2">
      <c r="D3936" s="139"/>
    </row>
    <row r="3937" spans="4:4" x14ac:dyDescent="0.2">
      <c r="D3937" s="139"/>
    </row>
    <row r="3938" spans="4:4" x14ac:dyDescent="0.2">
      <c r="D3938" s="139"/>
    </row>
    <row r="3939" spans="4:4" x14ac:dyDescent="0.2">
      <c r="D3939" s="139"/>
    </row>
    <row r="3940" spans="4:4" x14ac:dyDescent="0.2">
      <c r="D3940" s="139"/>
    </row>
    <row r="3941" spans="4:4" x14ac:dyDescent="0.2">
      <c r="D3941" s="139"/>
    </row>
    <row r="3942" spans="4:4" x14ac:dyDescent="0.2">
      <c r="D3942" s="139"/>
    </row>
    <row r="3943" spans="4:4" x14ac:dyDescent="0.2">
      <c r="D3943" s="139"/>
    </row>
    <row r="3944" spans="4:4" x14ac:dyDescent="0.2">
      <c r="D3944" s="139"/>
    </row>
    <row r="3945" spans="4:4" x14ac:dyDescent="0.2">
      <c r="D3945" s="139"/>
    </row>
    <row r="3946" spans="4:4" x14ac:dyDescent="0.2">
      <c r="D3946" s="139"/>
    </row>
    <row r="3947" spans="4:4" x14ac:dyDescent="0.2">
      <c r="D3947" s="139"/>
    </row>
    <row r="3948" spans="4:4" x14ac:dyDescent="0.2">
      <c r="D3948" s="139"/>
    </row>
    <row r="3949" spans="4:4" x14ac:dyDescent="0.2">
      <c r="D3949" s="139"/>
    </row>
    <row r="3950" spans="4:4" x14ac:dyDescent="0.2">
      <c r="D3950" s="139"/>
    </row>
    <row r="3951" spans="4:4" x14ac:dyDescent="0.2">
      <c r="D3951" s="139"/>
    </row>
    <row r="3952" spans="4:4" x14ac:dyDescent="0.2">
      <c r="D3952" s="139"/>
    </row>
    <row r="3953" spans="4:4" x14ac:dyDescent="0.2">
      <c r="D3953" s="139"/>
    </row>
    <row r="3954" spans="4:4" x14ac:dyDescent="0.2">
      <c r="D3954" s="139"/>
    </row>
    <row r="3955" spans="4:4" x14ac:dyDescent="0.2">
      <c r="D3955" s="139"/>
    </row>
    <row r="3956" spans="4:4" x14ac:dyDescent="0.2">
      <c r="D3956" s="139"/>
    </row>
    <row r="3957" spans="4:4" x14ac:dyDescent="0.2">
      <c r="D3957" s="139"/>
    </row>
    <row r="3958" spans="4:4" x14ac:dyDescent="0.2">
      <c r="D3958" s="139"/>
    </row>
    <row r="3959" spans="4:4" x14ac:dyDescent="0.2">
      <c r="D3959" s="139"/>
    </row>
    <row r="3960" spans="4:4" x14ac:dyDescent="0.2">
      <c r="D3960" s="139"/>
    </row>
    <row r="3961" spans="4:4" x14ac:dyDescent="0.2">
      <c r="D3961" s="139"/>
    </row>
    <row r="3962" spans="4:4" x14ac:dyDescent="0.2">
      <c r="D3962" s="139"/>
    </row>
    <row r="3963" spans="4:4" x14ac:dyDescent="0.2">
      <c r="D3963" s="139"/>
    </row>
    <row r="3964" spans="4:4" x14ac:dyDescent="0.2">
      <c r="D3964" s="139"/>
    </row>
    <row r="3965" spans="4:4" x14ac:dyDescent="0.2">
      <c r="D3965" s="139"/>
    </row>
    <row r="3966" spans="4:4" x14ac:dyDescent="0.2">
      <c r="D3966" s="139"/>
    </row>
    <row r="3967" spans="4:4" x14ac:dyDescent="0.2">
      <c r="D3967" s="139"/>
    </row>
    <row r="3968" spans="4:4" x14ac:dyDescent="0.2">
      <c r="D3968" s="139"/>
    </row>
    <row r="3969" spans="4:4" x14ac:dyDescent="0.2">
      <c r="D3969" s="139"/>
    </row>
    <row r="3970" spans="4:4" x14ac:dyDescent="0.2">
      <c r="D3970" s="139"/>
    </row>
    <row r="3971" spans="4:4" x14ac:dyDescent="0.2">
      <c r="D3971" s="139"/>
    </row>
    <row r="3972" spans="4:4" x14ac:dyDescent="0.2">
      <c r="D3972" s="139"/>
    </row>
    <row r="3973" spans="4:4" x14ac:dyDescent="0.2">
      <c r="D3973" s="139"/>
    </row>
    <row r="3974" spans="4:4" x14ac:dyDescent="0.2">
      <c r="D3974" s="139"/>
    </row>
    <row r="3975" spans="4:4" x14ac:dyDescent="0.2">
      <c r="D3975" s="139"/>
    </row>
    <row r="3976" spans="4:4" x14ac:dyDescent="0.2">
      <c r="D3976" s="139"/>
    </row>
    <row r="3977" spans="4:4" x14ac:dyDescent="0.2">
      <c r="D3977" s="139"/>
    </row>
    <row r="3978" spans="4:4" x14ac:dyDescent="0.2">
      <c r="D3978" s="139"/>
    </row>
    <row r="3979" spans="4:4" x14ac:dyDescent="0.2">
      <c r="D3979" s="139"/>
    </row>
    <row r="3980" spans="4:4" x14ac:dyDescent="0.2">
      <c r="D3980" s="139"/>
    </row>
    <row r="3981" spans="4:4" x14ac:dyDescent="0.2">
      <c r="D3981" s="139"/>
    </row>
    <row r="3982" spans="4:4" x14ac:dyDescent="0.2">
      <c r="D3982" s="139"/>
    </row>
    <row r="3983" spans="4:4" x14ac:dyDescent="0.2">
      <c r="D3983" s="139"/>
    </row>
    <row r="3984" spans="4:4" x14ac:dyDescent="0.2">
      <c r="D3984" s="139"/>
    </row>
    <row r="3985" spans="4:4" x14ac:dyDescent="0.2">
      <c r="D3985" s="139"/>
    </row>
    <row r="3986" spans="4:4" x14ac:dyDescent="0.2">
      <c r="D3986" s="139"/>
    </row>
    <row r="3987" spans="4:4" x14ac:dyDescent="0.2">
      <c r="D3987" s="139"/>
    </row>
    <row r="3988" spans="4:4" x14ac:dyDescent="0.2">
      <c r="D3988" s="139"/>
    </row>
    <row r="3989" spans="4:4" x14ac:dyDescent="0.2">
      <c r="D3989" s="139"/>
    </row>
    <row r="3990" spans="4:4" x14ac:dyDescent="0.2">
      <c r="D3990" s="139"/>
    </row>
    <row r="3991" spans="4:4" x14ac:dyDescent="0.2">
      <c r="D3991" s="139"/>
    </row>
    <row r="3992" spans="4:4" x14ac:dyDescent="0.2">
      <c r="D3992" s="139"/>
    </row>
    <row r="3993" spans="4:4" x14ac:dyDescent="0.2">
      <c r="D3993" s="139"/>
    </row>
    <row r="3994" spans="4:4" x14ac:dyDescent="0.2">
      <c r="D3994" s="139"/>
    </row>
    <row r="3995" spans="4:4" x14ac:dyDescent="0.2">
      <c r="D3995" s="139"/>
    </row>
    <row r="3996" spans="4:4" x14ac:dyDescent="0.2">
      <c r="D3996" s="139"/>
    </row>
    <row r="3997" spans="4:4" x14ac:dyDescent="0.2">
      <c r="D3997" s="139"/>
    </row>
    <row r="3998" spans="4:4" x14ac:dyDescent="0.2">
      <c r="D3998" s="139"/>
    </row>
    <row r="3999" spans="4:4" x14ac:dyDescent="0.2">
      <c r="D3999" s="139"/>
    </row>
    <row r="4000" spans="4:4" x14ac:dyDescent="0.2">
      <c r="D4000" s="139"/>
    </row>
    <row r="4001" spans="4:4" x14ac:dyDescent="0.2">
      <c r="D4001" s="139"/>
    </row>
    <row r="4002" spans="4:4" x14ac:dyDescent="0.2">
      <c r="D4002" s="139"/>
    </row>
    <row r="4003" spans="4:4" x14ac:dyDescent="0.2">
      <c r="D4003" s="139"/>
    </row>
    <row r="4004" spans="4:4" x14ac:dyDescent="0.2">
      <c r="D4004" s="139"/>
    </row>
    <row r="4005" spans="4:4" x14ac:dyDescent="0.2">
      <c r="D4005" s="139"/>
    </row>
    <row r="4006" spans="4:4" x14ac:dyDescent="0.2">
      <c r="D4006" s="139"/>
    </row>
    <row r="4007" spans="4:4" x14ac:dyDescent="0.2">
      <c r="D4007" s="139"/>
    </row>
    <row r="4008" spans="4:4" x14ac:dyDescent="0.2">
      <c r="D4008" s="139"/>
    </row>
    <row r="4009" spans="4:4" x14ac:dyDescent="0.2">
      <c r="D4009" s="139"/>
    </row>
    <row r="4010" spans="4:4" x14ac:dyDescent="0.2">
      <c r="D4010" s="139"/>
    </row>
    <row r="4011" spans="4:4" x14ac:dyDescent="0.2">
      <c r="D4011" s="139"/>
    </row>
    <row r="4012" spans="4:4" x14ac:dyDescent="0.2">
      <c r="D4012" s="139"/>
    </row>
    <row r="4013" spans="4:4" x14ac:dyDescent="0.2">
      <c r="D4013" s="139"/>
    </row>
    <row r="4014" spans="4:4" x14ac:dyDescent="0.2">
      <c r="D4014" s="139"/>
    </row>
    <row r="4015" spans="4:4" x14ac:dyDescent="0.2">
      <c r="D4015" s="139"/>
    </row>
    <row r="4016" spans="4:4" x14ac:dyDescent="0.2">
      <c r="D4016" s="139"/>
    </row>
    <row r="4017" spans="4:4" x14ac:dyDescent="0.2">
      <c r="D4017" s="139"/>
    </row>
    <row r="4018" spans="4:4" x14ac:dyDescent="0.2">
      <c r="D4018" s="139"/>
    </row>
    <row r="4019" spans="4:4" x14ac:dyDescent="0.2">
      <c r="D4019" s="139"/>
    </row>
    <row r="4020" spans="4:4" x14ac:dyDescent="0.2">
      <c r="D4020" s="139"/>
    </row>
    <row r="4021" spans="4:4" x14ac:dyDescent="0.2">
      <c r="D4021" s="139"/>
    </row>
    <row r="4022" spans="4:4" x14ac:dyDescent="0.2">
      <c r="D4022" s="139"/>
    </row>
    <row r="4023" spans="4:4" x14ac:dyDescent="0.2">
      <c r="D4023" s="139"/>
    </row>
    <row r="4024" spans="4:4" x14ac:dyDescent="0.2">
      <c r="D4024" s="139"/>
    </row>
    <row r="4025" spans="4:4" x14ac:dyDescent="0.2">
      <c r="D4025" s="139"/>
    </row>
    <row r="4026" spans="4:4" x14ac:dyDescent="0.2">
      <c r="D4026" s="139"/>
    </row>
    <row r="4027" spans="4:4" x14ac:dyDescent="0.2">
      <c r="D4027" s="139"/>
    </row>
    <row r="4028" spans="4:4" x14ac:dyDescent="0.2">
      <c r="D4028" s="139"/>
    </row>
    <row r="4029" spans="4:4" x14ac:dyDescent="0.2">
      <c r="D4029" s="139"/>
    </row>
    <row r="4030" spans="4:4" x14ac:dyDescent="0.2">
      <c r="D4030" s="139"/>
    </row>
    <row r="4031" spans="4:4" x14ac:dyDescent="0.2">
      <c r="D4031" s="139"/>
    </row>
    <row r="4032" spans="4:4" x14ac:dyDescent="0.2">
      <c r="D4032" s="139"/>
    </row>
    <row r="4033" spans="4:4" x14ac:dyDescent="0.2">
      <c r="D4033" s="139"/>
    </row>
    <row r="4034" spans="4:4" x14ac:dyDescent="0.2">
      <c r="D4034" s="139"/>
    </row>
    <row r="4035" spans="4:4" x14ac:dyDescent="0.2">
      <c r="D4035" s="139"/>
    </row>
    <row r="4036" spans="4:4" x14ac:dyDescent="0.2">
      <c r="D4036" s="139"/>
    </row>
    <row r="4037" spans="4:4" x14ac:dyDescent="0.2">
      <c r="D4037" s="139"/>
    </row>
    <row r="4038" spans="4:4" x14ac:dyDescent="0.2">
      <c r="D4038" s="139"/>
    </row>
    <row r="4039" spans="4:4" x14ac:dyDescent="0.2">
      <c r="D4039" s="139"/>
    </row>
    <row r="4040" spans="4:4" x14ac:dyDescent="0.2">
      <c r="D4040" s="139"/>
    </row>
    <row r="4041" spans="4:4" x14ac:dyDescent="0.2">
      <c r="D4041" s="139"/>
    </row>
    <row r="4042" spans="4:4" x14ac:dyDescent="0.2">
      <c r="D4042" s="139"/>
    </row>
    <row r="4043" spans="4:4" x14ac:dyDescent="0.2">
      <c r="D4043" s="139"/>
    </row>
    <row r="4044" spans="4:4" x14ac:dyDescent="0.2">
      <c r="D4044" s="139"/>
    </row>
    <row r="4045" spans="4:4" x14ac:dyDescent="0.2">
      <c r="D4045" s="139"/>
    </row>
    <row r="4046" spans="4:4" x14ac:dyDescent="0.2">
      <c r="D4046" s="139"/>
    </row>
    <row r="4047" spans="4:4" x14ac:dyDescent="0.2">
      <c r="D4047" s="139"/>
    </row>
    <row r="4048" spans="4:4" x14ac:dyDescent="0.2">
      <c r="D4048" s="139"/>
    </row>
    <row r="4049" spans="4:4" x14ac:dyDescent="0.2">
      <c r="D4049" s="139"/>
    </row>
    <row r="4050" spans="4:4" x14ac:dyDescent="0.2">
      <c r="D4050" s="139"/>
    </row>
    <row r="4051" spans="4:4" x14ac:dyDescent="0.2">
      <c r="D4051" s="139"/>
    </row>
    <row r="4052" spans="4:4" x14ac:dyDescent="0.2">
      <c r="D4052" s="139"/>
    </row>
    <row r="4053" spans="4:4" x14ac:dyDescent="0.2">
      <c r="D4053" s="139"/>
    </row>
    <row r="4054" spans="4:4" x14ac:dyDescent="0.2">
      <c r="D4054" s="139"/>
    </row>
    <row r="4055" spans="4:4" x14ac:dyDescent="0.2">
      <c r="D4055" s="139"/>
    </row>
    <row r="4056" spans="4:4" x14ac:dyDescent="0.2">
      <c r="D4056" s="139"/>
    </row>
    <row r="4057" spans="4:4" x14ac:dyDescent="0.2">
      <c r="D4057" s="139"/>
    </row>
    <row r="4058" spans="4:4" x14ac:dyDescent="0.2">
      <c r="D4058" s="139"/>
    </row>
    <row r="4059" spans="4:4" x14ac:dyDescent="0.2">
      <c r="D4059" s="139"/>
    </row>
    <row r="4060" spans="4:4" x14ac:dyDescent="0.2">
      <c r="D4060" s="139"/>
    </row>
    <row r="4061" spans="4:4" x14ac:dyDescent="0.2">
      <c r="D4061" s="139"/>
    </row>
    <row r="4062" spans="4:4" x14ac:dyDescent="0.2">
      <c r="D4062" s="139"/>
    </row>
    <row r="4063" spans="4:4" x14ac:dyDescent="0.2">
      <c r="D4063" s="139"/>
    </row>
    <row r="4064" spans="4:4" x14ac:dyDescent="0.2">
      <c r="D4064" s="139"/>
    </row>
    <row r="4065" spans="4:4" x14ac:dyDescent="0.2">
      <c r="D4065" s="139"/>
    </row>
    <row r="4066" spans="4:4" x14ac:dyDescent="0.2">
      <c r="D4066" s="139"/>
    </row>
    <row r="4067" spans="4:4" x14ac:dyDescent="0.2">
      <c r="D4067" s="139"/>
    </row>
    <row r="4068" spans="4:4" x14ac:dyDescent="0.2">
      <c r="D4068" s="139"/>
    </row>
    <row r="4069" spans="4:4" x14ac:dyDescent="0.2">
      <c r="D4069" s="139"/>
    </row>
    <row r="4070" spans="4:4" x14ac:dyDescent="0.2">
      <c r="D4070" s="139"/>
    </row>
    <row r="4071" spans="4:4" x14ac:dyDescent="0.2">
      <c r="D4071" s="139"/>
    </row>
    <row r="4072" spans="4:4" x14ac:dyDescent="0.2">
      <c r="D4072" s="139"/>
    </row>
    <row r="4073" spans="4:4" x14ac:dyDescent="0.2">
      <c r="D4073" s="139"/>
    </row>
    <row r="4074" spans="4:4" x14ac:dyDescent="0.2">
      <c r="D4074" s="139"/>
    </row>
    <row r="4075" spans="4:4" x14ac:dyDescent="0.2">
      <c r="D4075" s="139"/>
    </row>
    <row r="4076" spans="4:4" x14ac:dyDescent="0.2">
      <c r="D4076" s="139"/>
    </row>
    <row r="4077" spans="4:4" x14ac:dyDescent="0.2">
      <c r="D4077" s="139"/>
    </row>
    <row r="4078" spans="4:4" x14ac:dyDescent="0.2">
      <c r="D4078" s="139"/>
    </row>
    <row r="4079" spans="4:4" x14ac:dyDescent="0.2">
      <c r="D4079" s="139"/>
    </row>
    <row r="4080" spans="4:4" x14ac:dyDescent="0.2">
      <c r="D4080" s="139"/>
    </row>
    <row r="4081" spans="4:4" x14ac:dyDescent="0.2">
      <c r="D4081" s="139"/>
    </row>
    <row r="4082" spans="4:4" x14ac:dyDescent="0.2">
      <c r="D4082" s="139"/>
    </row>
    <row r="4083" spans="4:4" x14ac:dyDescent="0.2">
      <c r="D4083" s="139"/>
    </row>
    <row r="4084" spans="4:4" x14ac:dyDescent="0.2">
      <c r="D4084" s="139"/>
    </row>
    <row r="4085" spans="4:4" x14ac:dyDescent="0.2">
      <c r="D4085" s="139"/>
    </row>
    <row r="4086" spans="4:4" x14ac:dyDescent="0.2">
      <c r="D4086" s="139"/>
    </row>
    <row r="4087" spans="4:4" x14ac:dyDescent="0.2">
      <c r="D4087" s="139"/>
    </row>
    <row r="4088" spans="4:4" x14ac:dyDescent="0.2">
      <c r="D4088" s="139"/>
    </row>
    <row r="4089" spans="4:4" x14ac:dyDescent="0.2">
      <c r="D4089" s="139"/>
    </row>
    <row r="4090" spans="4:4" x14ac:dyDescent="0.2">
      <c r="D4090" s="139"/>
    </row>
    <row r="4091" spans="4:4" x14ac:dyDescent="0.2">
      <c r="D4091" s="139"/>
    </row>
    <row r="4092" spans="4:4" x14ac:dyDescent="0.2">
      <c r="D4092" s="139"/>
    </row>
    <row r="4093" spans="4:4" x14ac:dyDescent="0.2">
      <c r="D4093" s="139"/>
    </row>
    <row r="4094" spans="4:4" x14ac:dyDescent="0.2">
      <c r="D4094" s="139"/>
    </row>
    <row r="4095" spans="4:4" x14ac:dyDescent="0.2">
      <c r="D4095" s="139"/>
    </row>
    <row r="4096" spans="4:4" x14ac:dyDescent="0.2">
      <c r="D4096" s="139"/>
    </row>
    <row r="4097" spans="4:4" x14ac:dyDescent="0.2">
      <c r="D4097" s="139"/>
    </row>
    <row r="4098" spans="4:4" x14ac:dyDescent="0.2">
      <c r="D4098" s="139"/>
    </row>
    <row r="4099" spans="4:4" x14ac:dyDescent="0.2">
      <c r="D4099" s="139"/>
    </row>
    <row r="4100" spans="4:4" x14ac:dyDescent="0.2">
      <c r="D4100" s="139"/>
    </row>
    <row r="4101" spans="4:4" x14ac:dyDescent="0.2">
      <c r="D4101" s="139"/>
    </row>
    <row r="4102" spans="4:4" x14ac:dyDescent="0.2">
      <c r="D4102" s="139"/>
    </row>
    <row r="4103" spans="4:4" x14ac:dyDescent="0.2">
      <c r="D4103" s="139"/>
    </row>
    <row r="4104" spans="4:4" x14ac:dyDescent="0.2">
      <c r="D4104" s="139"/>
    </row>
    <row r="4105" spans="4:4" x14ac:dyDescent="0.2">
      <c r="D4105" s="139"/>
    </row>
    <row r="4106" spans="4:4" x14ac:dyDescent="0.2">
      <c r="D4106" s="139"/>
    </row>
    <row r="4107" spans="4:4" x14ac:dyDescent="0.2">
      <c r="D4107" s="139"/>
    </row>
    <row r="4108" spans="4:4" x14ac:dyDescent="0.2">
      <c r="D4108" s="139"/>
    </row>
    <row r="4109" spans="4:4" x14ac:dyDescent="0.2">
      <c r="D4109" s="139"/>
    </row>
    <row r="4110" spans="4:4" x14ac:dyDescent="0.2">
      <c r="D4110" s="139"/>
    </row>
    <row r="4111" spans="4:4" x14ac:dyDescent="0.2">
      <c r="D4111" s="139"/>
    </row>
    <row r="4112" spans="4:4" x14ac:dyDescent="0.2">
      <c r="D4112" s="139"/>
    </row>
    <row r="4113" spans="4:4" x14ac:dyDescent="0.2">
      <c r="D4113" s="139"/>
    </row>
    <row r="4114" spans="4:4" x14ac:dyDescent="0.2">
      <c r="D4114" s="139"/>
    </row>
    <row r="4115" spans="4:4" x14ac:dyDescent="0.2">
      <c r="D4115" s="139"/>
    </row>
    <row r="4116" spans="4:4" x14ac:dyDescent="0.2">
      <c r="D4116" s="139"/>
    </row>
    <row r="4117" spans="4:4" x14ac:dyDescent="0.2">
      <c r="D4117" s="139"/>
    </row>
    <row r="4118" spans="4:4" x14ac:dyDescent="0.2">
      <c r="D4118" s="139"/>
    </row>
    <row r="4119" spans="4:4" x14ac:dyDescent="0.2">
      <c r="D4119" s="139"/>
    </row>
    <row r="4120" spans="4:4" x14ac:dyDescent="0.2">
      <c r="D4120" s="139"/>
    </row>
    <row r="4121" spans="4:4" x14ac:dyDescent="0.2">
      <c r="D4121" s="139"/>
    </row>
    <row r="4122" spans="4:4" x14ac:dyDescent="0.2">
      <c r="D4122" s="139"/>
    </row>
    <row r="4123" spans="4:4" x14ac:dyDescent="0.2">
      <c r="D4123" s="139"/>
    </row>
    <row r="4124" spans="4:4" x14ac:dyDescent="0.2">
      <c r="D4124" s="139"/>
    </row>
    <row r="4125" spans="4:4" x14ac:dyDescent="0.2">
      <c r="D4125" s="139"/>
    </row>
    <row r="4126" spans="4:4" x14ac:dyDescent="0.2">
      <c r="D4126" s="139"/>
    </row>
    <row r="4127" spans="4:4" x14ac:dyDescent="0.2">
      <c r="D4127" s="139"/>
    </row>
    <row r="4128" spans="4:4" x14ac:dyDescent="0.2">
      <c r="D4128" s="139"/>
    </row>
    <row r="4129" spans="4:4" x14ac:dyDescent="0.2">
      <c r="D4129" s="139"/>
    </row>
    <row r="4130" spans="4:4" x14ac:dyDescent="0.2">
      <c r="D4130" s="139"/>
    </row>
    <row r="4131" spans="4:4" x14ac:dyDescent="0.2">
      <c r="D4131" s="139"/>
    </row>
    <row r="4132" spans="4:4" x14ac:dyDescent="0.2">
      <c r="D4132" s="139"/>
    </row>
    <row r="4133" spans="4:4" x14ac:dyDescent="0.2">
      <c r="D4133" s="139"/>
    </row>
    <row r="4134" spans="4:4" x14ac:dyDescent="0.2">
      <c r="D4134" s="139"/>
    </row>
    <row r="4135" spans="4:4" x14ac:dyDescent="0.2">
      <c r="D4135" s="139"/>
    </row>
    <row r="4136" spans="4:4" x14ac:dyDescent="0.2">
      <c r="D4136" s="139"/>
    </row>
    <row r="4137" spans="4:4" x14ac:dyDescent="0.2">
      <c r="D4137" s="139"/>
    </row>
    <row r="4138" spans="4:4" x14ac:dyDescent="0.2">
      <c r="D4138" s="139"/>
    </row>
    <row r="4139" spans="4:4" x14ac:dyDescent="0.2">
      <c r="D4139" s="139"/>
    </row>
    <row r="4140" spans="4:4" x14ac:dyDescent="0.2">
      <c r="D4140" s="139"/>
    </row>
    <row r="4141" spans="4:4" x14ac:dyDescent="0.2">
      <c r="D4141" s="139"/>
    </row>
    <row r="4142" spans="4:4" x14ac:dyDescent="0.2">
      <c r="D4142" s="139"/>
    </row>
    <row r="4143" spans="4:4" x14ac:dyDescent="0.2">
      <c r="D4143" s="139"/>
    </row>
    <row r="4144" spans="4:4" x14ac:dyDescent="0.2">
      <c r="D4144" s="139"/>
    </row>
    <row r="4145" spans="4:4" x14ac:dyDescent="0.2">
      <c r="D4145" s="139"/>
    </row>
    <row r="4146" spans="4:4" x14ac:dyDescent="0.2">
      <c r="D4146" s="139"/>
    </row>
    <row r="4147" spans="4:4" x14ac:dyDescent="0.2">
      <c r="D4147" s="139"/>
    </row>
    <row r="4148" spans="4:4" x14ac:dyDescent="0.2">
      <c r="D4148" s="139"/>
    </row>
    <row r="4149" spans="4:4" x14ac:dyDescent="0.2">
      <c r="D4149" s="139"/>
    </row>
    <row r="4150" spans="4:4" x14ac:dyDescent="0.2">
      <c r="D4150" s="139"/>
    </row>
    <row r="4151" spans="4:4" x14ac:dyDescent="0.2">
      <c r="D4151" s="139"/>
    </row>
    <row r="4152" spans="4:4" x14ac:dyDescent="0.2">
      <c r="D4152" s="139"/>
    </row>
    <row r="4153" spans="4:4" x14ac:dyDescent="0.2">
      <c r="D4153" s="139"/>
    </row>
    <row r="4154" spans="4:4" x14ac:dyDescent="0.2">
      <c r="D4154" s="139"/>
    </row>
    <row r="4155" spans="4:4" x14ac:dyDescent="0.2">
      <c r="D4155" s="139"/>
    </row>
    <row r="4156" spans="4:4" x14ac:dyDescent="0.2">
      <c r="D4156" s="139"/>
    </row>
    <row r="4157" spans="4:4" x14ac:dyDescent="0.2">
      <c r="D4157" s="139"/>
    </row>
    <row r="4158" spans="4:4" x14ac:dyDescent="0.2">
      <c r="D4158" s="139"/>
    </row>
    <row r="4159" spans="4:4" x14ac:dyDescent="0.2">
      <c r="D4159" s="139"/>
    </row>
    <row r="4160" spans="4:4" x14ac:dyDescent="0.2">
      <c r="D4160" s="139"/>
    </row>
    <row r="4161" spans="4:4" x14ac:dyDescent="0.2">
      <c r="D4161" s="139"/>
    </row>
    <row r="4162" spans="4:4" x14ac:dyDescent="0.2">
      <c r="D4162" s="139"/>
    </row>
    <row r="4163" spans="4:4" x14ac:dyDescent="0.2">
      <c r="D4163" s="139"/>
    </row>
    <row r="4164" spans="4:4" x14ac:dyDescent="0.2">
      <c r="D4164" s="139"/>
    </row>
    <row r="4165" spans="4:4" x14ac:dyDescent="0.2">
      <c r="D4165" s="139"/>
    </row>
    <row r="4166" spans="4:4" x14ac:dyDescent="0.2">
      <c r="D4166" s="139"/>
    </row>
    <row r="4167" spans="4:4" x14ac:dyDescent="0.2">
      <c r="D4167" s="139"/>
    </row>
    <row r="4168" spans="4:4" x14ac:dyDescent="0.2">
      <c r="D4168" s="139"/>
    </row>
    <row r="4169" spans="4:4" x14ac:dyDescent="0.2">
      <c r="D4169" s="139"/>
    </row>
    <row r="4170" spans="4:4" x14ac:dyDescent="0.2">
      <c r="D4170" s="139"/>
    </row>
    <row r="4171" spans="4:4" x14ac:dyDescent="0.2">
      <c r="D4171" s="139"/>
    </row>
    <row r="4172" spans="4:4" x14ac:dyDescent="0.2">
      <c r="D4172" s="139"/>
    </row>
    <row r="4173" spans="4:4" x14ac:dyDescent="0.2">
      <c r="D4173" s="139"/>
    </row>
    <row r="4174" spans="4:4" x14ac:dyDescent="0.2">
      <c r="D4174" s="139"/>
    </row>
    <row r="4175" spans="4:4" x14ac:dyDescent="0.2">
      <c r="D4175" s="139"/>
    </row>
    <row r="4176" spans="4:4" x14ac:dyDescent="0.2">
      <c r="D4176" s="139"/>
    </row>
    <row r="4177" spans="4:4" x14ac:dyDescent="0.2">
      <c r="D4177" s="139"/>
    </row>
    <row r="4178" spans="4:4" x14ac:dyDescent="0.2">
      <c r="D4178" s="139"/>
    </row>
    <row r="4179" spans="4:4" x14ac:dyDescent="0.2">
      <c r="D4179" s="139"/>
    </row>
    <row r="4180" spans="4:4" x14ac:dyDescent="0.2">
      <c r="D4180" s="139"/>
    </row>
    <row r="4181" spans="4:4" x14ac:dyDescent="0.2">
      <c r="D4181" s="139"/>
    </row>
    <row r="4182" spans="4:4" x14ac:dyDescent="0.2">
      <c r="D4182" s="139"/>
    </row>
    <row r="4183" spans="4:4" x14ac:dyDescent="0.2">
      <c r="D4183" s="139"/>
    </row>
    <row r="4184" spans="4:4" x14ac:dyDescent="0.2">
      <c r="D4184" s="139"/>
    </row>
    <row r="4185" spans="4:4" x14ac:dyDescent="0.2">
      <c r="D4185" s="139"/>
    </row>
    <row r="4186" spans="4:4" x14ac:dyDescent="0.2">
      <c r="D4186" s="139"/>
    </row>
    <row r="4187" spans="4:4" x14ac:dyDescent="0.2">
      <c r="D4187" s="139"/>
    </row>
    <row r="4188" spans="4:4" x14ac:dyDescent="0.2">
      <c r="D4188" s="139"/>
    </row>
    <row r="4189" spans="4:4" x14ac:dyDescent="0.2">
      <c r="D4189" s="139"/>
    </row>
    <row r="4190" spans="4:4" x14ac:dyDescent="0.2">
      <c r="D4190" s="139"/>
    </row>
    <row r="4191" spans="4:4" x14ac:dyDescent="0.2">
      <c r="D4191" s="139"/>
    </row>
    <row r="4192" spans="4:4" x14ac:dyDescent="0.2">
      <c r="D4192" s="139"/>
    </row>
    <row r="4193" spans="4:4" x14ac:dyDescent="0.2">
      <c r="D4193" s="139"/>
    </row>
    <row r="4194" spans="4:4" x14ac:dyDescent="0.2">
      <c r="D4194" s="139"/>
    </row>
    <row r="4195" spans="4:4" x14ac:dyDescent="0.2">
      <c r="D4195" s="139"/>
    </row>
    <row r="4196" spans="4:4" x14ac:dyDescent="0.2">
      <c r="D4196" s="139"/>
    </row>
    <row r="4197" spans="4:4" x14ac:dyDescent="0.2">
      <c r="D4197" s="139"/>
    </row>
    <row r="4198" spans="4:4" x14ac:dyDescent="0.2">
      <c r="D4198" s="139"/>
    </row>
    <row r="4199" spans="4:4" x14ac:dyDescent="0.2">
      <c r="D4199" s="139"/>
    </row>
    <row r="4200" spans="4:4" x14ac:dyDescent="0.2">
      <c r="D4200" s="139"/>
    </row>
    <row r="4201" spans="4:4" x14ac:dyDescent="0.2">
      <c r="D4201" s="139"/>
    </row>
    <row r="4202" spans="4:4" x14ac:dyDescent="0.2">
      <c r="D4202" s="139"/>
    </row>
    <row r="4203" spans="4:4" x14ac:dyDescent="0.2">
      <c r="D4203" s="139"/>
    </row>
    <row r="4204" spans="4:4" x14ac:dyDescent="0.2">
      <c r="D4204" s="139"/>
    </row>
    <row r="4205" spans="4:4" x14ac:dyDescent="0.2">
      <c r="D4205" s="139"/>
    </row>
    <row r="4206" spans="4:4" x14ac:dyDescent="0.2">
      <c r="D4206" s="139"/>
    </row>
    <row r="4207" spans="4:4" x14ac:dyDescent="0.2">
      <c r="D4207" s="139"/>
    </row>
    <row r="4208" spans="4:4" x14ac:dyDescent="0.2">
      <c r="D4208" s="139"/>
    </row>
    <row r="4209" spans="4:4" x14ac:dyDescent="0.2">
      <c r="D4209" s="139"/>
    </row>
    <row r="4210" spans="4:4" x14ac:dyDescent="0.2">
      <c r="D4210" s="139"/>
    </row>
    <row r="4211" spans="4:4" x14ac:dyDescent="0.2">
      <c r="D4211" s="139"/>
    </row>
    <row r="4212" spans="4:4" x14ac:dyDescent="0.2">
      <c r="D4212" s="139"/>
    </row>
    <row r="4213" spans="4:4" x14ac:dyDescent="0.2">
      <c r="D4213" s="139"/>
    </row>
    <row r="4214" spans="4:4" x14ac:dyDescent="0.2">
      <c r="D4214" s="139"/>
    </row>
    <row r="4215" spans="4:4" x14ac:dyDescent="0.2">
      <c r="D4215" s="139"/>
    </row>
    <row r="4216" spans="4:4" x14ac:dyDescent="0.2">
      <c r="D4216" s="139"/>
    </row>
    <row r="4217" spans="4:4" x14ac:dyDescent="0.2">
      <c r="D4217" s="139"/>
    </row>
    <row r="4218" spans="4:4" x14ac:dyDescent="0.2">
      <c r="D4218" s="139"/>
    </row>
    <row r="4219" spans="4:4" x14ac:dyDescent="0.2">
      <c r="D4219" s="139"/>
    </row>
    <row r="4220" spans="4:4" x14ac:dyDescent="0.2">
      <c r="D4220" s="139"/>
    </row>
    <row r="4221" spans="4:4" x14ac:dyDescent="0.2">
      <c r="D4221" s="139"/>
    </row>
    <row r="4222" spans="4:4" x14ac:dyDescent="0.2">
      <c r="D4222" s="139"/>
    </row>
    <row r="4223" spans="4:4" x14ac:dyDescent="0.2">
      <c r="D4223" s="139"/>
    </row>
    <row r="4224" spans="4:4" x14ac:dyDescent="0.2">
      <c r="D4224" s="139"/>
    </row>
    <row r="4225" spans="4:4" x14ac:dyDescent="0.2">
      <c r="D4225" s="139"/>
    </row>
    <row r="4226" spans="4:4" x14ac:dyDescent="0.2">
      <c r="D4226" s="139"/>
    </row>
    <row r="4227" spans="4:4" x14ac:dyDescent="0.2">
      <c r="D4227" s="139"/>
    </row>
    <row r="4228" spans="4:4" x14ac:dyDescent="0.2">
      <c r="D4228" s="139"/>
    </row>
    <row r="4229" spans="4:4" x14ac:dyDescent="0.2">
      <c r="D4229" s="139"/>
    </row>
    <row r="4230" spans="4:4" x14ac:dyDescent="0.2">
      <c r="D4230" s="139"/>
    </row>
    <row r="4231" spans="4:4" x14ac:dyDescent="0.2">
      <c r="D4231" s="139"/>
    </row>
    <row r="4232" spans="4:4" x14ac:dyDescent="0.2">
      <c r="D4232" s="139"/>
    </row>
    <row r="4233" spans="4:4" x14ac:dyDescent="0.2">
      <c r="D4233" s="139"/>
    </row>
    <row r="4234" spans="4:4" x14ac:dyDescent="0.2">
      <c r="D4234" s="139"/>
    </row>
    <row r="4235" spans="4:4" x14ac:dyDescent="0.2">
      <c r="D4235" s="139"/>
    </row>
    <row r="4236" spans="4:4" x14ac:dyDescent="0.2">
      <c r="D4236" s="139"/>
    </row>
    <row r="4237" spans="4:4" x14ac:dyDescent="0.2">
      <c r="D4237" s="139"/>
    </row>
    <row r="4238" spans="4:4" x14ac:dyDescent="0.2">
      <c r="D4238" s="139"/>
    </row>
    <row r="4239" spans="4:4" x14ac:dyDescent="0.2">
      <c r="D4239" s="139"/>
    </row>
    <row r="4240" spans="4:4" x14ac:dyDescent="0.2">
      <c r="D4240" s="139"/>
    </row>
    <row r="4241" spans="4:4" x14ac:dyDescent="0.2">
      <c r="D4241" s="139"/>
    </row>
    <row r="4242" spans="4:4" x14ac:dyDescent="0.2">
      <c r="D4242" s="139"/>
    </row>
    <row r="4243" spans="4:4" x14ac:dyDescent="0.2">
      <c r="D4243" s="139"/>
    </row>
    <row r="4244" spans="4:4" x14ac:dyDescent="0.2">
      <c r="D4244" s="139"/>
    </row>
    <row r="4245" spans="4:4" x14ac:dyDescent="0.2">
      <c r="D4245" s="139"/>
    </row>
    <row r="4246" spans="4:4" x14ac:dyDescent="0.2">
      <c r="D4246" s="139"/>
    </row>
    <row r="4247" spans="4:4" x14ac:dyDescent="0.2">
      <c r="D4247" s="139"/>
    </row>
    <row r="4248" spans="4:4" x14ac:dyDescent="0.2">
      <c r="D4248" s="139"/>
    </row>
    <row r="4249" spans="4:4" x14ac:dyDescent="0.2">
      <c r="D4249" s="139"/>
    </row>
    <row r="4250" spans="4:4" x14ac:dyDescent="0.2">
      <c r="D4250" s="139"/>
    </row>
    <row r="4251" spans="4:4" x14ac:dyDescent="0.2">
      <c r="D4251" s="139"/>
    </row>
    <row r="4252" spans="4:4" x14ac:dyDescent="0.2">
      <c r="D4252" s="139"/>
    </row>
    <row r="4253" spans="4:4" x14ac:dyDescent="0.2">
      <c r="D4253" s="139"/>
    </row>
    <row r="4254" spans="4:4" x14ac:dyDescent="0.2">
      <c r="D4254" s="139"/>
    </row>
    <row r="4255" spans="4:4" x14ac:dyDescent="0.2">
      <c r="D4255" s="139"/>
    </row>
    <row r="4256" spans="4:4" x14ac:dyDescent="0.2">
      <c r="D4256" s="139"/>
    </row>
    <row r="4257" spans="4:4" x14ac:dyDescent="0.2">
      <c r="D4257" s="139"/>
    </row>
    <row r="4258" spans="4:4" x14ac:dyDescent="0.2">
      <c r="D4258" s="139"/>
    </row>
    <row r="4259" spans="4:4" x14ac:dyDescent="0.2">
      <c r="D4259" s="139"/>
    </row>
    <row r="4260" spans="4:4" x14ac:dyDescent="0.2">
      <c r="D4260" s="139"/>
    </row>
    <row r="4261" spans="4:4" x14ac:dyDescent="0.2">
      <c r="D4261" s="139"/>
    </row>
    <row r="4262" spans="4:4" x14ac:dyDescent="0.2">
      <c r="D4262" s="139"/>
    </row>
    <row r="4263" spans="4:4" x14ac:dyDescent="0.2">
      <c r="D4263" s="139"/>
    </row>
    <row r="4264" spans="4:4" x14ac:dyDescent="0.2">
      <c r="D4264" s="139"/>
    </row>
    <row r="4265" spans="4:4" x14ac:dyDescent="0.2">
      <c r="D4265" s="139"/>
    </row>
    <row r="4266" spans="4:4" x14ac:dyDescent="0.2">
      <c r="D4266" s="139"/>
    </row>
    <row r="4267" spans="4:4" x14ac:dyDescent="0.2">
      <c r="D4267" s="139"/>
    </row>
    <row r="4268" spans="4:4" x14ac:dyDescent="0.2">
      <c r="D4268" s="139"/>
    </row>
    <row r="4269" spans="4:4" x14ac:dyDescent="0.2">
      <c r="D4269" s="139"/>
    </row>
    <row r="4270" spans="4:4" x14ac:dyDescent="0.2">
      <c r="D4270" s="139"/>
    </row>
    <row r="4271" spans="4:4" x14ac:dyDescent="0.2">
      <c r="D4271" s="139"/>
    </row>
    <row r="4272" spans="4:4" x14ac:dyDescent="0.2">
      <c r="D4272" s="139"/>
    </row>
    <row r="4273" spans="4:4" x14ac:dyDescent="0.2">
      <c r="D4273" s="139"/>
    </row>
    <row r="4274" spans="4:4" x14ac:dyDescent="0.2">
      <c r="D4274" s="139"/>
    </row>
    <row r="4275" spans="4:4" x14ac:dyDescent="0.2">
      <c r="D4275" s="139"/>
    </row>
    <row r="4276" spans="4:4" x14ac:dyDescent="0.2">
      <c r="D4276" s="139"/>
    </row>
    <row r="4277" spans="4:4" x14ac:dyDescent="0.2">
      <c r="D4277" s="139"/>
    </row>
    <row r="4278" spans="4:4" x14ac:dyDescent="0.2">
      <c r="D4278" s="139"/>
    </row>
    <row r="4279" spans="4:4" x14ac:dyDescent="0.2">
      <c r="D4279" s="139"/>
    </row>
    <row r="4280" spans="4:4" x14ac:dyDescent="0.2">
      <c r="D4280" s="139"/>
    </row>
    <row r="4281" spans="4:4" x14ac:dyDescent="0.2">
      <c r="D4281" s="139"/>
    </row>
    <row r="4282" spans="4:4" x14ac:dyDescent="0.2">
      <c r="D4282" s="139"/>
    </row>
    <row r="4283" spans="4:4" x14ac:dyDescent="0.2">
      <c r="D4283" s="139"/>
    </row>
    <row r="4284" spans="4:4" x14ac:dyDescent="0.2">
      <c r="D4284" s="139"/>
    </row>
    <row r="4285" spans="4:4" x14ac:dyDescent="0.2">
      <c r="D4285" s="139"/>
    </row>
    <row r="4286" spans="4:4" x14ac:dyDescent="0.2">
      <c r="D4286" s="139"/>
    </row>
    <row r="4287" spans="4:4" x14ac:dyDescent="0.2">
      <c r="D4287" s="139"/>
    </row>
    <row r="4288" spans="4:4" x14ac:dyDescent="0.2">
      <c r="D4288" s="139"/>
    </row>
    <row r="4289" spans="4:4" x14ac:dyDescent="0.2">
      <c r="D4289" s="139"/>
    </row>
    <row r="4290" spans="4:4" x14ac:dyDescent="0.2">
      <c r="D4290" s="139"/>
    </row>
    <row r="4291" spans="4:4" x14ac:dyDescent="0.2">
      <c r="D4291" s="139"/>
    </row>
    <row r="4292" spans="4:4" x14ac:dyDescent="0.2">
      <c r="D4292" s="139"/>
    </row>
    <row r="4293" spans="4:4" x14ac:dyDescent="0.2">
      <c r="D4293" s="139"/>
    </row>
    <row r="4294" spans="4:4" x14ac:dyDescent="0.2">
      <c r="D4294" s="139"/>
    </row>
    <row r="4295" spans="4:4" x14ac:dyDescent="0.2">
      <c r="D4295" s="139"/>
    </row>
    <row r="4296" spans="4:4" x14ac:dyDescent="0.2">
      <c r="D4296" s="139"/>
    </row>
    <row r="4297" spans="4:4" x14ac:dyDescent="0.2">
      <c r="D4297" s="139"/>
    </row>
    <row r="4298" spans="4:4" x14ac:dyDescent="0.2">
      <c r="D4298" s="139"/>
    </row>
    <row r="4299" spans="4:4" x14ac:dyDescent="0.2">
      <c r="D4299" s="139"/>
    </row>
    <row r="4300" spans="4:4" x14ac:dyDescent="0.2">
      <c r="D4300" s="139"/>
    </row>
    <row r="4301" spans="4:4" x14ac:dyDescent="0.2">
      <c r="D4301" s="139"/>
    </row>
    <row r="4302" spans="4:4" x14ac:dyDescent="0.2">
      <c r="D4302" s="139"/>
    </row>
    <row r="4303" spans="4:4" x14ac:dyDescent="0.2">
      <c r="D4303" s="139"/>
    </row>
    <row r="4304" spans="4:4" x14ac:dyDescent="0.2">
      <c r="D4304" s="139"/>
    </row>
    <row r="4305" spans="4:4" x14ac:dyDescent="0.2">
      <c r="D4305" s="139"/>
    </row>
    <row r="4306" spans="4:4" x14ac:dyDescent="0.2">
      <c r="D4306" s="139"/>
    </row>
    <row r="4307" spans="4:4" x14ac:dyDescent="0.2">
      <c r="D4307" s="139"/>
    </row>
    <row r="4308" spans="4:4" x14ac:dyDescent="0.2">
      <c r="D4308" s="139"/>
    </row>
    <row r="4309" spans="4:4" x14ac:dyDescent="0.2">
      <c r="D4309" s="139"/>
    </row>
    <row r="4310" spans="4:4" x14ac:dyDescent="0.2">
      <c r="D4310" s="139"/>
    </row>
    <row r="4311" spans="4:4" x14ac:dyDescent="0.2">
      <c r="D4311" s="139"/>
    </row>
    <row r="4312" spans="4:4" x14ac:dyDescent="0.2">
      <c r="D4312" s="139"/>
    </row>
    <row r="4313" spans="4:4" x14ac:dyDescent="0.2">
      <c r="D4313" s="139"/>
    </row>
    <row r="4314" spans="4:4" x14ac:dyDescent="0.2">
      <c r="D4314" s="139"/>
    </row>
    <row r="4315" spans="4:4" x14ac:dyDescent="0.2">
      <c r="D4315" s="139"/>
    </row>
    <row r="4316" spans="4:4" x14ac:dyDescent="0.2">
      <c r="D4316" s="139"/>
    </row>
    <row r="4317" spans="4:4" x14ac:dyDescent="0.2">
      <c r="D4317" s="139"/>
    </row>
    <row r="4318" spans="4:4" x14ac:dyDescent="0.2">
      <c r="D4318" s="139"/>
    </row>
    <row r="4319" spans="4:4" x14ac:dyDescent="0.2">
      <c r="D4319" s="139"/>
    </row>
    <row r="4320" spans="4:4" x14ac:dyDescent="0.2">
      <c r="D4320" s="139"/>
    </row>
    <row r="4321" spans="4:4" x14ac:dyDescent="0.2">
      <c r="D4321" s="139"/>
    </row>
    <row r="4322" spans="4:4" x14ac:dyDescent="0.2">
      <c r="D4322" s="139"/>
    </row>
    <row r="4323" spans="4:4" x14ac:dyDescent="0.2">
      <c r="D4323" s="139"/>
    </row>
    <row r="4324" spans="4:4" x14ac:dyDescent="0.2">
      <c r="D4324" s="139"/>
    </row>
    <row r="4325" spans="4:4" x14ac:dyDescent="0.2">
      <c r="D4325" s="139"/>
    </row>
    <row r="4326" spans="4:4" x14ac:dyDescent="0.2">
      <c r="D4326" s="139"/>
    </row>
    <row r="4327" spans="4:4" x14ac:dyDescent="0.2">
      <c r="D4327" s="139"/>
    </row>
    <row r="4328" spans="4:4" x14ac:dyDescent="0.2">
      <c r="D4328" s="139"/>
    </row>
    <row r="4329" spans="4:4" x14ac:dyDescent="0.2">
      <c r="D4329" s="139"/>
    </row>
    <row r="4330" spans="4:4" x14ac:dyDescent="0.2">
      <c r="D4330" s="139"/>
    </row>
    <row r="4331" spans="4:4" x14ac:dyDescent="0.2">
      <c r="D4331" s="139"/>
    </row>
    <row r="4332" spans="4:4" x14ac:dyDescent="0.2">
      <c r="D4332" s="139"/>
    </row>
    <row r="4333" spans="4:4" x14ac:dyDescent="0.2">
      <c r="D4333" s="139"/>
    </row>
    <row r="4334" spans="4:4" x14ac:dyDescent="0.2">
      <c r="D4334" s="139"/>
    </row>
    <row r="4335" spans="4:4" x14ac:dyDescent="0.2">
      <c r="D4335" s="139"/>
    </row>
    <row r="4336" spans="4:4" x14ac:dyDescent="0.2">
      <c r="D4336" s="139"/>
    </row>
    <row r="4337" spans="4:4" x14ac:dyDescent="0.2">
      <c r="D4337" s="139"/>
    </row>
    <row r="4338" spans="4:4" x14ac:dyDescent="0.2">
      <c r="D4338" s="139"/>
    </row>
    <row r="4339" spans="4:4" x14ac:dyDescent="0.2">
      <c r="D4339" s="139"/>
    </row>
    <row r="4340" spans="4:4" x14ac:dyDescent="0.2">
      <c r="D4340" s="139"/>
    </row>
    <row r="4341" spans="4:4" x14ac:dyDescent="0.2">
      <c r="D4341" s="139"/>
    </row>
    <row r="4342" spans="4:4" x14ac:dyDescent="0.2">
      <c r="D4342" s="139"/>
    </row>
    <row r="4343" spans="4:4" x14ac:dyDescent="0.2">
      <c r="D4343" s="139"/>
    </row>
    <row r="4344" spans="4:4" x14ac:dyDescent="0.2">
      <c r="D4344" s="139"/>
    </row>
    <row r="4345" spans="4:4" x14ac:dyDescent="0.2">
      <c r="D4345" s="139"/>
    </row>
    <row r="4346" spans="4:4" x14ac:dyDescent="0.2">
      <c r="D4346" s="139"/>
    </row>
    <row r="4347" spans="4:4" x14ac:dyDescent="0.2">
      <c r="D4347" s="139"/>
    </row>
    <row r="4348" spans="4:4" x14ac:dyDescent="0.2">
      <c r="D4348" s="139"/>
    </row>
    <row r="4349" spans="4:4" x14ac:dyDescent="0.2">
      <c r="D4349" s="139"/>
    </row>
    <row r="4350" spans="4:4" x14ac:dyDescent="0.2">
      <c r="D4350" s="139"/>
    </row>
    <row r="4351" spans="4:4" x14ac:dyDescent="0.2">
      <c r="D4351" s="139"/>
    </row>
    <row r="4352" spans="4:4" x14ac:dyDescent="0.2">
      <c r="D4352" s="139"/>
    </row>
    <row r="4353" spans="4:4" x14ac:dyDescent="0.2">
      <c r="D4353" s="139"/>
    </row>
    <row r="4354" spans="4:4" x14ac:dyDescent="0.2">
      <c r="D4354" s="139"/>
    </row>
    <row r="4355" spans="4:4" x14ac:dyDescent="0.2">
      <c r="D4355" s="139"/>
    </row>
    <row r="4356" spans="4:4" x14ac:dyDescent="0.2">
      <c r="D4356" s="139"/>
    </row>
    <row r="4357" spans="4:4" x14ac:dyDescent="0.2">
      <c r="D4357" s="139"/>
    </row>
    <row r="4358" spans="4:4" x14ac:dyDescent="0.2">
      <c r="D4358" s="139"/>
    </row>
    <row r="4359" spans="4:4" x14ac:dyDescent="0.2">
      <c r="D4359" s="139"/>
    </row>
    <row r="4360" spans="4:4" x14ac:dyDescent="0.2">
      <c r="D4360" s="139"/>
    </row>
    <row r="4361" spans="4:4" x14ac:dyDescent="0.2">
      <c r="D4361" s="139"/>
    </row>
    <row r="4362" spans="4:4" x14ac:dyDescent="0.2">
      <c r="D4362" s="139"/>
    </row>
    <row r="4363" spans="4:4" x14ac:dyDescent="0.2">
      <c r="D4363" s="139"/>
    </row>
    <row r="4364" spans="4:4" x14ac:dyDescent="0.2">
      <c r="D4364" s="139"/>
    </row>
    <row r="4365" spans="4:4" x14ac:dyDescent="0.2">
      <c r="D4365" s="139"/>
    </row>
    <row r="4366" spans="4:4" x14ac:dyDescent="0.2">
      <c r="D4366" s="139"/>
    </row>
    <row r="4367" spans="4:4" x14ac:dyDescent="0.2">
      <c r="D4367" s="139"/>
    </row>
    <row r="4368" spans="4:4" x14ac:dyDescent="0.2">
      <c r="D4368" s="139"/>
    </row>
    <row r="4369" spans="4:4" x14ac:dyDescent="0.2">
      <c r="D4369" s="139"/>
    </row>
    <row r="4370" spans="4:4" x14ac:dyDescent="0.2">
      <c r="D4370" s="139"/>
    </row>
    <row r="4371" spans="4:4" x14ac:dyDescent="0.2">
      <c r="D4371" s="139"/>
    </row>
    <row r="4372" spans="4:4" x14ac:dyDescent="0.2">
      <c r="D4372" s="139"/>
    </row>
    <row r="4373" spans="4:4" x14ac:dyDescent="0.2">
      <c r="D4373" s="139"/>
    </row>
    <row r="4374" spans="4:4" x14ac:dyDescent="0.2">
      <c r="D4374" s="139"/>
    </row>
    <row r="4375" spans="4:4" x14ac:dyDescent="0.2">
      <c r="D4375" s="139"/>
    </row>
    <row r="4376" spans="4:4" x14ac:dyDescent="0.2">
      <c r="D4376" s="139"/>
    </row>
    <row r="4377" spans="4:4" x14ac:dyDescent="0.2">
      <c r="D4377" s="139"/>
    </row>
    <row r="4378" spans="4:4" x14ac:dyDescent="0.2">
      <c r="D4378" s="139"/>
    </row>
    <row r="4379" spans="4:4" x14ac:dyDescent="0.2">
      <c r="D4379" s="139"/>
    </row>
    <row r="4380" spans="4:4" x14ac:dyDescent="0.2">
      <c r="D4380" s="139"/>
    </row>
    <row r="4381" spans="4:4" x14ac:dyDescent="0.2">
      <c r="D4381" s="139"/>
    </row>
    <row r="4382" spans="4:4" x14ac:dyDescent="0.2">
      <c r="D4382" s="139"/>
    </row>
    <row r="4383" spans="4:4" x14ac:dyDescent="0.2">
      <c r="D4383" s="139"/>
    </row>
    <row r="4384" spans="4:4" x14ac:dyDescent="0.2">
      <c r="D4384" s="139"/>
    </row>
    <row r="4385" spans="4:4" x14ac:dyDescent="0.2">
      <c r="D4385" s="139"/>
    </row>
    <row r="4386" spans="4:4" x14ac:dyDescent="0.2">
      <c r="D4386" s="139"/>
    </row>
    <row r="4387" spans="4:4" x14ac:dyDescent="0.2">
      <c r="D4387" s="139"/>
    </row>
    <row r="4388" spans="4:4" x14ac:dyDescent="0.2">
      <c r="D4388" s="139"/>
    </row>
    <row r="4389" spans="4:4" x14ac:dyDescent="0.2">
      <c r="D4389" s="139"/>
    </row>
    <row r="4390" spans="4:4" x14ac:dyDescent="0.2">
      <c r="D4390" s="139"/>
    </row>
    <row r="4391" spans="4:4" x14ac:dyDescent="0.2">
      <c r="D4391" s="139"/>
    </row>
    <row r="4392" spans="4:4" x14ac:dyDescent="0.2">
      <c r="D4392" s="139"/>
    </row>
    <row r="4393" spans="4:4" x14ac:dyDescent="0.2">
      <c r="D4393" s="139"/>
    </row>
    <row r="4394" spans="4:4" x14ac:dyDescent="0.2">
      <c r="D4394" s="139"/>
    </row>
    <row r="4395" spans="4:4" x14ac:dyDescent="0.2">
      <c r="D4395" s="139"/>
    </row>
    <row r="4396" spans="4:4" x14ac:dyDescent="0.2">
      <c r="D4396" s="139"/>
    </row>
    <row r="4397" spans="4:4" x14ac:dyDescent="0.2">
      <c r="D4397" s="139"/>
    </row>
    <row r="4398" spans="4:4" x14ac:dyDescent="0.2">
      <c r="D4398" s="139"/>
    </row>
    <row r="4399" spans="4:4" x14ac:dyDescent="0.2">
      <c r="D4399" s="139"/>
    </row>
    <row r="4400" spans="4:4" x14ac:dyDescent="0.2">
      <c r="D4400" s="139"/>
    </row>
    <row r="4401" spans="4:4" x14ac:dyDescent="0.2">
      <c r="D4401" s="139"/>
    </row>
    <row r="4402" spans="4:4" x14ac:dyDescent="0.2">
      <c r="D4402" s="139"/>
    </row>
    <row r="4403" spans="4:4" x14ac:dyDescent="0.2">
      <c r="D4403" s="139"/>
    </row>
    <row r="4404" spans="4:4" x14ac:dyDescent="0.2">
      <c r="D4404" s="139"/>
    </row>
    <row r="4405" spans="4:4" x14ac:dyDescent="0.2">
      <c r="D4405" s="139"/>
    </row>
    <row r="4406" spans="4:4" x14ac:dyDescent="0.2">
      <c r="D4406" s="139"/>
    </row>
    <row r="4407" spans="4:4" x14ac:dyDescent="0.2">
      <c r="D4407" s="139"/>
    </row>
    <row r="4408" spans="4:4" x14ac:dyDescent="0.2">
      <c r="D4408" s="139"/>
    </row>
    <row r="4409" spans="4:4" x14ac:dyDescent="0.2">
      <c r="D4409" s="139"/>
    </row>
    <row r="4410" spans="4:4" x14ac:dyDescent="0.2">
      <c r="D4410" s="139"/>
    </row>
    <row r="4411" spans="4:4" x14ac:dyDescent="0.2">
      <c r="D4411" s="139"/>
    </row>
    <row r="4412" spans="4:4" x14ac:dyDescent="0.2">
      <c r="D4412" s="139"/>
    </row>
    <row r="4413" spans="4:4" x14ac:dyDescent="0.2">
      <c r="D4413" s="139"/>
    </row>
    <row r="4414" spans="4:4" x14ac:dyDescent="0.2">
      <c r="D4414" s="139"/>
    </row>
    <row r="4415" spans="4:4" x14ac:dyDescent="0.2">
      <c r="D4415" s="139"/>
    </row>
    <row r="4416" spans="4:4" x14ac:dyDescent="0.2">
      <c r="D4416" s="139"/>
    </row>
    <row r="4417" spans="4:4" x14ac:dyDescent="0.2">
      <c r="D4417" s="139"/>
    </row>
    <row r="4418" spans="4:4" x14ac:dyDescent="0.2">
      <c r="D4418" s="139"/>
    </row>
    <row r="4419" spans="4:4" x14ac:dyDescent="0.2">
      <c r="D4419" s="139"/>
    </row>
    <row r="4420" spans="4:4" x14ac:dyDescent="0.2">
      <c r="D4420" s="139"/>
    </row>
    <row r="4421" spans="4:4" x14ac:dyDescent="0.2">
      <c r="D4421" s="139"/>
    </row>
    <row r="4422" spans="4:4" x14ac:dyDescent="0.2">
      <c r="D4422" s="139"/>
    </row>
    <row r="4423" spans="4:4" x14ac:dyDescent="0.2">
      <c r="D4423" s="139"/>
    </row>
    <row r="4424" spans="4:4" x14ac:dyDescent="0.2">
      <c r="D4424" s="139"/>
    </row>
    <row r="4425" spans="4:4" x14ac:dyDescent="0.2">
      <c r="D4425" s="139"/>
    </row>
    <row r="4426" spans="4:4" x14ac:dyDescent="0.2">
      <c r="D4426" s="139"/>
    </row>
    <row r="4427" spans="4:4" x14ac:dyDescent="0.2">
      <c r="D4427" s="139"/>
    </row>
    <row r="4428" spans="4:4" x14ac:dyDescent="0.2">
      <c r="D4428" s="139"/>
    </row>
    <row r="4429" spans="4:4" x14ac:dyDescent="0.2">
      <c r="D4429" s="139"/>
    </row>
    <row r="4430" spans="4:4" x14ac:dyDescent="0.2">
      <c r="D4430" s="139"/>
    </row>
    <row r="4431" spans="4:4" x14ac:dyDescent="0.2">
      <c r="D4431" s="139"/>
    </row>
    <row r="4432" spans="4:4" x14ac:dyDescent="0.2">
      <c r="D4432" s="139"/>
    </row>
    <row r="4433" spans="4:4" x14ac:dyDescent="0.2">
      <c r="D4433" s="139"/>
    </row>
    <row r="4434" spans="4:4" x14ac:dyDescent="0.2">
      <c r="D4434" s="139"/>
    </row>
    <row r="4435" spans="4:4" x14ac:dyDescent="0.2">
      <c r="D4435" s="139"/>
    </row>
    <row r="4436" spans="4:4" x14ac:dyDescent="0.2">
      <c r="D4436" s="139"/>
    </row>
    <row r="4437" spans="4:4" x14ac:dyDescent="0.2">
      <c r="D4437" s="139"/>
    </row>
    <row r="4438" spans="4:4" x14ac:dyDescent="0.2">
      <c r="D4438" s="139"/>
    </row>
    <row r="4439" spans="4:4" x14ac:dyDescent="0.2">
      <c r="D4439" s="139"/>
    </row>
    <row r="4440" spans="4:4" x14ac:dyDescent="0.2">
      <c r="D4440" s="139"/>
    </row>
    <row r="4441" spans="4:4" x14ac:dyDescent="0.2">
      <c r="D4441" s="139"/>
    </row>
    <row r="4442" spans="4:4" x14ac:dyDescent="0.2">
      <c r="D4442" s="139"/>
    </row>
    <row r="4443" spans="4:4" x14ac:dyDescent="0.2">
      <c r="D4443" s="139"/>
    </row>
    <row r="4444" spans="4:4" x14ac:dyDescent="0.2">
      <c r="D4444" s="139"/>
    </row>
    <row r="4445" spans="4:4" x14ac:dyDescent="0.2">
      <c r="D4445" s="139"/>
    </row>
    <row r="4446" spans="4:4" x14ac:dyDescent="0.2">
      <c r="D4446" s="139"/>
    </row>
    <row r="4447" spans="4:4" x14ac:dyDescent="0.2">
      <c r="D4447" s="139"/>
    </row>
    <row r="4448" spans="4:4" x14ac:dyDescent="0.2">
      <c r="D4448" s="139"/>
    </row>
    <row r="4449" spans="4:4" x14ac:dyDescent="0.2">
      <c r="D4449" s="139"/>
    </row>
    <row r="4450" spans="4:4" x14ac:dyDescent="0.2">
      <c r="D4450" s="139"/>
    </row>
    <row r="4451" spans="4:4" x14ac:dyDescent="0.2">
      <c r="D4451" s="139"/>
    </row>
    <row r="4452" spans="4:4" x14ac:dyDescent="0.2">
      <c r="D4452" s="139"/>
    </row>
    <row r="4453" spans="4:4" x14ac:dyDescent="0.2">
      <c r="D4453" s="139"/>
    </row>
    <row r="4454" spans="4:4" x14ac:dyDescent="0.2">
      <c r="D4454" s="139"/>
    </row>
    <row r="4455" spans="4:4" x14ac:dyDescent="0.2">
      <c r="D4455" s="139"/>
    </row>
    <row r="4456" spans="4:4" x14ac:dyDescent="0.2">
      <c r="D4456" s="139"/>
    </row>
    <row r="4457" spans="4:4" x14ac:dyDescent="0.2">
      <c r="D4457" s="139"/>
    </row>
    <row r="4458" spans="4:4" x14ac:dyDescent="0.2">
      <c r="D4458" s="139"/>
    </row>
    <row r="4459" spans="4:4" x14ac:dyDescent="0.2">
      <c r="D4459" s="139"/>
    </row>
    <row r="4460" spans="4:4" x14ac:dyDescent="0.2">
      <c r="D4460" s="139"/>
    </row>
    <row r="4461" spans="4:4" x14ac:dyDescent="0.2">
      <c r="D4461" s="139"/>
    </row>
    <row r="4462" spans="4:4" x14ac:dyDescent="0.2">
      <c r="D4462" s="139"/>
    </row>
    <row r="4463" spans="4:4" x14ac:dyDescent="0.2">
      <c r="D4463" s="139"/>
    </row>
    <row r="4464" spans="4:4" x14ac:dyDescent="0.2">
      <c r="D4464" s="139"/>
    </row>
    <row r="4465" spans="4:4" x14ac:dyDescent="0.2">
      <c r="D4465" s="139"/>
    </row>
    <row r="4466" spans="4:4" x14ac:dyDescent="0.2">
      <c r="D4466" s="139"/>
    </row>
    <row r="4467" spans="4:4" x14ac:dyDescent="0.2">
      <c r="D4467" s="139"/>
    </row>
    <row r="4468" spans="4:4" x14ac:dyDescent="0.2">
      <c r="D4468" s="139"/>
    </row>
    <row r="4469" spans="4:4" x14ac:dyDescent="0.2">
      <c r="D4469" s="139"/>
    </row>
    <row r="4470" spans="4:4" x14ac:dyDescent="0.2">
      <c r="D4470" s="139"/>
    </row>
    <row r="4471" spans="4:4" x14ac:dyDescent="0.2">
      <c r="D4471" s="139"/>
    </row>
    <row r="4472" spans="4:4" x14ac:dyDescent="0.2">
      <c r="D4472" s="139"/>
    </row>
    <row r="4473" spans="4:4" x14ac:dyDescent="0.2">
      <c r="D4473" s="139"/>
    </row>
    <row r="4474" spans="4:4" x14ac:dyDescent="0.2">
      <c r="D4474" s="139"/>
    </row>
    <row r="4475" spans="4:4" x14ac:dyDescent="0.2">
      <c r="D4475" s="139"/>
    </row>
    <row r="4476" spans="4:4" x14ac:dyDescent="0.2">
      <c r="D4476" s="139"/>
    </row>
    <row r="4477" spans="4:4" x14ac:dyDescent="0.2">
      <c r="D4477" s="139"/>
    </row>
    <row r="4478" spans="4:4" x14ac:dyDescent="0.2">
      <c r="D4478" s="139"/>
    </row>
    <row r="4479" spans="4:4" x14ac:dyDescent="0.2">
      <c r="D4479" s="139"/>
    </row>
    <row r="4480" spans="4:4" x14ac:dyDescent="0.2">
      <c r="D4480" s="139"/>
    </row>
    <row r="4481" spans="4:4" x14ac:dyDescent="0.2">
      <c r="D4481" s="139"/>
    </row>
    <row r="4482" spans="4:4" x14ac:dyDescent="0.2">
      <c r="D4482" s="139"/>
    </row>
    <row r="4483" spans="4:4" x14ac:dyDescent="0.2">
      <c r="D4483" s="139"/>
    </row>
    <row r="4484" spans="4:4" x14ac:dyDescent="0.2">
      <c r="D4484" s="139"/>
    </row>
    <row r="4485" spans="4:4" x14ac:dyDescent="0.2">
      <c r="D4485" s="139"/>
    </row>
    <row r="4486" spans="4:4" x14ac:dyDescent="0.2">
      <c r="D4486" s="139"/>
    </row>
    <row r="4487" spans="4:4" x14ac:dyDescent="0.2">
      <c r="D4487" s="139"/>
    </row>
    <row r="4488" spans="4:4" x14ac:dyDescent="0.2">
      <c r="D4488" s="139"/>
    </row>
    <row r="4489" spans="4:4" x14ac:dyDescent="0.2">
      <c r="D4489" s="139"/>
    </row>
    <row r="4490" spans="4:4" x14ac:dyDescent="0.2">
      <c r="D4490" s="139"/>
    </row>
    <row r="4491" spans="4:4" x14ac:dyDescent="0.2">
      <c r="D4491" s="139"/>
    </row>
    <row r="4492" spans="4:4" x14ac:dyDescent="0.2">
      <c r="D4492" s="139"/>
    </row>
    <row r="4493" spans="4:4" x14ac:dyDescent="0.2">
      <c r="D4493" s="139"/>
    </row>
    <row r="4494" spans="4:4" x14ac:dyDescent="0.2">
      <c r="D4494" s="139"/>
    </row>
    <row r="4495" spans="4:4" x14ac:dyDescent="0.2">
      <c r="D4495" s="139"/>
    </row>
    <row r="4496" spans="4:4" x14ac:dyDescent="0.2">
      <c r="D4496" s="139"/>
    </row>
    <row r="4497" spans="4:4" x14ac:dyDescent="0.2">
      <c r="D4497" s="139"/>
    </row>
    <row r="4498" spans="4:4" x14ac:dyDescent="0.2">
      <c r="D4498" s="139"/>
    </row>
    <row r="4499" spans="4:4" x14ac:dyDescent="0.2">
      <c r="D4499" s="139"/>
    </row>
    <row r="4500" spans="4:4" x14ac:dyDescent="0.2">
      <c r="D4500" s="139"/>
    </row>
    <row r="4501" spans="4:4" x14ac:dyDescent="0.2">
      <c r="D4501" s="139"/>
    </row>
    <row r="4502" spans="4:4" x14ac:dyDescent="0.2">
      <c r="D4502" s="139"/>
    </row>
    <row r="4503" spans="4:4" x14ac:dyDescent="0.2">
      <c r="D4503" s="139"/>
    </row>
    <row r="4504" spans="4:4" x14ac:dyDescent="0.2">
      <c r="D4504" s="139"/>
    </row>
    <row r="4505" spans="4:4" x14ac:dyDescent="0.2">
      <c r="D4505" s="139"/>
    </row>
    <row r="4506" spans="4:4" x14ac:dyDescent="0.2">
      <c r="D4506" s="139"/>
    </row>
    <row r="4507" spans="4:4" x14ac:dyDescent="0.2">
      <c r="D4507" s="139"/>
    </row>
    <row r="4508" spans="4:4" x14ac:dyDescent="0.2">
      <c r="D4508" s="139"/>
    </row>
    <row r="4509" spans="4:4" x14ac:dyDescent="0.2">
      <c r="D4509" s="139"/>
    </row>
    <row r="4510" spans="4:4" x14ac:dyDescent="0.2">
      <c r="D4510" s="139"/>
    </row>
    <row r="4511" spans="4:4" x14ac:dyDescent="0.2">
      <c r="D4511" s="139"/>
    </row>
    <row r="4512" spans="4:4" x14ac:dyDescent="0.2">
      <c r="D4512" s="139"/>
    </row>
    <row r="4513" spans="4:4" x14ac:dyDescent="0.2">
      <c r="D4513" s="139"/>
    </row>
    <row r="4514" spans="4:4" x14ac:dyDescent="0.2">
      <c r="D4514" s="139"/>
    </row>
    <row r="4515" spans="4:4" x14ac:dyDescent="0.2">
      <c r="D4515" s="139"/>
    </row>
    <row r="4516" spans="4:4" x14ac:dyDescent="0.2">
      <c r="D4516" s="139"/>
    </row>
    <row r="4517" spans="4:4" x14ac:dyDescent="0.2">
      <c r="D4517" s="139"/>
    </row>
    <row r="4518" spans="4:4" x14ac:dyDescent="0.2">
      <c r="D4518" s="139"/>
    </row>
    <row r="4519" spans="4:4" x14ac:dyDescent="0.2">
      <c r="D4519" s="139"/>
    </row>
    <row r="4520" spans="4:4" x14ac:dyDescent="0.2">
      <c r="D4520" s="139"/>
    </row>
    <row r="4521" spans="4:4" x14ac:dyDescent="0.2">
      <c r="D4521" s="139"/>
    </row>
    <row r="4522" spans="4:4" x14ac:dyDescent="0.2">
      <c r="D4522" s="139"/>
    </row>
    <row r="4523" spans="4:4" x14ac:dyDescent="0.2">
      <c r="D4523" s="139"/>
    </row>
    <row r="4524" spans="4:4" x14ac:dyDescent="0.2">
      <c r="D4524" s="139"/>
    </row>
    <row r="4525" spans="4:4" x14ac:dyDescent="0.2">
      <c r="D4525" s="139"/>
    </row>
    <row r="4526" spans="4:4" x14ac:dyDescent="0.2">
      <c r="D4526" s="139"/>
    </row>
    <row r="4527" spans="4:4" x14ac:dyDescent="0.2">
      <c r="D4527" s="139"/>
    </row>
    <row r="4528" spans="4:4" x14ac:dyDescent="0.2">
      <c r="D4528" s="139"/>
    </row>
    <row r="4529" spans="4:4" x14ac:dyDescent="0.2">
      <c r="D4529" s="139"/>
    </row>
    <row r="4530" spans="4:4" x14ac:dyDescent="0.2">
      <c r="D4530" s="139"/>
    </row>
    <row r="4531" spans="4:4" x14ac:dyDescent="0.2">
      <c r="D4531" s="139"/>
    </row>
    <row r="4532" spans="4:4" x14ac:dyDescent="0.2">
      <c r="D4532" s="139"/>
    </row>
    <row r="4533" spans="4:4" x14ac:dyDescent="0.2">
      <c r="D4533" s="139"/>
    </row>
    <row r="4534" spans="4:4" x14ac:dyDescent="0.2">
      <c r="D4534" s="139"/>
    </row>
    <row r="4535" spans="4:4" x14ac:dyDescent="0.2">
      <c r="D4535" s="139"/>
    </row>
    <row r="4536" spans="4:4" x14ac:dyDescent="0.2">
      <c r="D4536" s="139"/>
    </row>
    <row r="4537" spans="4:4" x14ac:dyDescent="0.2">
      <c r="D4537" s="139"/>
    </row>
    <row r="4538" spans="4:4" x14ac:dyDescent="0.2">
      <c r="D4538" s="139"/>
    </row>
    <row r="4539" spans="4:4" x14ac:dyDescent="0.2">
      <c r="D4539" s="139"/>
    </row>
    <row r="4540" spans="4:4" x14ac:dyDescent="0.2">
      <c r="D4540" s="139"/>
    </row>
    <row r="4541" spans="4:4" x14ac:dyDescent="0.2">
      <c r="D4541" s="139"/>
    </row>
    <row r="4542" spans="4:4" x14ac:dyDescent="0.2">
      <c r="D4542" s="139"/>
    </row>
    <row r="4543" spans="4:4" x14ac:dyDescent="0.2">
      <c r="D4543" s="139"/>
    </row>
    <row r="4544" spans="4:4" x14ac:dyDescent="0.2">
      <c r="D4544" s="139"/>
    </row>
    <row r="4545" spans="4:4" x14ac:dyDescent="0.2">
      <c r="D4545" s="139"/>
    </row>
    <row r="4546" spans="4:4" x14ac:dyDescent="0.2">
      <c r="D4546" s="139"/>
    </row>
    <row r="4547" spans="4:4" x14ac:dyDescent="0.2">
      <c r="D4547" s="139"/>
    </row>
    <row r="4548" spans="4:4" x14ac:dyDescent="0.2">
      <c r="D4548" s="139"/>
    </row>
    <row r="4549" spans="4:4" x14ac:dyDescent="0.2">
      <c r="D4549" s="139"/>
    </row>
    <row r="4550" spans="4:4" x14ac:dyDescent="0.2">
      <c r="D4550" s="139"/>
    </row>
    <row r="4551" spans="4:4" x14ac:dyDescent="0.2">
      <c r="D4551" s="139"/>
    </row>
    <row r="4552" spans="4:4" x14ac:dyDescent="0.2">
      <c r="D4552" s="139"/>
    </row>
    <row r="4553" spans="4:4" x14ac:dyDescent="0.2">
      <c r="D4553" s="139"/>
    </row>
    <row r="4554" spans="4:4" x14ac:dyDescent="0.2">
      <c r="D4554" s="139"/>
    </row>
    <row r="4555" spans="4:4" x14ac:dyDescent="0.2">
      <c r="D4555" s="139"/>
    </row>
    <row r="4556" spans="4:4" x14ac:dyDescent="0.2">
      <c r="D4556" s="139"/>
    </row>
    <row r="4557" spans="4:4" x14ac:dyDescent="0.2">
      <c r="D4557" s="139"/>
    </row>
    <row r="4558" spans="4:4" x14ac:dyDescent="0.2">
      <c r="D4558" s="139"/>
    </row>
    <row r="4559" spans="4:4" x14ac:dyDescent="0.2">
      <c r="D4559" s="139"/>
    </row>
    <row r="4560" spans="4:4" x14ac:dyDescent="0.2">
      <c r="D4560" s="139"/>
    </row>
    <row r="4561" spans="4:4" x14ac:dyDescent="0.2">
      <c r="D4561" s="139"/>
    </row>
    <row r="4562" spans="4:4" x14ac:dyDescent="0.2">
      <c r="D4562" s="139"/>
    </row>
    <row r="4563" spans="4:4" x14ac:dyDescent="0.2">
      <c r="D4563" s="139"/>
    </row>
    <row r="4564" spans="4:4" x14ac:dyDescent="0.2">
      <c r="D4564" s="139"/>
    </row>
    <row r="4565" spans="4:4" x14ac:dyDescent="0.2">
      <c r="D4565" s="139"/>
    </row>
    <row r="4566" spans="4:4" x14ac:dyDescent="0.2">
      <c r="D4566" s="139"/>
    </row>
    <row r="4567" spans="4:4" x14ac:dyDescent="0.2">
      <c r="D4567" s="139"/>
    </row>
    <row r="4568" spans="4:4" x14ac:dyDescent="0.2">
      <c r="D4568" s="139"/>
    </row>
    <row r="4569" spans="4:4" x14ac:dyDescent="0.2">
      <c r="D4569" s="139"/>
    </row>
    <row r="4570" spans="4:4" x14ac:dyDescent="0.2">
      <c r="D4570" s="139"/>
    </row>
    <row r="4571" spans="4:4" x14ac:dyDescent="0.2">
      <c r="D4571" s="139"/>
    </row>
    <row r="4572" spans="4:4" x14ac:dyDescent="0.2">
      <c r="D4572" s="139"/>
    </row>
    <row r="4573" spans="4:4" x14ac:dyDescent="0.2">
      <c r="D4573" s="139"/>
    </row>
    <row r="4574" spans="4:4" x14ac:dyDescent="0.2">
      <c r="D4574" s="139"/>
    </row>
    <row r="4575" spans="4:4" x14ac:dyDescent="0.2">
      <c r="D4575" s="139"/>
    </row>
    <row r="4576" spans="4:4" x14ac:dyDescent="0.2">
      <c r="D4576" s="139"/>
    </row>
    <row r="4577" spans="4:4" x14ac:dyDescent="0.2">
      <c r="D4577" s="139"/>
    </row>
    <row r="4578" spans="4:4" x14ac:dyDescent="0.2">
      <c r="D4578" s="139"/>
    </row>
    <row r="4579" spans="4:4" x14ac:dyDescent="0.2">
      <c r="D4579" s="139"/>
    </row>
    <row r="4580" spans="4:4" x14ac:dyDescent="0.2">
      <c r="D4580" s="139"/>
    </row>
    <row r="4581" spans="4:4" x14ac:dyDescent="0.2">
      <c r="D4581" s="139"/>
    </row>
    <row r="4582" spans="4:4" x14ac:dyDescent="0.2">
      <c r="D4582" s="139"/>
    </row>
    <row r="4583" spans="4:4" x14ac:dyDescent="0.2">
      <c r="D4583" s="139"/>
    </row>
    <row r="4584" spans="4:4" x14ac:dyDescent="0.2">
      <c r="D4584" s="139"/>
    </row>
    <row r="4585" spans="4:4" x14ac:dyDescent="0.2">
      <c r="D4585" s="139"/>
    </row>
    <row r="4586" spans="4:4" x14ac:dyDescent="0.2">
      <c r="D4586" s="139"/>
    </row>
    <row r="4587" spans="4:4" x14ac:dyDescent="0.2">
      <c r="D4587" s="139"/>
    </row>
    <row r="4588" spans="4:4" x14ac:dyDescent="0.2">
      <c r="D4588" s="139"/>
    </row>
    <row r="4589" spans="4:4" x14ac:dyDescent="0.2">
      <c r="D4589" s="139"/>
    </row>
    <row r="4590" spans="4:4" x14ac:dyDescent="0.2">
      <c r="D4590" s="139"/>
    </row>
    <row r="4591" spans="4:4" x14ac:dyDescent="0.2">
      <c r="D4591" s="139"/>
    </row>
    <row r="4592" spans="4:4" x14ac:dyDescent="0.2">
      <c r="D4592" s="139"/>
    </row>
    <row r="4593" spans="4:4" x14ac:dyDescent="0.2">
      <c r="D4593" s="139"/>
    </row>
    <row r="4594" spans="4:4" x14ac:dyDescent="0.2">
      <c r="D4594" s="139"/>
    </row>
    <row r="4595" spans="4:4" x14ac:dyDescent="0.2">
      <c r="D4595" s="139"/>
    </row>
    <row r="4596" spans="4:4" x14ac:dyDescent="0.2">
      <c r="D4596" s="139"/>
    </row>
    <row r="4597" spans="4:4" x14ac:dyDescent="0.2">
      <c r="D4597" s="139"/>
    </row>
    <row r="4598" spans="4:4" x14ac:dyDescent="0.2">
      <c r="D4598" s="139"/>
    </row>
    <row r="4599" spans="4:4" x14ac:dyDescent="0.2">
      <c r="D4599" s="139"/>
    </row>
    <row r="4600" spans="4:4" x14ac:dyDescent="0.2">
      <c r="D4600" s="139"/>
    </row>
    <row r="4601" spans="4:4" x14ac:dyDescent="0.2">
      <c r="D4601" s="139"/>
    </row>
    <row r="4602" spans="4:4" x14ac:dyDescent="0.2">
      <c r="D4602" s="139"/>
    </row>
    <row r="4603" spans="4:4" x14ac:dyDescent="0.2">
      <c r="D4603" s="139"/>
    </row>
    <row r="4604" spans="4:4" x14ac:dyDescent="0.2">
      <c r="D4604" s="139"/>
    </row>
    <row r="4605" spans="4:4" x14ac:dyDescent="0.2">
      <c r="D4605" s="139"/>
    </row>
    <row r="4606" spans="4:4" x14ac:dyDescent="0.2">
      <c r="D4606" s="139"/>
    </row>
    <row r="4607" spans="4:4" x14ac:dyDescent="0.2">
      <c r="D4607" s="139"/>
    </row>
    <row r="4608" spans="4:4" x14ac:dyDescent="0.2">
      <c r="D4608" s="139"/>
    </row>
    <row r="4609" spans="4:4" x14ac:dyDescent="0.2">
      <c r="D4609" s="139"/>
    </row>
    <row r="4610" spans="4:4" x14ac:dyDescent="0.2">
      <c r="D4610" s="139"/>
    </row>
    <row r="4611" spans="4:4" x14ac:dyDescent="0.2">
      <c r="D4611" s="139"/>
    </row>
    <row r="4612" spans="4:4" x14ac:dyDescent="0.2">
      <c r="D4612" s="139"/>
    </row>
    <row r="4613" spans="4:4" x14ac:dyDescent="0.2">
      <c r="D4613" s="139"/>
    </row>
    <row r="4614" spans="4:4" x14ac:dyDescent="0.2">
      <c r="D4614" s="139"/>
    </row>
    <row r="4615" spans="4:4" x14ac:dyDescent="0.2">
      <c r="D4615" s="139"/>
    </row>
    <row r="4616" spans="4:4" x14ac:dyDescent="0.2">
      <c r="D4616" s="139"/>
    </row>
    <row r="4617" spans="4:4" x14ac:dyDescent="0.2">
      <c r="D4617" s="139"/>
    </row>
    <row r="4618" spans="4:4" x14ac:dyDescent="0.2">
      <c r="D4618" s="139"/>
    </row>
    <row r="4619" spans="4:4" x14ac:dyDescent="0.2">
      <c r="D4619" s="139"/>
    </row>
    <row r="4620" spans="4:4" x14ac:dyDescent="0.2">
      <c r="D4620" s="139"/>
    </row>
    <row r="4621" spans="4:4" x14ac:dyDescent="0.2">
      <c r="D4621" s="139"/>
    </row>
    <row r="4622" spans="4:4" x14ac:dyDescent="0.2">
      <c r="D4622" s="139"/>
    </row>
    <row r="4623" spans="4:4" x14ac:dyDescent="0.2">
      <c r="D4623" s="139"/>
    </row>
    <row r="4624" spans="4:4" x14ac:dyDescent="0.2">
      <c r="D4624" s="139"/>
    </row>
    <row r="4625" spans="4:4" x14ac:dyDescent="0.2">
      <c r="D4625" s="139"/>
    </row>
    <row r="4626" spans="4:4" x14ac:dyDescent="0.2">
      <c r="D4626" s="139"/>
    </row>
    <row r="4627" spans="4:4" x14ac:dyDescent="0.2">
      <c r="D4627" s="139"/>
    </row>
    <row r="4628" spans="4:4" x14ac:dyDescent="0.2">
      <c r="D4628" s="139"/>
    </row>
    <row r="4629" spans="4:4" x14ac:dyDescent="0.2">
      <c r="D4629" s="139"/>
    </row>
    <row r="4630" spans="4:4" x14ac:dyDescent="0.2">
      <c r="D4630" s="139"/>
    </row>
    <row r="4631" spans="4:4" x14ac:dyDescent="0.2">
      <c r="D4631" s="139"/>
    </row>
    <row r="4632" spans="4:4" x14ac:dyDescent="0.2">
      <c r="D4632" s="139"/>
    </row>
    <row r="4633" spans="4:4" x14ac:dyDescent="0.2">
      <c r="D4633" s="139"/>
    </row>
    <row r="4634" spans="4:4" x14ac:dyDescent="0.2">
      <c r="D4634" s="139"/>
    </row>
    <row r="4635" spans="4:4" x14ac:dyDescent="0.2">
      <c r="D4635" s="139"/>
    </row>
    <row r="4636" spans="4:4" x14ac:dyDescent="0.2">
      <c r="D4636" s="139"/>
    </row>
    <row r="4637" spans="4:4" x14ac:dyDescent="0.2">
      <c r="D4637" s="139"/>
    </row>
    <row r="4638" spans="4:4" x14ac:dyDescent="0.2">
      <c r="D4638" s="139"/>
    </row>
    <row r="4639" spans="4:4" x14ac:dyDescent="0.2">
      <c r="D4639" s="139"/>
    </row>
    <row r="4640" spans="4:4" x14ac:dyDescent="0.2">
      <c r="D4640" s="139"/>
    </row>
    <row r="4641" spans="4:4" x14ac:dyDescent="0.2">
      <c r="D4641" s="139"/>
    </row>
    <row r="4642" spans="4:4" x14ac:dyDescent="0.2">
      <c r="D4642" s="139"/>
    </row>
    <row r="4643" spans="4:4" x14ac:dyDescent="0.2">
      <c r="D4643" s="139"/>
    </row>
    <row r="4644" spans="4:4" x14ac:dyDescent="0.2">
      <c r="D4644" s="139"/>
    </row>
    <row r="4645" spans="4:4" x14ac:dyDescent="0.2">
      <c r="D4645" s="139"/>
    </row>
    <row r="4646" spans="4:4" x14ac:dyDescent="0.2">
      <c r="D4646" s="139"/>
    </row>
    <row r="4647" spans="4:4" x14ac:dyDescent="0.2">
      <c r="D4647" s="139"/>
    </row>
    <row r="4648" spans="4:4" x14ac:dyDescent="0.2">
      <c r="D4648" s="139"/>
    </row>
    <row r="4649" spans="4:4" x14ac:dyDescent="0.2">
      <c r="D4649" s="139"/>
    </row>
    <row r="4650" spans="4:4" x14ac:dyDescent="0.2">
      <c r="D4650" s="139"/>
    </row>
    <row r="4651" spans="4:4" x14ac:dyDescent="0.2">
      <c r="D4651" s="139"/>
    </row>
    <row r="4652" spans="4:4" x14ac:dyDescent="0.2">
      <c r="D4652" s="139"/>
    </row>
    <row r="4653" spans="4:4" x14ac:dyDescent="0.2">
      <c r="D4653" s="139"/>
    </row>
    <row r="4654" spans="4:4" x14ac:dyDescent="0.2">
      <c r="D4654" s="139"/>
    </row>
    <row r="4655" spans="4:4" x14ac:dyDescent="0.2">
      <c r="D4655" s="139"/>
    </row>
    <row r="4656" spans="4:4" x14ac:dyDescent="0.2">
      <c r="D4656" s="139"/>
    </row>
    <row r="4657" spans="4:4" x14ac:dyDescent="0.2">
      <c r="D4657" s="139"/>
    </row>
    <row r="4658" spans="4:4" x14ac:dyDescent="0.2">
      <c r="D4658" s="139"/>
    </row>
    <row r="4659" spans="4:4" x14ac:dyDescent="0.2">
      <c r="D4659" s="139"/>
    </row>
    <row r="4660" spans="4:4" x14ac:dyDescent="0.2">
      <c r="D4660" s="139"/>
    </row>
    <row r="4661" spans="4:4" x14ac:dyDescent="0.2">
      <c r="D4661" s="139"/>
    </row>
    <row r="4662" spans="4:4" x14ac:dyDescent="0.2">
      <c r="D4662" s="139"/>
    </row>
    <row r="4663" spans="4:4" x14ac:dyDescent="0.2">
      <c r="D4663" s="139"/>
    </row>
    <row r="4664" spans="4:4" x14ac:dyDescent="0.2">
      <c r="D4664" s="139"/>
    </row>
    <row r="4665" spans="4:4" x14ac:dyDescent="0.2">
      <c r="D4665" s="139"/>
    </row>
    <row r="4666" spans="4:4" x14ac:dyDescent="0.2">
      <c r="D4666" s="139"/>
    </row>
    <row r="4667" spans="4:4" x14ac:dyDescent="0.2">
      <c r="D4667" s="139"/>
    </row>
    <row r="4668" spans="4:4" x14ac:dyDescent="0.2">
      <c r="D4668" s="139"/>
    </row>
    <row r="4669" spans="4:4" x14ac:dyDescent="0.2">
      <c r="D4669" s="139"/>
    </row>
    <row r="4670" spans="4:4" x14ac:dyDescent="0.2">
      <c r="D4670" s="139"/>
    </row>
    <row r="4671" spans="4:4" x14ac:dyDescent="0.2">
      <c r="D4671" s="139"/>
    </row>
    <row r="4672" spans="4:4" x14ac:dyDescent="0.2">
      <c r="D4672" s="139"/>
    </row>
    <row r="4673" spans="4:4" x14ac:dyDescent="0.2">
      <c r="D4673" s="139"/>
    </row>
    <row r="4674" spans="4:4" x14ac:dyDescent="0.2">
      <c r="D4674" s="139"/>
    </row>
    <row r="4675" spans="4:4" x14ac:dyDescent="0.2">
      <c r="D4675" s="139"/>
    </row>
    <row r="4676" spans="4:4" x14ac:dyDescent="0.2">
      <c r="D4676" s="139"/>
    </row>
    <row r="4677" spans="4:4" x14ac:dyDescent="0.2">
      <c r="D4677" s="139"/>
    </row>
    <row r="4678" spans="4:4" x14ac:dyDescent="0.2">
      <c r="D4678" s="139"/>
    </row>
    <row r="4679" spans="4:4" x14ac:dyDescent="0.2">
      <c r="D4679" s="139"/>
    </row>
    <row r="4680" spans="4:4" x14ac:dyDescent="0.2">
      <c r="D4680" s="139"/>
    </row>
    <row r="4681" spans="4:4" x14ac:dyDescent="0.2">
      <c r="D4681" s="139"/>
    </row>
    <row r="4682" spans="4:4" x14ac:dyDescent="0.2">
      <c r="D4682" s="139"/>
    </row>
    <row r="4683" spans="4:4" x14ac:dyDescent="0.2">
      <c r="D4683" s="139"/>
    </row>
    <row r="4684" spans="4:4" x14ac:dyDescent="0.2">
      <c r="D4684" s="139"/>
    </row>
    <row r="4685" spans="4:4" x14ac:dyDescent="0.2">
      <c r="D4685" s="139"/>
    </row>
    <row r="4686" spans="4:4" x14ac:dyDescent="0.2">
      <c r="D4686" s="139"/>
    </row>
    <row r="4687" spans="4:4" x14ac:dyDescent="0.2">
      <c r="D4687" s="139"/>
    </row>
    <row r="4688" spans="4:4" x14ac:dyDescent="0.2">
      <c r="D4688" s="139"/>
    </row>
    <row r="4689" spans="4:4" x14ac:dyDescent="0.2">
      <c r="D4689" s="139"/>
    </row>
    <row r="4690" spans="4:4" x14ac:dyDescent="0.2">
      <c r="D4690" s="139"/>
    </row>
    <row r="4691" spans="4:4" x14ac:dyDescent="0.2">
      <c r="D4691" s="139"/>
    </row>
    <row r="4692" spans="4:4" x14ac:dyDescent="0.2">
      <c r="D4692" s="139"/>
    </row>
    <row r="4693" spans="4:4" x14ac:dyDescent="0.2">
      <c r="D4693" s="139"/>
    </row>
    <row r="4694" spans="4:4" x14ac:dyDescent="0.2">
      <c r="D4694" s="139"/>
    </row>
    <row r="4695" spans="4:4" x14ac:dyDescent="0.2">
      <c r="D4695" s="139"/>
    </row>
    <row r="4696" spans="4:4" x14ac:dyDescent="0.2">
      <c r="D4696" s="139"/>
    </row>
    <row r="4697" spans="4:4" x14ac:dyDescent="0.2">
      <c r="D4697" s="139"/>
    </row>
    <row r="4698" spans="4:4" x14ac:dyDescent="0.2">
      <c r="D4698" s="139"/>
    </row>
    <row r="4699" spans="4:4" x14ac:dyDescent="0.2">
      <c r="D4699" s="139"/>
    </row>
    <row r="4700" spans="4:4" x14ac:dyDescent="0.2">
      <c r="D4700" s="139"/>
    </row>
    <row r="4701" spans="4:4" x14ac:dyDescent="0.2">
      <c r="D4701" s="139"/>
    </row>
    <row r="4702" spans="4:4" x14ac:dyDescent="0.2">
      <c r="D4702" s="139"/>
    </row>
    <row r="4703" spans="4:4" x14ac:dyDescent="0.2">
      <c r="D4703" s="139"/>
    </row>
    <row r="4704" spans="4:4" x14ac:dyDescent="0.2">
      <c r="D4704" s="139"/>
    </row>
    <row r="4705" spans="4:4" x14ac:dyDescent="0.2">
      <c r="D4705" s="139"/>
    </row>
    <row r="4706" spans="4:4" x14ac:dyDescent="0.2">
      <c r="D4706" s="139"/>
    </row>
    <row r="4707" spans="4:4" x14ac:dyDescent="0.2">
      <c r="D4707" s="139"/>
    </row>
    <row r="4708" spans="4:4" x14ac:dyDescent="0.2">
      <c r="D4708" s="139"/>
    </row>
    <row r="4709" spans="4:4" x14ac:dyDescent="0.2">
      <c r="D4709" s="139"/>
    </row>
    <row r="4710" spans="4:4" x14ac:dyDescent="0.2">
      <c r="D4710" s="139"/>
    </row>
    <row r="4711" spans="4:4" x14ac:dyDescent="0.2">
      <c r="D4711" s="139"/>
    </row>
    <row r="4712" spans="4:4" x14ac:dyDescent="0.2">
      <c r="D4712" s="139"/>
    </row>
    <row r="4713" spans="4:4" x14ac:dyDescent="0.2">
      <c r="D4713" s="139"/>
    </row>
    <row r="4714" spans="4:4" x14ac:dyDescent="0.2">
      <c r="D4714" s="139"/>
    </row>
    <row r="4715" spans="4:4" x14ac:dyDescent="0.2">
      <c r="D4715" s="139"/>
    </row>
    <row r="4716" spans="4:4" x14ac:dyDescent="0.2">
      <c r="D4716" s="139"/>
    </row>
    <row r="4717" spans="4:4" x14ac:dyDescent="0.2">
      <c r="D4717" s="139"/>
    </row>
    <row r="4718" spans="4:4" x14ac:dyDescent="0.2">
      <c r="D4718" s="139"/>
    </row>
    <row r="4719" spans="4:4" x14ac:dyDescent="0.2">
      <c r="D4719" s="139"/>
    </row>
    <row r="4720" spans="4:4" x14ac:dyDescent="0.2">
      <c r="D4720" s="139"/>
    </row>
    <row r="4721" spans="4:4" x14ac:dyDescent="0.2">
      <c r="D4721" s="139"/>
    </row>
    <row r="4722" spans="4:4" x14ac:dyDescent="0.2">
      <c r="D4722" s="139"/>
    </row>
    <row r="4723" spans="4:4" x14ac:dyDescent="0.2">
      <c r="D4723" s="139"/>
    </row>
    <row r="4724" spans="4:4" x14ac:dyDescent="0.2">
      <c r="D4724" s="139"/>
    </row>
    <row r="4725" spans="4:4" x14ac:dyDescent="0.2">
      <c r="D4725" s="139"/>
    </row>
    <row r="4726" spans="4:4" x14ac:dyDescent="0.2">
      <c r="D4726" s="139"/>
    </row>
    <row r="4727" spans="4:4" x14ac:dyDescent="0.2">
      <c r="D4727" s="139"/>
    </row>
    <row r="4728" spans="4:4" x14ac:dyDescent="0.2">
      <c r="D4728" s="139"/>
    </row>
    <row r="4729" spans="4:4" x14ac:dyDescent="0.2">
      <c r="D4729" s="139"/>
    </row>
    <row r="4730" spans="4:4" x14ac:dyDescent="0.2">
      <c r="D4730" s="139"/>
    </row>
    <row r="4731" spans="4:4" x14ac:dyDescent="0.2">
      <c r="D4731" s="139"/>
    </row>
    <row r="4732" spans="4:4" x14ac:dyDescent="0.2">
      <c r="D4732" s="139"/>
    </row>
    <row r="4733" spans="4:4" x14ac:dyDescent="0.2">
      <c r="D4733" s="139"/>
    </row>
    <row r="4734" spans="4:4" x14ac:dyDescent="0.2">
      <c r="D4734" s="139"/>
    </row>
    <row r="4735" spans="4:4" x14ac:dyDescent="0.2">
      <c r="D4735" s="139"/>
    </row>
    <row r="4736" spans="4:4" x14ac:dyDescent="0.2">
      <c r="D4736" s="139"/>
    </row>
    <row r="4737" spans="4:4" x14ac:dyDescent="0.2">
      <c r="D4737" s="139"/>
    </row>
    <row r="4738" spans="4:4" x14ac:dyDescent="0.2">
      <c r="D4738" s="139"/>
    </row>
    <row r="4739" spans="4:4" x14ac:dyDescent="0.2">
      <c r="D4739" s="139"/>
    </row>
    <row r="4740" spans="4:4" x14ac:dyDescent="0.2">
      <c r="D4740" s="139"/>
    </row>
    <row r="4741" spans="4:4" x14ac:dyDescent="0.2">
      <c r="D4741" s="139"/>
    </row>
    <row r="4742" spans="4:4" x14ac:dyDescent="0.2">
      <c r="D4742" s="139"/>
    </row>
    <row r="4743" spans="4:4" x14ac:dyDescent="0.2">
      <c r="D4743" s="139"/>
    </row>
    <row r="4744" spans="4:4" x14ac:dyDescent="0.2">
      <c r="D4744" s="139"/>
    </row>
    <row r="4745" spans="4:4" x14ac:dyDescent="0.2">
      <c r="D4745" s="139"/>
    </row>
    <row r="4746" spans="4:4" x14ac:dyDescent="0.2">
      <c r="D4746" s="139"/>
    </row>
    <row r="4747" spans="4:4" x14ac:dyDescent="0.2">
      <c r="D4747" s="139"/>
    </row>
    <row r="4748" spans="4:4" x14ac:dyDescent="0.2">
      <c r="D4748" s="139"/>
    </row>
    <row r="4749" spans="4:4" x14ac:dyDescent="0.2">
      <c r="D4749" s="139"/>
    </row>
    <row r="4750" spans="4:4" x14ac:dyDescent="0.2">
      <c r="D4750" s="139"/>
    </row>
    <row r="4751" spans="4:4" x14ac:dyDescent="0.2">
      <c r="D4751" s="139"/>
    </row>
    <row r="4752" spans="4:4" x14ac:dyDescent="0.2">
      <c r="D4752" s="139"/>
    </row>
    <row r="4753" spans="4:4" x14ac:dyDescent="0.2">
      <c r="D4753" s="139"/>
    </row>
    <row r="4754" spans="4:4" x14ac:dyDescent="0.2">
      <c r="D4754" s="139"/>
    </row>
    <row r="4755" spans="4:4" x14ac:dyDescent="0.2">
      <c r="D4755" s="139"/>
    </row>
    <row r="4756" spans="4:4" x14ac:dyDescent="0.2">
      <c r="D4756" s="139"/>
    </row>
    <row r="4757" spans="4:4" x14ac:dyDescent="0.2">
      <c r="D4757" s="139"/>
    </row>
    <row r="4758" spans="4:4" x14ac:dyDescent="0.2">
      <c r="D4758" s="139"/>
    </row>
    <row r="4759" spans="4:4" x14ac:dyDescent="0.2">
      <c r="D4759" s="139"/>
    </row>
    <row r="4760" spans="4:4" x14ac:dyDescent="0.2">
      <c r="D4760" s="139"/>
    </row>
    <row r="4761" spans="4:4" x14ac:dyDescent="0.2">
      <c r="D4761" s="139"/>
    </row>
    <row r="4762" spans="4:4" x14ac:dyDescent="0.2">
      <c r="D4762" s="139"/>
    </row>
    <row r="4763" spans="4:4" x14ac:dyDescent="0.2">
      <c r="D4763" s="139"/>
    </row>
    <row r="4764" spans="4:4" x14ac:dyDescent="0.2">
      <c r="D4764" s="139"/>
    </row>
    <row r="4765" spans="4:4" x14ac:dyDescent="0.2">
      <c r="D4765" s="139"/>
    </row>
    <row r="4766" spans="4:4" x14ac:dyDescent="0.2">
      <c r="D4766" s="139"/>
    </row>
    <row r="4767" spans="4:4" x14ac:dyDescent="0.2">
      <c r="D4767" s="139"/>
    </row>
    <row r="4768" spans="4:4" x14ac:dyDescent="0.2">
      <c r="D4768" s="139"/>
    </row>
    <row r="4769" spans="4:4" x14ac:dyDescent="0.2">
      <c r="D4769" s="139"/>
    </row>
    <row r="4770" spans="4:4" x14ac:dyDescent="0.2">
      <c r="D4770" s="139"/>
    </row>
    <row r="4771" spans="4:4" x14ac:dyDescent="0.2">
      <c r="D4771" s="139"/>
    </row>
    <row r="4772" spans="4:4" x14ac:dyDescent="0.2">
      <c r="D4772" s="139"/>
    </row>
    <row r="4773" spans="4:4" x14ac:dyDescent="0.2">
      <c r="D4773" s="139"/>
    </row>
    <row r="4774" spans="4:4" x14ac:dyDescent="0.2">
      <c r="D4774" s="139"/>
    </row>
    <row r="4775" spans="4:4" x14ac:dyDescent="0.2">
      <c r="D4775" s="139"/>
    </row>
    <row r="4776" spans="4:4" x14ac:dyDescent="0.2">
      <c r="D4776" s="139"/>
    </row>
    <row r="4777" spans="4:4" x14ac:dyDescent="0.2">
      <c r="D4777" s="139"/>
    </row>
    <row r="4778" spans="4:4" x14ac:dyDescent="0.2">
      <c r="D4778" s="139"/>
    </row>
    <row r="4779" spans="4:4" x14ac:dyDescent="0.2">
      <c r="D4779" s="139"/>
    </row>
    <row r="4780" spans="4:4" x14ac:dyDescent="0.2">
      <c r="D4780" s="139"/>
    </row>
    <row r="4781" spans="4:4" x14ac:dyDescent="0.2">
      <c r="D4781" s="139"/>
    </row>
    <row r="4782" spans="4:4" x14ac:dyDescent="0.2">
      <c r="D4782" s="139"/>
    </row>
    <row r="4783" spans="4:4" x14ac:dyDescent="0.2">
      <c r="D4783" s="139"/>
    </row>
    <row r="4784" spans="4:4" x14ac:dyDescent="0.2">
      <c r="D4784" s="139"/>
    </row>
    <row r="4785" spans="4:4" x14ac:dyDescent="0.2">
      <c r="D4785" s="139"/>
    </row>
    <row r="4786" spans="4:4" x14ac:dyDescent="0.2">
      <c r="D4786" s="139"/>
    </row>
    <row r="4787" spans="4:4" x14ac:dyDescent="0.2">
      <c r="D4787" s="139"/>
    </row>
    <row r="4788" spans="4:4" x14ac:dyDescent="0.2">
      <c r="D4788" s="139"/>
    </row>
    <row r="4789" spans="4:4" x14ac:dyDescent="0.2">
      <c r="D4789" s="139"/>
    </row>
    <row r="4790" spans="4:4" x14ac:dyDescent="0.2">
      <c r="D4790" s="139"/>
    </row>
    <row r="4791" spans="4:4" x14ac:dyDescent="0.2">
      <c r="D4791" s="139"/>
    </row>
    <row r="4792" spans="4:4" x14ac:dyDescent="0.2">
      <c r="D4792" s="139"/>
    </row>
    <row r="4793" spans="4:4" x14ac:dyDescent="0.2">
      <c r="D4793" s="139"/>
    </row>
    <row r="4794" spans="4:4" x14ac:dyDescent="0.2">
      <c r="D4794" s="139"/>
    </row>
    <row r="4795" spans="4:4" x14ac:dyDescent="0.2">
      <c r="D4795" s="139"/>
    </row>
    <row r="4796" spans="4:4" x14ac:dyDescent="0.2">
      <c r="D4796" s="139"/>
    </row>
    <row r="4797" spans="4:4" x14ac:dyDescent="0.2">
      <c r="D4797" s="139"/>
    </row>
    <row r="4798" spans="4:4" x14ac:dyDescent="0.2">
      <c r="D4798" s="139"/>
    </row>
    <row r="4799" spans="4:4" x14ac:dyDescent="0.2">
      <c r="D4799" s="139"/>
    </row>
    <row r="4800" spans="4:4" x14ac:dyDescent="0.2">
      <c r="D4800" s="139"/>
    </row>
    <row r="4801" spans="4:4" x14ac:dyDescent="0.2">
      <c r="D4801" s="139"/>
    </row>
    <row r="4802" spans="4:4" x14ac:dyDescent="0.2">
      <c r="D4802" s="139"/>
    </row>
    <row r="4803" spans="4:4" x14ac:dyDescent="0.2">
      <c r="D4803" s="139"/>
    </row>
    <row r="4804" spans="4:4" x14ac:dyDescent="0.2">
      <c r="D4804" s="139"/>
    </row>
    <row r="4805" spans="4:4" x14ac:dyDescent="0.2">
      <c r="D4805" s="139"/>
    </row>
    <row r="4806" spans="4:4" x14ac:dyDescent="0.2">
      <c r="D4806" s="139"/>
    </row>
    <row r="4807" spans="4:4" x14ac:dyDescent="0.2">
      <c r="D4807" s="139"/>
    </row>
    <row r="4808" spans="4:4" x14ac:dyDescent="0.2">
      <c r="D4808" s="139"/>
    </row>
    <row r="4809" spans="4:4" x14ac:dyDescent="0.2">
      <c r="D4809" s="139"/>
    </row>
    <row r="4810" spans="4:4" x14ac:dyDescent="0.2">
      <c r="D4810" s="139"/>
    </row>
    <row r="4811" spans="4:4" x14ac:dyDescent="0.2">
      <c r="D4811" s="139"/>
    </row>
    <row r="4812" spans="4:4" x14ac:dyDescent="0.2">
      <c r="D4812" s="139"/>
    </row>
    <row r="4813" spans="4:4" x14ac:dyDescent="0.2">
      <c r="D4813" s="139"/>
    </row>
    <row r="4814" spans="4:4" x14ac:dyDescent="0.2">
      <c r="D4814" s="139"/>
    </row>
    <row r="4815" spans="4:4" x14ac:dyDescent="0.2">
      <c r="D4815" s="139"/>
    </row>
    <row r="4816" spans="4:4" x14ac:dyDescent="0.2">
      <c r="D4816" s="139"/>
    </row>
    <row r="4817" spans="4:4" x14ac:dyDescent="0.2">
      <c r="D4817" s="139"/>
    </row>
    <row r="4818" spans="4:4" x14ac:dyDescent="0.2">
      <c r="D4818" s="139"/>
    </row>
    <row r="4819" spans="4:4" x14ac:dyDescent="0.2">
      <c r="D4819" s="139"/>
    </row>
    <row r="4820" spans="4:4" x14ac:dyDescent="0.2">
      <c r="D4820" s="139"/>
    </row>
    <row r="4821" spans="4:4" x14ac:dyDescent="0.2">
      <c r="D4821" s="139"/>
    </row>
    <row r="4822" spans="4:4" x14ac:dyDescent="0.2">
      <c r="D4822" s="139"/>
    </row>
    <row r="4823" spans="4:4" x14ac:dyDescent="0.2">
      <c r="D4823" s="139"/>
    </row>
    <row r="4824" spans="4:4" x14ac:dyDescent="0.2">
      <c r="D4824" s="139"/>
    </row>
    <row r="4825" spans="4:4" x14ac:dyDescent="0.2">
      <c r="D4825" s="139"/>
    </row>
    <row r="4826" spans="4:4" x14ac:dyDescent="0.2">
      <c r="D4826" s="139"/>
    </row>
    <row r="4827" spans="4:4" x14ac:dyDescent="0.2">
      <c r="D4827" s="139"/>
    </row>
    <row r="4828" spans="4:4" x14ac:dyDescent="0.2">
      <c r="D4828" s="139"/>
    </row>
    <row r="4829" spans="4:4" x14ac:dyDescent="0.2">
      <c r="D4829" s="139"/>
    </row>
    <row r="4830" spans="4:4" x14ac:dyDescent="0.2">
      <c r="D4830" s="139"/>
    </row>
    <row r="4831" spans="4:4" x14ac:dyDescent="0.2">
      <c r="D4831" s="139"/>
    </row>
    <row r="4832" spans="4:4" x14ac:dyDescent="0.2">
      <c r="D4832" s="139"/>
    </row>
    <row r="4833" spans="4:4" x14ac:dyDescent="0.2">
      <c r="D4833" s="139"/>
    </row>
    <row r="4834" spans="4:4" x14ac:dyDescent="0.2">
      <c r="D4834" s="139"/>
    </row>
    <row r="4835" spans="4:4" x14ac:dyDescent="0.2">
      <c r="D4835" s="139"/>
    </row>
    <row r="4836" spans="4:4" x14ac:dyDescent="0.2">
      <c r="D4836" s="139"/>
    </row>
    <row r="4837" spans="4:4" x14ac:dyDescent="0.2">
      <c r="D4837" s="139"/>
    </row>
    <row r="4838" spans="4:4" x14ac:dyDescent="0.2">
      <c r="D4838" s="139"/>
    </row>
    <row r="4839" spans="4:4" x14ac:dyDescent="0.2">
      <c r="D4839" s="139"/>
    </row>
    <row r="4840" spans="4:4" x14ac:dyDescent="0.2">
      <c r="D4840" s="139"/>
    </row>
    <row r="4841" spans="4:4" x14ac:dyDescent="0.2">
      <c r="D4841" s="139"/>
    </row>
    <row r="4842" spans="4:4" x14ac:dyDescent="0.2">
      <c r="D4842" s="139"/>
    </row>
    <row r="4843" spans="4:4" x14ac:dyDescent="0.2">
      <c r="D4843" s="139"/>
    </row>
    <row r="4844" spans="4:4" x14ac:dyDescent="0.2">
      <c r="D4844" s="139"/>
    </row>
    <row r="4845" spans="4:4" x14ac:dyDescent="0.2">
      <c r="D4845" s="139"/>
    </row>
    <row r="4846" spans="4:4" x14ac:dyDescent="0.2">
      <c r="D4846" s="139"/>
    </row>
    <row r="4847" spans="4:4" x14ac:dyDescent="0.2">
      <c r="D4847" s="139"/>
    </row>
    <row r="4848" spans="4:4" x14ac:dyDescent="0.2">
      <c r="D4848" s="139"/>
    </row>
    <row r="4849" spans="4:4" x14ac:dyDescent="0.2">
      <c r="D4849" s="139"/>
    </row>
    <row r="4850" spans="4:4" x14ac:dyDescent="0.2">
      <c r="D4850" s="139"/>
    </row>
    <row r="4851" spans="4:4" x14ac:dyDescent="0.2">
      <c r="D4851" s="139"/>
    </row>
    <row r="4852" spans="4:4" x14ac:dyDescent="0.2">
      <c r="D4852" s="139"/>
    </row>
    <row r="4853" spans="4:4" x14ac:dyDescent="0.2">
      <c r="D4853" s="139"/>
    </row>
    <row r="4854" spans="4:4" x14ac:dyDescent="0.2">
      <c r="D4854" s="139"/>
    </row>
    <row r="4855" spans="4:4" x14ac:dyDescent="0.2">
      <c r="D4855" s="139"/>
    </row>
    <row r="4856" spans="4:4" x14ac:dyDescent="0.2">
      <c r="D4856" s="139"/>
    </row>
    <row r="4857" spans="4:4" x14ac:dyDescent="0.2">
      <c r="D4857" s="139"/>
    </row>
    <row r="4858" spans="4:4" x14ac:dyDescent="0.2">
      <c r="D4858" s="139"/>
    </row>
    <row r="4859" spans="4:4" x14ac:dyDescent="0.2">
      <c r="D4859" s="139"/>
    </row>
    <row r="4860" spans="4:4" x14ac:dyDescent="0.2">
      <c r="D4860" s="139"/>
    </row>
    <row r="4861" spans="4:4" x14ac:dyDescent="0.2">
      <c r="D4861" s="139"/>
    </row>
    <row r="4862" spans="4:4" x14ac:dyDescent="0.2">
      <c r="D4862" s="139"/>
    </row>
    <row r="4863" spans="4:4" x14ac:dyDescent="0.2">
      <c r="D4863" s="139"/>
    </row>
    <row r="4864" spans="4:4" x14ac:dyDescent="0.2">
      <c r="D4864" s="139"/>
    </row>
    <row r="4865" spans="4:4" x14ac:dyDescent="0.2">
      <c r="D4865" s="139"/>
    </row>
    <row r="4866" spans="4:4" x14ac:dyDescent="0.2">
      <c r="D4866" s="139"/>
    </row>
    <row r="4867" spans="4:4" x14ac:dyDescent="0.2">
      <c r="D4867" s="139"/>
    </row>
    <row r="4868" spans="4:4" x14ac:dyDescent="0.2">
      <c r="D4868" s="139"/>
    </row>
    <row r="4869" spans="4:4" x14ac:dyDescent="0.2">
      <c r="D4869" s="139"/>
    </row>
    <row r="4870" spans="4:4" x14ac:dyDescent="0.2">
      <c r="D4870" s="139"/>
    </row>
    <row r="4871" spans="4:4" x14ac:dyDescent="0.2">
      <c r="D4871" s="139"/>
    </row>
    <row r="4872" spans="4:4" x14ac:dyDescent="0.2">
      <c r="D4872" s="139"/>
    </row>
    <row r="4873" spans="4:4" x14ac:dyDescent="0.2">
      <c r="D4873" s="139"/>
    </row>
    <row r="4874" spans="4:4" x14ac:dyDescent="0.2">
      <c r="D4874" s="139"/>
    </row>
    <row r="4875" spans="4:4" x14ac:dyDescent="0.2">
      <c r="D4875" s="139"/>
    </row>
    <row r="4876" spans="4:4" x14ac:dyDescent="0.2">
      <c r="D4876" s="139"/>
    </row>
    <row r="4877" spans="4:4" x14ac:dyDescent="0.2">
      <c r="D4877" s="139"/>
    </row>
    <row r="4878" spans="4:4" x14ac:dyDescent="0.2">
      <c r="D4878" s="139"/>
    </row>
    <row r="4879" spans="4:4" x14ac:dyDescent="0.2">
      <c r="D4879" s="139"/>
    </row>
    <row r="4880" spans="4:4" x14ac:dyDescent="0.2">
      <c r="D4880" s="139"/>
    </row>
    <row r="4881" spans="4:4" x14ac:dyDescent="0.2">
      <c r="D4881" s="139"/>
    </row>
    <row r="4882" spans="4:4" x14ac:dyDescent="0.2">
      <c r="D4882" s="139"/>
    </row>
    <row r="4883" spans="4:4" x14ac:dyDescent="0.2">
      <c r="D4883" s="139"/>
    </row>
    <row r="4884" spans="4:4" x14ac:dyDescent="0.2">
      <c r="D4884" s="139"/>
    </row>
    <row r="4885" spans="4:4" x14ac:dyDescent="0.2">
      <c r="D4885" s="139"/>
    </row>
    <row r="4886" spans="4:4" x14ac:dyDescent="0.2">
      <c r="D4886" s="139"/>
    </row>
    <row r="4887" spans="4:4" x14ac:dyDescent="0.2">
      <c r="D4887" s="139"/>
    </row>
    <row r="4888" spans="4:4" x14ac:dyDescent="0.2">
      <c r="D4888" s="139"/>
    </row>
    <row r="4889" spans="4:4" x14ac:dyDescent="0.2">
      <c r="D4889" s="139"/>
    </row>
    <row r="4890" spans="4:4" x14ac:dyDescent="0.2">
      <c r="D4890" s="139"/>
    </row>
    <row r="4891" spans="4:4" x14ac:dyDescent="0.2">
      <c r="D4891" s="139"/>
    </row>
    <row r="4892" spans="4:4" x14ac:dyDescent="0.2">
      <c r="D4892" s="139"/>
    </row>
    <row r="4893" spans="4:4" x14ac:dyDescent="0.2">
      <c r="D4893" s="139"/>
    </row>
    <row r="4894" spans="4:4" x14ac:dyDescent="0.2">
      <c r="D4894" s="139"/>
    </row>
    <row r="4895" spans="4:4" x14ac:dyDescent="0.2">
      <c r="D4895" s="139"/>
    </row>
    <row r="4896" spans="4:4" x14ac:dyDescent="0.2">
      <c r="D4896" s="139"/>
    </row>
    <row r="4897" spans="4:4" x14ac:dyDescent="0.2">
      <c r="D4897" s="139"/>
    </row>
    <row r="4898" spans="4:4" x14ac:dyDescent="0.2">
      <c r="D4898" s="139"/>
    </row>
    <row r="4899" spans="4:4" x14ac:dyDescent="0.2">
      <c r="D4899" s="139"/>
    </row>
    <row r="4900" spans="4:4" x14ac:dyDescent="0.2">
      <c r="D4900" s="139"/>
    </row>
    <row r="4901" spans="4:4" x14ac:dyDescent="0.2">
      <c r="D4901" s="139"/>
    </row>
    <row r="4902" spans="4:4" x14ac:dyDescent="0.2">
      <c r="D4902" s="139"/>
    </row>
    <row r="4903" spans="4:4" x14ac:dyDescent="0.2">
      <c r="D4903" s="139"/>
    </row>
    <row r="4904" spans="4:4" x14ac:dyDescent="0.2">
      <c r="D4904" s="139"/>
    </row>
    <row r="4905" spans="4:4" x14ac:dyDescent="0.2">
      <c r="D4905" s="139"/>
    </row>
    <row r="4906" spans="4:4" x14ac:dyDescent="0.2">
      <c r="D4906" s="139"/>
    </row>
    <row r="4907" spans="4:4" x14ac:dyDescent="0.2">
      <c r="D4907" s="139"/>
    </row>
    <row r="4908" spans="4:4" x14ac:dyDescent="0.2">
      <c r="D4908" s="139"/>
    </row>
    <row r="4909" spans="4:4" x14ac:dyDescent="0.2">
      <c r="D4909" s="139"/>
    </row>
    <row r="4910" spans="4:4" x14ac:dyDescent="0.2">
      <c r="D4910" s="139"/>
    </row>
    <row r="4911" spans="4:4" x14ac:dyDescent="0.2">
      <c r="D4911" s="139"/>
    </row>
    <row r="4912" spans="4:4" x14ac:dyDescent="0.2">
      <c r="D4912" s="139"/>
    </row>
    <row r="4913" spans="4:4" x14ac:dyDescent="0.2">
      <c r="D4913" s="139"/>
    </row>
    <row r="4914" spans="4:4" x14ac:dyDescent="0.2">
      <c r="D4914" s="139"/>
    </row>
    <row r="4915" spans="4:4" x14ac:dyDescent="0.2">
      <c r="D4915" s="139"/>
    </row>
    <row r="4916" spans="4:4" x14ac:dyDescent="0.2">
      <c r="D4916" s="139"/>
    </row>
    <row r="4917" spans="4:4" x14ac:dyDescent="0.2">
      <c r="D4917" s="139"/>
    </row>
    <row r="4918" spans="4:4" x14ac:dyDescent="0.2">
      <c r="D4918" s="139"/>
    </row>
    <row r="4919" spans="4:4" x14ac:dyDescent="0.2">
      <c r="D4919" s="139"/>
    </row>
    <row r="4920" spans="4:4" x14ac:dyDescent="0.2">
      <c r="D4920" s="139"/>
    </row>
    <row r="4921" spans="4:4" x14ac:dyDescent="0.2">
      <c r="D4921" s="139"/>
    </row>
    <row r="4922" spans="4:4" x14ac:dyDescent="0.2">
      <c r="D4922" s="139"/>
    </row>
    <row r="4923" spans="4:4" x14ac:dyDescent="0.2">
      <c r="D4923" s="139"/>
    </row>
    <row r="4924" spans="4:4" x14ac:dyDescent="0.2">
      <c r="D4924" s="139"/>
    </row>
    <row r="4925" spans="4:4" x14ac:dyDescent="0.2">
      <c r="D4925" s="139"/>
    </row>
    <row r="4926" spans="4:4" x14ac:dyDescent="0.2">
      <c r="D4926" s="139"/>
    </row>
    <row r="4927" spans="4:4" x14ac:dyDescent="0.2">
      <c r="D4927" s="139"/>
    </row>
    <row r="4928" spans="4:4" x14ac:dyDescent="0.2">
      <c r="D4928" s="139"/>
    </row>
    <row r="4929" spans="4:4" x14ac:dyDescent="0.2">
      <c r="D4929" s="139"/>
    </row>
    <row r="4930" spans="4:4" x14ac:dyDescent="0.2">
      <c r="D4930" s="139"/>
    </row>
    <row r="4931" spans="4:4" x14ac:dyDescent="0.2">
      <c r="D4931" s="139"/>
    </row>
    <row r="4932" spans="4:4" x14ac:dyDescent="0.2">
      <c r="D4932" s="139"/>
    </row>
    <row r="4933" spans="4:4" x14ac:dyDescent="0.2">
      <c r="D4933" s="139"/>
    </row>
    <row r="4934" spans="4:4" x14ac:dyDescent="0.2">
      <c r="D4934" s="139"/>
    </row>
    <row r="4935" spans="4:4" x14ac:dyDescent="0.2">
      <c r="D4935" s="139"/>
    </row>
    <row r="4936" spans="4:4" x14ac:dyDescent="0.2">
      <c r="D4936" s="139"/>
    </row>
    <row r="4937" spans="4:4" x14ac:dyDescent="0.2">
      <c r="D4937" s="139"/>
    </row>
    <row r="4938" spans="4:4" x14ac:dyDescent="0.2">
      <c r="D4938" s="139"/>
    </row>
    <row r="4939" spans="4:4" x14ac:dyDescent="0.2">
      <c r="D4939" s="139"/>
    </row>
    <row r="4940" spans="4:4" x14ac:dyDescent="0.2">
      <c r="D4940" s="139"/>
    </row>
    <row r="4941" spans="4:4" x14ac:dyDescent="0.2">
      <c r="D4941" s="139"/>
    </row>
    <row r="4942" spans="4:4" x14ac:dyDescent="0.2">
      <c r="D4942" s="139"/>
    </row>
    <row r="4943" spans="4:4" x14ac:dyDescent="0.2">
      <c r="D4943" s="139"/>
    </row>
    <row r="4944" spans="4:4" x14ac:dyDescent="0.2">
      <c r="D4944" s="139"/>
    </row>
    <row r="4945" spans="4:4" x14ac:dyDescent="0.2">
      <c r="D4945" s="139"/>
    </row>
    <row r="4946" spans="4:4" x14ac:dyDescent="0.2">
      <c r="D4946" s="139"/>
    </row>
    <row r="4947" spans="4:4" x14ac:dyDescent="0.2">
      <c r="D4947" s="139"/>
    </row>
    <row r="4948" spans="4:4" x14ac:dyDescent="0.2">
      <c r="D4948" s="139"/>
    </row>
    <row r="4949" spans="4:4" x14ac:dyDescent="0.2">
      <c r="D4949" s="139"/>
    </row>
    <row r="4950" spans="4:4" x14ac:dyDescent="0.2">
      <c r="D4950" s="139"/>
    </row>
    <row r="4951" spans="4:4" x14ac:dyDescent="0.2">
      <c r="D4951" s="139"/>
    </row>
    <row r="4952" spans="4:4" x14ac:dyDescent="0.2">
      <c r="D4952" s="139"/>
    </row>
    <row r="4953" spans="4:4" x14ac:dyDescent="0.2">
      <c r="D4953" s="139"/>
    </row>
    <row r="4954" spans="4:4" x14ac:dyDescent="0.2">
      <c r="D4954" s="139"/>
    </row>
    <row r="4955" spans="4:4" x14ac:dyDescent="0.2">
      <c r="D4955" s="139"/>
    </row>
    <row r="4956" spans="4:4" x14ac:dyDescent="0.2">
      <c r="D4956" s="139"/>
    </row>
    <row r="4957" spans="4:4" x14ac:dyDescent="0.2">
      <c r="D4957" s="139"/>
    </row>
    <row r="4958" spans="4:4" x14ac:dyDescent="0.2">
      <c r="D4958" s="139"/>
    </row>
    <row r="4959" spans="4:4" x14ac:dyDescent="0.2">
      <c r="D4959" s="139"/>
    </row>
    <row r="4960" spans="4:4" x14ac:dyDescent="0.2">
      <c r="D4960" s="139"/>
    </row>
    <row r="4961" spans="4:4" x14ac:dyDescent="0.2">
      <c r="D4961" s="139"/>
    </row>
    <row r="4962" spans="4:4" x14ac:dyDescent="0.2">
      <c r="D4962" s="139"/>
    </row>
    <row r="4963" spans="4:4" x14ac:dyDescent="0.2">
      <c r="D4963" s="139"/>
    </row>
    <row r="4964" spans="4:4" x14ac:dyDescent="0.2">
      <c r="D4964" s="139"/>
    </row>
    <row r="4965" spans="4:4" x14ac:dyDescent="0.2">
      <c r="D4965" s="139"/>
    </row>
    <row r="4966" spans="4:4" x14ac:dyDescent="0.2">
      <c r="D4966" s="139"/>
    </row>
    <row r="4967" spans="4:4" x14ac:dyDescent="0.2">
      <c r="D4967" s="139"/>
    </row>
    <row r="4968" spans="4:4" x14ac:dyDescent="0.2">
      <c r="D4968" s="139"/>
    </row>
    <row r="4969" spans="4:4" x14ac:dyDescent="0.2">
      <c r="D4969" s="139"/>
    </row>
    <row r="4970" spans="4:4" x14ac:dyDescent="0.2">
      <c r="D4970" s="139"/>
    </row>
    <row r="4971" spans="4:4" x14ac:dyDescent="0.2">
      <c r="D4971" s="139"/>
    </row>
    <row r="4972" spans="4:4" x14ac:dyDescent="0.2">
      <c r="D4972" s="139"/>
    </row>
    <row r="4973" spans="4:4" x14ac:dyDescent="0.2">
      <c r="D4973" s="139"/>
    </row>
    <row r="4974" spans="4:4" x14ac:dyDescent="0.2">
      <c r="D4974" s="139"/>
    </row>
    <row r="4975" spans="4:4" x14ac:dyDescent="0.2">
      <c r="D4975" s="139"/>
    </row>
    <row r="4976" spans="4:4" x14ac:dyDescent="0.2">
      <c r="D4976" s="139"/>
    </row>
    <row r="4977" spans="4:4" x14ac:dyDescent="0.2">
      <c r="D4977" s="139"/>
    </row>
    <row r="4978" spans="4:4" x14ac:dyDescent="0.2">
      <c r="D4978" s="139"/>
    </row>
    <row r="4979" spans="4:4" x14ac:dyDescent="0.2">
      <c r="D4979" s="139"/>
    </row>
    <row r="4980" spans="4:4" x14ac:dyDescent="0.2">
      <c r="D4980" s="139"/>
    </row>
    <row r="4981" spans="4:4" x14ac:dyDescent="0.2">
      <c r="D4981" s="139"/>
    </row>
    <row r="4982" spans="4:4" x14ac:dyDescent="0.2">
      <c r="D4982" s="139"/>
    </row>
    <row r="4983" spans="4:4" x14ac:dyDescent="0.2">
      <c r="D4983" s="139"/>
    </row>
    <row r="4984" spans="4:4" x14ac:dyDescent="0.2">
      <c r="D4984" s="139"/>
    </row>
    <row r="4985" spans="4:4" x14ac:dyDescent="0.2">
      <c r="D4985" s="139"/>
    </row>
    <row r="4986" spans="4:4" x14ac:dyDescent="0.2">
      <c r="D4986" s="139"/>
    </row>
    <row r="4987" spans="4:4" x14ac:dyDescent="0.2">
      <c r="D4987" s="139"/>
    </row>
    <row r="4988" spans="4:4" x14ac:dyDescent="0.2">
      <c r="D4988" s="139"/>
    </row>
    <row r="4989" spans="4:4" x14ac:dyDescent="0.2">
      <c r="D4989" s="139"/>
    </row>
    <row r="4990" spans="4:4" x14ac:dyDescent="0.2">
      <c r="D4990" s="139"/>
    </row>
    <row r="4991" spans="4:4" x14ac:dyDescent="0.2">
      <c r="D4991" s="139"/>
    </row>
    <row r="4992" spans="4:4" x14ac:dyDescent="0.2">
      <c r="D4992" s="139"/>
    </row>
    <row r="4993" spans="4:4" x14ac:dyDescent="0.2">
      <c r="D4993" s="139"/>
    </row>
    <row r="4994" spans="4:4" x14ac:dyDescent="0.2">
      <c r="D4994" s="139"/>
    </row>
    <row r="4995" spans="4:4" x14ac:dyDescent="0.2">
      <c r="D4995" s="139"/>
    </row>
    <row r="4996" spans="4:4" x14ac:dyDescent="0.2">
      <c r="D4996" s="139"/>
    </row>
    <row r="4997" spans="4:4" x14ac:dyDescent="0.2">
      <c r="D4997" s="139"/>
    </row>
    <row r="4998" spans="4:4" x14ac:dyDescent="0.2">
      <c r="D4998" s="139"/>
    </row>
    <row r="4999" spans="4:4" x14ac:dyDescent="0.2">
      <c r="D4999" s="139"/>
    </row>
    <row r="5000" spans="4:4" x14ac:dyDescent="0.2">
      <c r="D5000" s="139"/>
    </row>
  </sheetData>
  <sheetProtection password="DF63" sheet="1"/>
  <mergeCells count="4">
    <mergeCell ref="A1:G1"/>
    <mergeCell ref="C2:G2"/>
    <mergeCell ref="C3:G3"/>
    <mergeCell ref="C4:G4"/>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112">
    <tabColor rgb="FF66FF66"/>
  </sheetPr>
  <dimension ref="A1:O98"/>
  <sheetViews>
    <sheetView showGridLines="0" tabSelected="1" topLeftCell="B1" zoomScaleSheetLayoutView="75" workbookViewId="0">
      <selection activeCell="D11" sqref="D11:G11"/>
    </sheetView>
  </sheetViews>
  <sheetFormatPr defaultColWidth="9" defaultRowHeight="12.75" x14ac:dyDescent="0.2"/>
  <cols>
    <col min="1" max="1" width="8.42578125" hidden="1" customWidth="1"/>
    <col min="2" max="2" width="9.140625" customWidth="1"/>
    <col min="3" max="3" width="7.42578125" customWidth="1"/>
    <col min="4" max="4" width="13.42578125" customWidth="1"/>
    <col min="5" max="5" width="12.140625" customWidth="1"/>
    <col min="6" max="6" width="11.42578125" customWidth="1"/>
    <col min="7" max="7" width="12.7109375" style="1" customWidth="1"/>
    <col min="8" max="8" width="12.7109375" customWidth="1"/>
    <col min="9" max="9" width="13" style="1" customWidth="1"/>
    <col min="10" max="10" width="6.7109375" style="1" customWidth="1"/>
    <col min="11" max="11" width="4.28515625" customWidth="1"/>
    <col min="12" max="15" width="10.7109375" customWidth="1"/>
  </cols>
  <sheetData>
    <row r="1" spans="1:15" ht="33.75" customHeight="1" x14ac:dyDescent="0.2">
      <c r="A1" s="71" t="s">
        <v>36</v>
      </c>
      <c r="B1" s="200" t="s">
        <v>41</v>
      </c>
      <c r="C1" s="201"/>
      <c r="D1" s="201"/>
      <c r="E1" s="201"/>
      <c r="F1" s="201"/>
      <c r="G1" s="201"/>
      <c r="H1" s="201"/>
      <c r="I1" s="201"/>
      <c r="J1" s="202"/>
    </row>
    <row r="2" spans="1:15" ht="36" customHeight="1" x14ac:dyDescent="0.2">
      <c r="A2" s="3"/>
      <c r="B2" s="77" t="s">
        <v>22</v>
      </c>
      <c r="C2" s="78"/>
      <c r="D2" s="79" t="s">
        <v>43</v>
      </c>
      <c r="E2" s="209" t="s">
        <v>44</v>
      </c>
      <c r="F2" s="210"/>
      <c r="G2" s="210"/>
      <c r="H2" s="210"/>
      <c r="I2" s="210"/>
      <c r="J2" s="211"/>
      <c r="O2" s="2"/>
    </row>
    <row r="3" spans="1:15" ht="27" hidden="1" customHeight="1" x14ac:dyDescent="0.2">
      <c r="A3" s="3"/>
      <c r="B3" s="80"/>
      <c r="C3" s="78"/>
      <c r="D3" s="81"/>
      <c r="E3" s="212"/>
      <c r="F3" s="213"/>
      <c r="G3" s="213"/>
      <c r="H3" s="213"/>
      <c r="I3" s="213"/>
      <c r="J3" s="214"/>
    </row>
    <row r="4" spans="1:15" ht="23.25" customHeight="1" x14ac:dyDescent="0.2">
      <c r="A4" s="3"/>
      <c r="B4" s="82"/>
      <c r="C4" s="83"/>
      <c r="D4" s="84"/>
      <c r="E4" s="222"/>
      <c r="F4" s="222"/>
      <c r="G4" s="222"/>
      <c r="H4" s="222"/>
      <c r="I4" s="222"/>
      <c r="J4" s="223"/>
    </row>
    <row r="5" spans="1:15" ht="24" customHeight="1" x14ac:dyDescent="0.2">
      <c r="A5" s="3"/>
      <c r="B5" s="45" t="s">
        <v>42</v>
      </c>
      <c r="C5" s="4"/>
      <c r="D5" s="30"/>
      <c r="E5" s="24"/>
      <c r="F5" s="24"/>
      <c r="G5" s="24"/>
      <c r="H5" s="26" t="s">
        <v>40</v>
      </c>
      <c r="I5" s="30"/>
      <c r="J5" s="10"/>
    </row>
    <row r="6" spans="1:15" ht="15.75" customHeight="1" x14ac:dyDescent="0.2">
      <c r="A6" s="3"/>
      <c r="B6" s="39"/>
      <c r="C6" s="24"/>
      <c r="D6" s="30"/>
      <c r="E6" s="24"/>
      <c r="F6" s="24"/>
      <c r="G6" s="24"/>
      <c r="H6" s="26" t="s">
        <v>34</v>
      </c>
      <c r="I6" s="30"/>
      <c r="J6" s="10"/>
    </row>
    <row r="7" spans="1:15" ht="15.75" customHeight="1" x14ac:dyDescent="0.2">
      <c r="A7" s="3"/>
      <c r="B7" s="40"/>
      <c r="C7" s="25"/>
      <c r="D7" s="31"/>
      <c r="E7" s="32"/>
      <c r="F7" s="32"/>
      <c r="G7" s="32"/>
      <c r="H7" s="34"/>
      <c r="I7" s="32"/>
      <c r="J7" s="49"/>
    </row>
    <row r="8" spans="1:15" ht="24" hidden="1" customHeight="1" x14ac:dyDescent="0.2">
      <c r="A8" s="3"/>
      <c r="B8" s="45" t="s">
        <v>20</v>
      </c>
      <c r="C8" s="4"/>
      <c r="D8" s="33"/>
      <c r="E8" s="4"/>
      <c r="F8" s="4"/>
      <c r="G8" s="43"/>
      <c r="H8" s="26" t="s">
        <v>40</v>
      </c>
      <c r="I8" s="30"/>
      <c r="J8" s="10"/>
    </row>
    <row r="9" spans="1:15" ht="15.75" hidden="1" customHeight="1" x14ac:dyDescent="0.2">
      <c r="A9" s="3"/>
      <c r="B9" s="3"/>
      <c r="C9" s="4"/>
      <c r="D9" s="33"/>
      <c r="E9" s="4"/>
      <c r="F9" s="4"/>
      <c r="G9" s="43"/>
      <c r="H9" s="26" t="s">
        <v>34</v>
      </c>
      <c r="I9" s="30"/>
      <c r="J9" s="10"/>
    </row>
    <row r="10" spans="1:15" ht="15.75" hidden="1" customHeight="1" x14ac:dyDescent="0.2">
      <c r="A10" s="3"/>
      <c r="B10" s="50"/>
      <c r="C10" s="25"/>
      <c r="D10" s="44"/>
      <c r="E10" s="53"/>
      <c r="F10" s="53"/>
      <c r="G10" s="51"/>
      <c r="H10" s="51"/>
      <c r="I10" s="52"/>
      <c r="J10" s="49"/>
    </row>
    <row r="11" spans="1:15" ht="24" customHeight="1" x14ac:dyDescent="0.2">
      <c r="A11" s="3"/>
      <c r="B11" s="45" t="s">
        <v>19</v>
      </c>
      <c r="C11" s="4"/>
      <c r="D11" s="216"/>
      <c r="E11" s="216"/>
      <c r="F11" s="216"/>
      <c r="G11" s="216"/>
      <c r="H11" s="26" t="s">
        <v>40</v>
      </c>
      <c r="I11" s="86"/>
      <c r="J11" s="10"/>
    </row>
    <row r="12" spans="1:15" ht="15.75" customHeight="1" x14ac:dyDescent="0.2">
      <c r="A12" s="3"/>
      <c r="B12" s="39"/>
      <c r="C12" s="24"/>
      <c r="D12" s="221"/>
      <c r="E12" s="221"/>
      <c r="F12" s="221"/>
      <c r="G12" s="221"/>
      <c r="H12" s="26" t="s">
        <v>34</v>
      </c>
      <c r="I12" s="86"/>
      <c r="J12" s="10"/>
    </row>
    <row r="13" spans="1:15" ht="15.75" customHeight="1" x14ac:dyDescent="0.2">
      <c r="A13" s="3"/>
      <c r="B13" s="40"/>
      <c r="C13" s="25"/>
      <c r="D13" s="85"/>
      <c r="E13" s="224"/>
      <c r="F13" s="225"/>
      <c r="G13" s="225"/>
      <c r="H13" s="27"/>
      <c r="I13" s="32"/>
      <c r="J13" s="49"/>
    </row>
    <row r="14" spans="1:15" ht="24" hidden="1" customHeight="1" x14ac:dyDescent="0.2">
      <c r="A14" s="3"/>
      <c r="B14" s="64" t="s">
        <v>21</v>
      </c>
      <c r="C14" s="65"/>
      <c r="D14" s="66"/>
      <c r="E14" s="67"/>
      <c r="F14" s="67"/>
      <c r="G14" s="67"/>
      <c r="H14" s="68"/>
      <c r="I14" s="67"/>
      <c r="J14" s="69"/>
    </row>
    <row r="15" spans="1:15" ht="32.25" customHeight="1" x14ac:dyDescent="0.2">
      <c r="A15" s="3"/>
      <c r="B15" s="50" t="s">
        <v>32</v>
      </c>
      <c r="C15" s="70"/>
      <c r="D15" s="51"/>
      <c r="E15" s="215"/>
      <c r="F15" s="215"/>
      <c r="G15" s="217"/>
      <c r="H15" s="217"/>
      <c r="I15" s="217" t="s">
        <v>29</v>
      </c>
      <c r="J15" s="218"/>
    </row>
    <row r="16" spans="1:15" ht="23.25" customHeight="1" x14ac:dyDescent="0.2">
      <c r="A16" s="138" t="s">
        <v>24</v>
      </c>
      <c r="B16" s="55" t="s">
        <v>24</v>
      </c>
      <c r="C16" s="56"/>
      <c r="D16" s="57"/>
      <c r="E16" s="206"/>
      <c r="F16" s="207"/>
      <c r="G16" s="206"/>
      <c r="H16" s="207"/>
      <c r="I16" s="206">
        <f>SUMIF(F56:F94,A16,I56:I94)+SUMIF(F56:F94,"PSU",I56:I94)</f>
        <v>0</v>
      </c>
      <c r="J16" s="208"/>
    </row>
    <row r="17" spans="1:10" ht="23.25" customHeight="1" x14ac:dyDescent="0.2">
      <c r="A17" s="138" t="s">
        <v>25</v>
      </c>
      <c r="B17" s="55" t="s">
        <v>25</v>
      </c>
      <c r="C17" s="56"/>
      <c r="D17" s="57"/>
      <c r="E17" s="206"/>
      <c r="F17" s="207"/>
      <c r="G17" s="206"/>
      <c r="H17" s="207"/>
      <c r="I17" s="206">
        <f>SUMIF(F56:F94,A17,I56:I94)</f>
        <v>0</v>
      </c>
      <c r="J17" s="208"/>
    </row>
    <row r="18" spans="1:10" ht="23.25" customHeight="1" x14ac:dyDescent="0.2">
      <c r="A18" s="138" t="s">
        <v>26</v>
      </c>
      <c r="B18" s="55" t="s">
        <v>26</v>
      </c>
      <c r="C18" s="56"/>
      <c r="D18" s="57"/>
      <c r="E18" s="206"/>
      <c r="F18" s="207"/>
      <c r="G18" s="206"/>
      <c r="H18" s="207"/>
      <c r="I18" s="206">
        <f>SUMIF(F56:F94,A18,I56:I94)</f>
        <v>0</v>
      </c>
      <c r="J18" s="208"/>
    </row>
    <row r="19" spans="1:10" ht="23.25" customHeight="1" x14ac:dyDescent="0.2">
      <c r="A19" s="138" t="s">
        <v>135</v>
      </c>
      <c r="B19" s="55" t="s">
        <v>27</v>
      </c>
      <c r="C19" s="56"/>
      <c r="D19" s="57"/>
      <c r="E19" s="206"/>
      <c r="F19" s="207"/>
      <c r="G19" s="206"/>
      <c r="H19" s="207"/>
      <c r="I19" s="206">
        <f>SUMIF(F56:F94,A19,I56:I94)</f>
        <v>0</v>
      </c>
      <c r="J19" s="208"/>
    </row>
    <row r="20" spans="1:10" ht="23.25" customHeight="1" x14ac:dyDescent="0.2">
      <c r="A20" s="138" t="s">
        <v>136</v>
      </c>
      <c r="B20" s="55" t="s">
        <v>28</v>
      </c>
      <c r="C20" s="56"/>
      <c r="D20" s="57"/>
      <c r="E20" s="206"/>
      <c r="F20" s="207"/>
      <c r="G20" s="206"/>
      <c r="H20" s="207"/>
      <c r="I20" s="206">
        <f>SUMIF(F56:F94,A20,I56:I94)</f>
        <v>0</v>
      </c>
      <c r="J20" s="208"/>
    </row>
    <row r="21" spans="1:10" ht="23.25" customHeight="1" x14ac:dyDescent="0.2">
      <c r="A21" s="3"/>
      <c r="B21" s="72" t="s">
        <v>29</v>
      </c>
      <c r="C21" s="73"/>
      <c r="D21" s="74"/>
      <c r="E21" s="219"/>
      <c r="F21" s="220"/>
      <c r="G21" s="219"/>
      <c r="H21" s="220"/>
      <c r="I21" s="219">
        <f>SUM(I16:J20)</f>
        <v>0</v>
      </c>
      <c r="J21" s="231"/>
    </row>
    <row r="22" spans="1:10" ht="33" customHeight="1" x14ac:dyDescent="0.2">
      <c r="A22" s="3"/>
      <c r="B22" s="63" t="s">
        <v>33</v>
      </c>
      <c r="C22" s="56"/>
      <c r="D22" s="57"/>
      <c r="E22" s="62"/>
      <c r="F22" s="59"/>
      <c r="G22" s="48"/>
      <c r="H22" s="48"/>
      <c r="I22" s="48"/>
      <c r="J22" s="60"/>
    </row>
    <row r="23" spans="1:10" ht="23.25" customHeight="1" x14ac:dyDescent="0.2">
      <c r="A23" s="3">
        <f>ZakladDPHSni*SazbaDPH1/100</f>
        <v>0</v>
      </c>
      <c r="B23" s="55" t="s">
        <v>12</v>
      </c>
      <c r="C23" s="56"/>
      <c r="D23" s="57"/>
      <c r="E23" s="58">
        <v>15</v>
      </c>
      <c r="F23" s="59" t="s">
        <v>0</v>
      </c>
      <c r="G23" s="229">
        <f>ZakladDPHSniVypocet</f>
        <v>0</v>
      </c>
      <c r="H23" s="230"/>
      <c r="I23" s="230"/>
      <c r="J23" s="60" t="str">
        <f t="shared" ref="J23:J28" si="0">Mena</f>
        <v>CZK</v>
      </c>
    </row>
    <row r="24" spans="1:10" ht="23.25" customHeight="1" x14ac:dyDescent="0.2">
      <c r="A24" s="3">
        <f>(A23-INT(A23))*100</f>
        <v>0</v>
      </c>
      <c r="B24" s="55" t="s">
        <v>13</v>
      </c>
      <c r="C24" s="56"/>
      <c r="D24" s="57"/>
      <c r="E24" s="58">
        <f>SazbaDPH1</f>
        <v>15</v>
      </c>
      <c r="F24" s="59" t="s">
        <v>0</v>
      </c>
      <c r="G24" s="227">
        <f>IF(A24&gt;50, ROUNDUP(A23, 0), ROUNDDOWN(A23, 0))</f>
        <v>0</v>
      </c>
      <c r="H24" s="228"/>
      <c r="I24" s="228"/>
      <c r="J24" s="60" t="str">
        <f t="shared" si="0"/>
        <v>CZK</v>
      </c>
    </row>
    <row r="25" spans="1:10" ht="23.25" customHeight="1" x14ac:dyDescent="0.2">
      <c r="A25" s="3">
        <f>ZakladDPHZakl*SazbaDPH2/100</f>
        <v>0</v>
      </c>
      <c r="B25" s="55" t="s">
        <v>14</v>
      </c>
      <c r="C25" s="56"/>
      <c r="D25" s="57"/>
      <c r="E25" s="58">
        <v>21</v>
      </c>
      <c r="F25" s="59" t="s">
        <v>0</v>
      </c>
      <c r="G25" s="229">
        <f>ZakladDPHZaklVypocet</f>
        <v>0</v>
      </c>
      <c r="H25" s="230"/>
      <c r="I25" s="230"/>
      <c r="J25" s="60" t="str">
        <f t="shared" si="0"/>
        <v>CZK</v>
      </c>
    </row>
    <row r="26" spans="1:10" ht="23.25" customHeight="1" x14ac:dyDescent="0.2">
      <c r="A26" s="3">
        <f>(A25-INT(A25))*100</f>
        <v>0</v>
      </c>
      <c r="B26" s="47" t="s">
        <v>15</v>
      </c>
      <c r="C26" s="21"/>
      <c r="D26" s="17"/>
      <c r="E26" s="41">
        <f>SazbaDPH2</f>
        <v>21</v>
      </c>
      <c r="F26" s="42" t="s">
        <v>0</v>
      </c>
      <c r="G26" s="203">
        <f>IF(A26&gt;50, ROUNDUP(A25, 0), ROUNDDOWN(A25, 0))</f>
        <v>0</v>
      </c>
      <c r="H26" s="204"/>
      <c r="I26" s="204"/>
      <c r="J26" s="54" t="str">
        <f t="shared" si="0"/>
        <v>CZK</v>
      </c>
    </row>
    <row r="27" spans="1:10" ht="23.25" customHeight="1" thickBot="1" x14ac:dyDescent="0.25">
      <c r="A27" s="3">
        <f>ZakladDPHSni+DPHSni+ZakladDPHZakl+DPHZakl</f>
        <v>0</v>
      </c>
      <c r="B27" s="46" t="s">
        <v>4</v>
      </c>
      <c r="C27" s="19"/>
      <c r="D27" s="22"/>
      <c r="E27" s="19"/>
      <c r="F27" s="20"/>
      <c r="G27" s="205">
        <f>CenaCelkem-(ZakladDPHSni+DPHSni+ZakladDPHZakl+DPHZakl)</f>
        <v>0</v>
      </c>
      <c r="H27" s="205"/>
      <c r="I27" s="205"/>
      <c r="J27" s="61" t="str">
        <f t="shared" si="0"/>
        <v>CZK</v>
      </c>
    </row>
    <row r="28" spans="1:10" ht="27.75" hidden="1" customHeight="1" thickBot="1" x14ac:dyDescent="0.25">
      <c r="A28" s="3"/>
      <c r="B28" s="115" t="s">
        <v>23</v>
      </c>
      <c r="C28" s="116"/>
      <c r="D28" s="116"/>
      <c r="E28" s="117"/>
      <c r="F28" s="118"/>
      <c r="G28" s="232">
        <f>ZakladDPHSniVypocet+ZakladDPHZaklVypocet</f>
        <v>0</v>
      </c>
      <c r="H28" s="233"/>
      <c r="I28" s="233"/>
      <c r="J28" s="119" t="str">
        <f t="shared" si="0"/>
        <v>CZK</v>
      </c>
    </row>
    <row r="29" spans="1:10" ht="27.75" customHeight="1" thickBot="1" x14ac:dyDescent="0.25">
      <c r="A29" s="3">
        <f>(A27-INT(A27))*100</f>
        <v>0</v>
      </c>
      <c r="B29" s="115" t="s">
        <v>35</v>
      </c>
      <c r="C29" s="120"/>
      <c r="D29" s="120"/>
      <c r="E29" s="120"/>
      <c r="F29" s="120"/>
      <c r="G29" s="232">
        <f>IF(A29&gt;50, ROUNDUP(A27, 0), ROUNDDOWN(A27, 0))</f>
        <v>0</v>
      </c>
      <c r="H29" s="232"/>
      <c r="I29" s="232"/>
      <c r="J29" s="121" t="s">
        <v>59</v>
      </c>
    </row>
    <row r="30" spans="1:10" ht="12.75" customHeight="1" x14ac:dyDescent="0.2">
      <c r="A30" s="3"/>
      <c r="B30" s="3"/>
      <c r="C30" s="4"/>
      <c r="D30" s="4"/>
      <c r="E30" s="4"/>
      <c r="F30" s="4"/>
      <c r="G30" s="43"/>
      <c r="H30" s="4"/>
      <c r="I30" s="43"/>
      <c r="J30" s="11"/>
    </row>
    <row r="31" spans="1:10" ht="30" customHeight="1" x14ac:dyDescent="0.2">
      <c r="A31" s="3"/>
      <c r="B31" s="3"/>
      <c r="C31" s="4"/>
      <c r="D31" s="4"/>
      <c r="E31" s="4"/>
      <c r="F31" s="4"/>
      <c r="G31" s="43"/>
      <c r="H31" s="4"/>
      <c r="I31" s="43"/>
      <c r="J31" s="11"/>
    </row>
    <row r="32" spans="1:10" ht="18.75" customHeight="1" x14ac:dyDescent="0.2">
      <c r="A32" s="3"/>
      <c r="B32" s="23"/>
      <c r="C32" s="18" t="s">
        <v>11</v>
      </c>
      <c r="D32" s="37"/>
      <c r="E32" s="37"/>
      <c r="F32" s="18" t="s">
        <v>10</v>
      </c>
      <c r="G32" s="37"/>
      <c r="H32" s="38">
        <f ca="1">TODAY()</f>
        <v>44053</v>
      </c>
      <c r="I32" s="37"/>
      <c r="J32" s="11"/>
    </row>
    <row r="33" spans="1:10" ht="47.25" customHeight="1" x14ac:dyDescent="0.2">
      <c r="A33" s="3"/>
      <c r="B33" s="3"/>
      <c r="C33" s="4"/>
      <c r="D33" s="4"/>
      <c r="E33" s="4"/>
      <c r="F33" s="4"/>
      <c r="G33" s="43"/>
      <c r="H33" s="4"/>
      <c r="I33" s="43"/>
      <c r="J33" s="11"/>
    </row>
    <row r="34" spans="1:10" s="35" customFormat="1" ht="18.75" customHeight="1" x14ac:dyDescent="0.2">
      <c r="A34" s="28"/>
      <c r="B34" s="28"/>
      <c r="C34" s="29"/>
      <c r="D34" s="234"/>
      <c r="E34" s="235"/>
      <c r="F34" s="29"/>
      <c r="G34" s="234"/>
      <c r="H34" s="235"/>
      <c r="I34" s="235"/>
      <c r="J34" s="36"/>
    </row>
    <row r="35" spans="1:10" ht="12.75" customHeight="1" x14ac:dyDescent="0.2">
      <c r="A35" s="3"/>
      <c r="B35" s="3"/>
      <c r="C35" s="4"/>
      <c r="D35" s="226" t="s">
        <v>2</v>
      </c>
      <c r="E35" s="226"/>
      <c r="F35" s="4"/>
      <c r="G35" s="43"/>
      <c r="H35" s="12" t="s">
        <v>3</v>
      </c>
      <c r="I35" s="43"/>
      <c r="J35" s="11"/>
    </row>
    <row r="36" spans="1:10" ht="13.5" customHeight="1" thickBot="1" x14ac:dyDescent="0.25">
      <c r="A36" s="13"/>
      <c r="B36" s="13"/>
      <c r="C36" s="14"/>
      <c r="D36" s="14"/>
      <c r="E36" s="14"/>
      <c r="F36" s="14"/>
      <c r="G36" s="15"/>
      <c r="H36" s="14"/>
      <c r="I36" s="15"/>
      <c r="J36" s="16"/>
    </row>
    <row r="37" spans="1:10" ht="27" customHeight="1" x14ac:dyDescent="0.2">
      <c r="B37" s="92" t="s">
        <v>16</v>
      </c>
      <c r="C37" s="93"/>
      <c r="D37" s="93"/>
      <c r="E37" s="93"/>
      <c r="F37" s="94"/>
      <c r="G37" s="94"/>
      <c r="H37" s="94"/>
      <c r="I37" s="94"/>
      <c r="J37" s="93"/>
    </row>
    <row r="38" spans="1:10" ht="25.5" customHeight="1" x14ac:dyDescent="0.2">
      <c r="A38" s="91" t="s">
        <v>37</v>
      </c>
      <c r="B38" s="95" t="s">
        <v>17</v>
      </c>
      <c r="C38" s="96" t="s">
        <v>5</v>
      </c>
      <c r="D38" s="97"/>
      <c r="E38" s="97"/>
      <c r="F38" s="98" t="str">
        <f>B23</f>
        <v>Základ pro sníženou DPH</v>
      </c>
      <c r="G38" s="98" t="str">
        <f>B25</f>
        <v>Základ pro základní DPH</v>
      </c>
      <c r="H38" s="99" t="s">
        <v>18</v>
      </c>
      <c r="I38" s="99" t="s">
        <v>1</v>
      </c>
      <c r="J38" s="100" t="s">
        <v>0</v>
      </c>
    </row>
    <row r="39" spans="1:10" ht="25.5" hidden="1" customHeight="1" x14ac:dyDescent="0.2">
      <c r="A39" s="91">
        <v>1</v>
      </c>
      <c r="B39" s="101" t="s">
        <v>45</v>
      </c>
      <c r="C39" s="196"/>
      <c r="D39" s="197"/>
      <c r="E39" s="197"/>
      <c r="F39" s="102">
        <f>'1 01 Pol'!AE643+'1 02 Pol'!AE63+'1 03 Pol'!AE13+'1 04 Pol'!AE14+'2 1 Pol'!AE181+'2 2 Pol'!AE13+'2 3 Pol'!AE14</f>
        <v>0</v>
      </c>
      <c r="G39" s="103">
        <f>'1 01 Pol'!AF643+'1 02 Pol'!AF63+'1 03 Pol'!AF13+'1 04 Pol'!AF14+'2 1 Pol'!AF181+'2 2 Pol'!AF13+'2 3 Pol'!AF14</f>
        <v>0</v>
      </c>
      <c r="H39" s="104">
        <f t="shared" ref="H39:H48" si="1">(F39*SazbaDPH1/100)+(G39*SazbaDPH2/100)</f>
        <v>0</v>
      </c>
      <c r="I39" s="104">
        <f t="shared" ref="I39:I48" si="2">F39+G39+H39</f>
        <v>0</v>
      </c>
      <c r="J39" s="105" t="str">
        <f t="shared" ref="J39:J48" si="3">IF(CenaCelkemVypocet=0,"",I39/CenaCelkemVypocet*100)</f>
        <v/>
      </c>
    </row>
    <row r="40" spans="1:10" ht="25.5" customHeight="1" x14ac:dyDescent="0.2">
      <c r="A40" s="91">
        <v>2</v>
      </c>
      <c r="B40" s="106" t="s">
        <v>46</v>
      </c>
      <c r="C40" s="198" t="s">
        <v>47</v>
      </c>
      <c r="D40" s="199"/>
      <c r="E40" s="199"/>
      <c r="F40" s="107">
        <f>'1 01 Pol'!AE643+'1 02 Pol'!AE63+'1 03 Pol'!AE13+'1 04 Pol'!AE14</f>
        <v>0</v>
      </c>
      <c r="G40" s="108">
        <f>'1 01 Pol'!AF643+'1 02 Pol'!AF63+'1 03 Pol'!AF13+'1 04 Pol'!AF14</f>
        <v>0</v>
      </c>
      <c r="H40" s="108">
        <f t="shared" si="1"/>
        <v>0</v>
      </c>
      <c r="I40" s="108">
        <f t="shared" si="2"/>
        <v>0</v>
      </c>
      <c r="J40" s="109" t="str">
        <f t="shared" si="3"/>
        <v/>
      </c>
    </row>
    <row r="41" spans="1:10" ht="25.5" customHeight="1" x14ac:dyDescent="0.2">
      <c r="A41" s="91">
        <v>3</v>
      </c>
      <c r="B41" s="110" t="s">
        <v>48</v>
      </c>
      <c r="C41" s="196" t="s">
        <v>49</v>
      </c>
      <c r="D41" s="197"/>
      <c r="E41" s="197"/>
      <c r="F41" s="111">
        <f>'1 01 Pol'!AE643</f>
        <v>0</v>
      </c>
      <c r="G41" s="104">
        <f>'1 01 Pol'!AF643</f>
        <v>0</v>
      </c>
      <c r="H41" s="104">
        <f t="shared" si="1"/>
        <v>0</v>
      </c>
      <c r="I41" s="104">
        <f t="shared" si="2"/>
        <v>0</v>
      </c>
      <c r="J41" s="105" t="str">
        <f t="shared" si="3"/>
        <v/>
      </c>
    </row>
    <row r="42" spans="1:10" ht="25.5" customHeight="1" x14ac:dyDescent="0.2">
      <c r="A42" s="91">
        <v>3</v>
      </c>
      <c r="B42" s="110" t="s">
        <v>50</v>
      </c>
      <c r="C42" s="196" t="s">
        <v>51</v>
      </c>
      <c r="D42" s="197"/>
      <c r="E42" s="197"/>
      <c r="F42" s="111">
        <f>'1 02 Pol'!AE63</f>
        <v>0</v>
      </c>
      <c r="G42" s="104">
        <f>'1 02 Pol'!AF63</f>
        <v>0</v>
      </c>
      <c r="H42" s="104">
        <f t="shared" si="1"/>
        <v>0</v>
      </c>
      <c r="I42" s="104">
        <f t="shared" si="2"/>
        <v>0</v>
      </c>
      <c r="J42" s="105" t="str">
        <f t="shared" si="3"/>
        <v/>
      </c>
    </row>
    <row r="43" spans="1:10" ht="25.5" customHeight="1" x14ac:dyDescent="0.2">
      <c r="A43" s="91">
        <v>3</v>
      </c>
      <c r="B43" s="110" t="s">
        <v>52</v>
      </c>
      <c r="C43" s="196" t="s">
        <v>28</v>
      </c>
      <c r="D43" s="197"/>
      <c r="E43" s="197"/>
      <c r="F43" s="111">
        <f>'1 03 Pol'!AE13</f>
        <v>0</v>
      </c>
      <c r="G43" s="104">
        <f>'1 03 Pol'!AF13</f>
        <v>0</v>
      </c>
      <c r="H43" s="104">
        <f t="shared" si="1"/>
        <v>0</v>
      </c>
      <c r="I43" s="104">
        <f t="shared" si="2"/>
        <v>0</v>
      </c>
      <c r="J43" s="105" t="str">
        <f t="shared" si="3"/>
        <v/>
      </c>
    </row>
    <row r="44" spans="1:10" ht="25.5" customHeight="1" x14ac:dyDescent="0.2">
      <c r="A44" s="91">
        <v>3</v>
      </c>
      <c r="B44" s="110" t="s">
        <v>53</v>
      </c>
      <c r="C44" s="196" t="s">
        <v>54</v>
      </c>
      <c r="D44" s="197"/>
      <c r="E44" s="197"/>
      <c r="F44" s="111">
        <f>'1 04 Pol'!AE14</f>
        <v>0</v>
      </c>
      <c r="G44" s="104">
        <f>'1 04 Pol'!AF14</f>
        <v>0</v>
      </c>
      <c r="H44" s="104">
        <f t="shared" si="1"/>
        <v>0</v>
      </c>
      <c r="I44" s="104">
        <f t="shared" si="2"/>
        <v>0</v>
      </c>
      <c r="J44" s="105" t="str">
        <f t="shared" si="3"/>
        <v/>
      </c>
    </row>
    <row r="45" spans="1:10" ht="25.5" customHeight="1" x14ac:dyDescent="0.2">
      <c r="A45" s="91">
        <v>2</v>
      </c>
      <c r="B45" s="106" t="s">
        <v>55</v>
      </c>
      <c r="C45" s="198" t="s">
        <v>56</v>
      </c>
      <c r="D45" s="199"/>
      <c r="E45" s="199"/>
      <c r="F45" s="107">
        <f>'2 1 Pol'!AE181+'2 2 Pol'!AE13+'2 3 Pol'!AE14</f>
        <v>0</v>
      </c>
      <c r="G45" s="108">
        <f>'2 1 Pol'!AF181+'2 2 Pol'!AF13+'2 3 Pol'!AF14</f>
        <v>0</v>
      </c>
      <c r="H45" s="108">
        <f t="shared" si="1"/>
        <v>0</v>
      </c>
      <c r="I45" s="108">
        <f t="shared" si="2"/>
        <v>0</v>
      </c>
      <c r="J45" s="109" t="str">
        <f t="shared" si="3"/>
        <v/>
      </c>
    </row>
    <row r="46" spans="1:10" ht="25.5" customHeight="1" x14ac:dyDescent="0.2">
      <c r="A46" s="91">
        <v>3</v>
      </c>
      <c r="B46" s="110" t="s">
        <v>46</v>
      </c>
      <c r="C46" s="196" t="s">
        <v>49</v>
      </c>
      <c r="D46" s="197"/>
      <c r="E46" s="197"/>
      <c r="F46" s="111">
        <f>'2 1 Pol'!AE181</f>
        <v>0</v>
      </c>
      <c r="G46" s="104">
        <f>'2 1 Pol'!AF181</f>
        <v>0</v>
      </c>
      <c r="H46" s="104">
        <f t="shared" si="1"/>
        <v>0</v>
      </c>
      <c r="I46" s="104">
        <f t="shared" si="2"/>
        <v>0</v>
      </c>
      <c r="J46" s="105" t="str">
        <f t="shared" si="3"/>
        <v/>
      </c>
    </row>
    <row r="47" spans="1:10" ht="25.5" customHeight="1" x14ac:dyDescent="0.2">
      <c r="A47" s="91">
        <v>3</v>
      </c>
      <c r="B47" s="110" t="s">
        <v>55</v>
      </c>
      <c r="C47" s="196" t="s">
        <v>28</v>
      </c>
      <c r="D47" s="197"/>
      <c r="E47" s="197"/>
      <c r="F47" s="111">
        <f>'2 2 Pol'!AE13</f>
        <v>0</v>
      </c>
      <c r="G47" s="104">
        <f>'2 2 Pol'!AF13</f>
        <v>0</v>
      </c>
      <c r="H47" s="104">
        <f t="shared" si="1"/>
        <v>0</v>
      </c>
      <c r="I47" s="104">
        <f t="shared" si="2"/>
        <v>0</v>
      </c>
      <c r="J47" s="105" t="str">
        <f t="shared" si="3"/>
        <v/>
      </c>
    </row>
    <row r="48" spans="1:10" ht="25.5" customHeight="1" x14ac:dyDescent="0.2">
      <c r="A48" s="91">
        <v>3</v>
      </c>
      <c r="B48" s="110" t="s">
        <v>57</v>
      </c>
      <c r="C48" s="196" t="s">
        <v>54</v>
      </c>
      <c r="D48" s="197"/>
      <c r="E48" s="197"/>
      <c r="F48" s="111">
        <f>'2 3 Pol'!AE14</f>
        <v>0</v>
      </c>
      <c r="G48" s="104">
        <f>'2 3 Pol'!AF14</f>
        <v>0</v>
      </c>
      <c r="H48" s="104">
        <f t="shared" si="1"/>
        <v>0</v>
      </c>
      <c r="I48" s="104">
        <f t="shared" si="2"/>
        <v>0</v>
      </c>
      <c r="J48" s="105" t="str">
        <f t="shared" si="3"/>
        <v/>
      </c>
    </row>
    <row r="49" spans="1:10" ht="25.5" customHeight="1" x14ac:dyDescent="0.2">
      <c r="A49" s="91"/>
      <c r="B49" s="193" t="s">
        <v>58</v>
      </c>
      <c r="C49" s="194"/>
      <c r="D49" s="194"/>
      <c r="E49" s="195"/>
      <c r="F49" s="112">
        <f>SUMIF(A39:A48,"=1",F39:F48)</f>
        <v>0</v>
      </c>
      <c r="G49" s="113">
        <f>SUMIF(A39:A48,"=1",G39:G48)</f>
        <v>0</v>
      </c>
      <c r="H49" s="113">
        <f>SUMIF(A39:A48,"=1",H39:H48)</f>
        <v>0</v>
      </c>
      <c r="I49" s="113">
        <f>SUMIF(A39:A48,"=1",I39:I48)</f>
        <v>0</v>
      </c>
      <c r="J49" s="114">
        <f>SUMIF(A39:A48,"=1",J39:J48)</f>
        <v>0</v>
      </c>
    </row>
    <row r="53" spans="1:10" ht="15.75" x14ac:dyDescent="0.25">
      <c r="B53" s="122" t="s">
        <v>60</v>
      </c>
    </row>
    <row r="55" spans="1:10" ht="25.5" customHeight="1" x14ac:dyDescent="0.2">
      <c r="A55" s="123"/>
      <c r="B55" s="126" t="s">
        <v>17</v>
      </c>
      <c r="C55" s="126" t="s">
        <v>5</v>
      </c>
      <c r="D55" s="127"/>
      <c r="E55" s="127"/>
      <c r="F55" s="128" t="s">
        <v>61</v>
      </c>
      <c r="G55" s="128"/>
      <c r="H55" s="128"/>
      <c r="I55" s="128" t="s">
        <v>29</v>
      </c>
      <c r="J55" s="128" t="s">
        <v>0</v>
      </c>
    </row>
    <row r="56" spans="1:10" ht="25.5" customHeight="1" x14ac:dyDescent="0.2">
      <c r="A56" s="124"/>
      <c r="B56" s="129" t="s">
        <v>57</v>
      </c>
      <c r="C56" s="191" t="s">
        <v>62</v>
      </c>
      <c r="D56" s="192"/>
      <c r="E56" s="192"/>
      <c r="F56" s="136" t="s">
        <v>24</v>
      </c>
      <c r="G56" s="130"/>
      <c r="H56" s="130"/>
      <c r="I56" s="130">
        <f>'1 01 Pol'!G8</f>
        <v>0</v>
      </c>
      <c r="J56" s="134" t="str">
        <f>IF(I95=0,"",I56/I95*100)</f>
        <v/>
      </c>
    </row>
    <row r="57" spans="1:10" ht="25.5" customHeight="1" x14ac:dyDescent="0.2">
      <c r="A57" s="124"/>
      <c r="B57" s="129" t="s">
        <v>63</v>
      </c>
      <c r="C57" s="191" t="s">
        <v>64</v>
      </c>
      <c r="D57" s="192"/>
      <c r="E57" s="192"/>
      <c r="F57" s="136" t="s">
        <v>24</v>
      </c>
      <c r="G57" s="130"/>
      <c r="H57" s="130"/>
      <c r="I57" s="130">
        <f>'1 01 Pol'!G21</f>
        <v>0</v>
      </c>
      <c r="J57" s="134" t="str">
        <f>IF(I95=0,"",I57/I95*100)</f>
        <v/>
      </c>
    </row>
    <row r="58" spans="1:10" ht="25.5" customHeight="1" x14ac:dyDescent="0.2">
      <c r="A58" s="124"/>
      <c r="B58" s="129" t="s">
        <v>65</v>
      </c>
      <c r="C58" s="191" t="s">
        <v>66</v>
      </c>
      <c r="D58" s="192"/>
      <c r="E58" s="192"/>
      <c r="F58" s="136" t="s">
        <v>24</v>
      </c>
      <c r="G58" s="130"/>
      <c r="H58" s="130"/>
      <c r="I58" s="130">
        <f>'1 01 Pol'!G27</f>
        <v>0</v>
      </c>
      <c r="J58" s="134" t="str">
        <f>IF(I95=0,"",I58/I95*100)</f>
        <v/>
      </c>
    </row>
    <row r="59" spans="1:10" ht="25.5" customHeight="1" x14ac:dyDescent="0.2">
      <c r="A59" s="124"/>
      <c r="B59" s="129" t="s">
        <v>67</v>
      </c>
      <c r="C59" s="191" t="s">
        <v>68</v>
      </c>
      <c r="D59" s="192"/>
      <c r="E59" s="192"/>
      <c r="F59" s="136" t="s">
        <v>24</v>
      </c>
      <c r="G59" s="130"/>
      <c r="H59" s="130"/>
      <c r="I59" s="130">
        <f>'1 01 Pol'!G35</f>
        <v>0</v>
      </c>
      <c r="J59" s="134" t="str">
        <f>IF(I95=0,"",I59/I95*100)</f>
        <v/>
      </c>
    </row>
    <row r="60" spans="1:10" ht="25.5" customHeight="1" x14ac:dyDescent="0.2">
      <c r="A60" s="124"/>
      <c r="B60" s="129" t="s">
        <v>69</v>
      </c>
      <c r="C60" s="191" t="s">
        <v>70</v>
      </c>
      <c r="D60" s="192"/>
      <c r="E60" s="192"/>
      <c r="F60" s="136" t="s">
        <v>24</v>
      </c>
      <c r="G60" s="130"/>
      <c r="H60" s="130"/>
      <c r="I60" s="130">
        <f>'1 01 Pol'!G147</f>
        <v>0</v>
      </c>
      <c r="J60" s="134" t="str">
        <f>IF(I95=0,"",I60/I95*100)</f>
        <v/>
      </c>
    </row>
    <row r="61" spans="1:10" ht="25.5" customHeight="1" x14ac:dyDescent="0.2">
      <c r="A61" s="124"/>
      <c r="B61" s="129" t="s">
        <v>71</v>
      </c>
      <c r="C61" s="191" t="s">
        <v>72</v>
      </c>
      <c r="D61" s="192"/>
      <c r="E61" s="192"/>
      <c r="F61" s="136" t="s">
        <v>24</v>
      </c>
      <c r="G61" s="130"/>
      <c r="H61" s="130"/>
      <c r="I61" s="130">
        <f>'1 01 Pol'!G182+'2 1 Pol'!G8</f>
        <v>0</v>
      </c>
      <c r="J61" s="134" t="str">
        <f>IF(I95=0,"",I61/I95*100)</f>
        <v/>
      </c>
    </row>
    <row r="62" spans="1:10" ht="25.5" customHeight="1" x14ac:dyDescent="0.2">
      <c r="A62" s="124"/>
      <c r="B62" s="129" t="s">
        <v>73</v>
      </c>
      <c r="C62" s="191" t="s">
        <v>74</v>
      </c>
      <c r="D62" s="192"/>
      <c r="E62" s="192"/>
      <c r="F62" s="136" t="s">
        <v>24</v>
      </c>
      <c r="G62" s="130"/>
      <c r="H62" s="130"/>
      <c r="I62" s="130">
        <f>'1 01 Pol'!G236</f>
        <v>0</v>
      </c>
      <c r="J62" s="134" t="str">
        <f>IF(I95=0,"",I62/I95*100)</f>
        <v/>
      </c>
    </row>
    <row r="63" spans="1:10" ht="25.5" customHeight="1" x14ac:dyDescent="0.2">
      <c r="A63" s="124"/>
      <c r="B63" s="129" t="s">
        <v>75</v>
      </c>
      <c r="C63" s="191" t="s">
        <v>76</v>
      </c>
      <c r="D63" s="192"/>
      <c r="E63" s="192"/>
      <c r="F63" s="136" t="s">
        <v>24</v>
      </c>
      <c r="G63" s="130"/>
      <c r="H63" s="130"/>
      <c r="I63" s="130">
        <f>'1 01 Pol'!G245</f>
        <v>0</v>
      </c>
      <c r="J63" s="134" t="str">
        <f>IF(I95=0,"",I63/I95*100)</f>
        <v/>
      </c>
    </row>
    <row r="64" spans="1:10" ht="25.5" customHeight="1" x14ac:dyDescent="0.2">
      <c r="A64" s="124"/>
      <c r="B64" s="129" t="s">
        <v>77</v>
      </c>
      <c r="C64" s="191" t="s">
        <v>78</v>
      </c>
      <c r="D64" s="192"/>
      <c r="E64" s="192"/>
      <c r="F64" s="136" t="s">
        <v>24</v>
      </c>
      <c r="G64" s="130"/>
      <c r="H64" s="130"/>
      <c r="I64" s="130">
        <f>'1 01 Pol'!G248</f>
        <v>0</v>
      </c>
      <c r="J64" s="134" t="str">
        <f>IF(I95=0,"",I64/I95*100)</f>
        <v/>
      </c>
    </row>
    <row r="65" spans="1:10" ht="25.5" customHeight="1" x14ac:dyDescent="0.2">
      <c r="A65" s="124"/>
      <c r="B65" s="129" t="s">
        <v>79</v>
      </c>
      <c r="C65" s="191" t="s">
        <v>80</v>
      </c>
      <c r="D65" s="192"/>
      <c r="E65" s="192"/>
      <c r="F65" s="136" t="s">
        <v>24</v>
      </c>
      <c r="G65" s="130"/>
      <c r="H65" s="130"/>
      <c r="I65" s="130">
        <f>'1 01 Pol'!G262</f>
        <v>0</v>
      </c>
      <c r="J65" s="134" t="str">
        <f>IF(I95=0,"",I65/I95*100)</f>
        <v/>
      </c>
    </row>
    <row r="66" spans="1:10" ht="25.5" customHeight="1" x14ac:dyDescent="0.2">
      <c r="A66" s="124"/>
      <c r="B66" s="129" t="s">
        <v>81</v>
      </c>
      <c r="C66" s="191" t="s">
        <v>82</v>
      </c>
      <c r="D66" s="192"/>
      <c r="E66" s="192"/>
      <c r="F66" s="136" t="s">
        <v>24</v>
      </c>
      <c r="G66" s="130"/>
      <c r="H66" s="130"/>
      <c r="I66" s="130">
        <f>'1 01 Pol'!G269</f>
        <v>0</v>
      </c>
      <c r="J66" s="134" t="str">
        <f>IF(I95=0,"",I66/I95*100)</f>
        <v/>
      </c>
    </row>
    <row r="67" spans="1:10" ht="25.5" customHeight="1" x14ac:dyDescent="0.2">
      <c r="A67" s="124"/>
      <c r="B67" s="129" t="s">
        <v>83</v>
      </c>
      <c r="C67" s="191" t="s">
        <v>84</v>
      </c>
      <c r="D67" s="192"/>
      <c r="E67" s="192"/>
      <c r="F67" s="136" t="s">
        <v>24</v>
      </c>
      <c r="G67" s="130"/>
      <c r="H67" s="130"/>
      <c r="I67" s="130">
        <f>'1 01 Pol'!G356+'2 1 Pol'!G155</f>
        <v>0</v>
      </c>
      <c r="J67" s="134" t="str">
        <f>IF(I95=0,"",I67/I95*100)</f>
        <v/>
      </c>
    </row>
    <row r="68" spans="1:10" ht="25.5" customHeight="1" x14ac:dyDescent="0.2">
      <c r="A68" s="124"/>
      <c r="B68" s="129" t="s">
        <v>85</v>
      </c>
      <c r="C68" s="191" t="s">
        <v>86</v>
      </c>
      <c r="D68" s="192"/>
      <c r="E68" s="192"/>
      <c r="F68" s="136" t="s">
        <v>25</v>
      </c>
      <c r="G68" s="130"/>
      <c r="H68" s="130"/>
      <c r="I68" s="130">
        <f>'1 01 Pol'!G359</f>
        <v>0</v>
      </c>
      <c r="J68" s="134" t="str">
        <f>IF(I95=0,"",I68/I95*100)</f>
        <v/>
      </c>
    </row>
    <row r="69" spans="1:10" ht="25.5" customHeight="1" x14ac:dyDescent="0.2">
      <c r="A69" s="124"/>
      <c r="B69" s="129" t="s">
        <v>87</v>
      </c>
      <c r="C69" s="191" t="s">
        <v>88</v>
      </c>
      <c r="D69" s="192"/>
      <c r="E69" s="192"/>
      <c r="F69" s="136" t="s">
        <v>25</v>
      </c>
      <c r="G69" s="130"/>
      <c r="H69" s="130"/>
      <c r="I69" s="130">
        <f>'1 01 Pol'!G366</f>
        <v>0</v>
      </c>
      <c r="J69" s="134" t="str">
        <f>IF(I95=0,"",I69/I95*100)</f>
        <v/>
      </c>
    </row>
    <row r="70" spans="1:10" ht="25.5" customHeight="1" x14ac:dyDescent="0.2">
      <c r="A70" s="124"/>
      <c r="B70" s="129" t="s">
        <v>89</v>
      </c>
      <c r="C70" s="191" t="s">
        <v>90</v>
      </c>
      <c r="D70" s="192"/>
      <c r="E70" s="192"/>
      <c r="F70" s="136" t="s">
        <v>25</v>
      </c>
      <c r="G70" s="130"/>
      <c r="H70" s="130"/>
      <c r="I70" s="130">
        <f>'1 01 Pol'!G374</f>
        <v>0</v>
      </c>
      <c r="J70" s="134" t="str">
        <f>IF(I95=0,"",I70/I95*100)</f>
        <v/>
      </c>
    </row>
    <row r="71" spans="1:10" ht="25.5" customHeight="1" x14ac:dyDescent="0.2">
      <c r="A71" s="124"/>
      <c r="B71" s="129" t="s">
        <v>91</v>
      </c>
      <c r="C71" s="191" t="s">
        <v>92</v>
      </c>
      <c r="D71" s="192"/>
      <c r="E71" s="192"/>
      <c r="F71" s="136" t="s">
        <v>25</v>
      </c>
      <c r="G71" s="130"/>
      <c r="H71" s="130"/>
      <c r="I71" s="130">
        <f>'1 01 Pol'!G387</f>
        <v>0</v>
      </c>
      <c r="J71" s="134" t="str">
        <f>IF(I95=0,"",I71/I95*100)</f>
        <v/>
      </c>
    </row>
    <row r="72" spans="1:10" ht="25.5" customHeight="1" x14ac:dyDescent="0.2">
      <c r="A72" s="124"/>
      <c r="B72" s="129" t="s">
        <v>93</v>
      </c>
      <c r="C72" s="191" t="s">
        <v>92</v>
      </c>
      <c r="D72" s="192"/>
      <c r="E72" s="192"/>
      <c r="F72" s="136" t="s">
        <v>25</v>
      </c>
      <c r="G72" s="130"/>
      <c r="H72" s="130"/>
      <c r="I72" s="130">
        <f>'2 1 Pol'!G158</f>
        <v>0</v>
      </c>
      <c r="J72" s="134" t="str">
        <f>IF(I95=0,"",I72/I95*100)</f>
        <v/>
      </c>
    </row>
    <row r="73" spans="1:10" ht="25.5" customHeight="1" x14ac:dyDescent="0.2">
      <c r="A73" s="124"/>
      <c r="B73" s="129" t="s">
        <v>94</v>
      </c>
      <c r="C73" s="191" t="s">
        <v>95</v>
      </c>
      <c r="D73" s="192"/>
      <c r="E73" s="192"/>
      <c r="F73" s="136" t="s">
        <v>25</v>
      </c>
      <c r="G73" s="130"/>
      <c r="H73" s="130"/>
      <c r="I73" s="130">
        <f>'1 01 Pol'!G394</f>
        <v>0</v>
      </c>
      <c r="J73" s="134" t="str">
        <f>IF(I95=0,"",I73/I95*100)</f>
        <v/>
      </c>
    </row>
    <row r="74" spans="1:10" ht="25.5" customHeight="1" x14ac:dyDescent="0.2">
      <c r="A74" s="124"/>
      <c r="B74" s="129" t="s">
        <v>96</v>
      </c>
      <c r="C74" s="191" t="s">
        <v>97</v>
      </c>
      <c r="D74" s="192"/>
      <c r="E74" s="192"/>
      <c r="F74" s="136" t="s">
        <v>25</v>
      </c>
      <c r="G74" s="130"/>
      <c r="H74" s="130"/>
      <c r="I74" s="130">
        <f>'1 01 Pol'!G397</f>
        <v>0</v>
      </c>
      <c r="J74" s="134" t="str">
        <f>IF(I95=0,"",I74/I95*100)</f>
        <v/>
      </c>
    </row>
    <row r="75" spans="1:10" ht="25.5" customHeight="1" x14ac:dyDescent="0.2">
      <c r="A75" s="124"/>
      <c r="B75" s="129" t="s">
        <v>98</v>
      </c>
      <c r="C75" s="191" t="s">
        <v>99</v>
      </c>
      <c r="D75" s="192"/>
      <c r="E75" s="192"/>
      <c r="F75" s="136" t="s">
        <v>25</v>
      </c>
      <c r="G75" s="130"/>
      <c r="H75" s="130"/>
      <c r="I75" s="130">
        <f>'1 01 Pol'!G399</f>
        <v>0</v>
      </c>
      <c r="J75" s="134" t="str">
        <f>IF(I95=0,"",I75/I95*100)</f>
        <v/>
      </c>
    </row>
    <row r="76" spans="1:10" ht="25.5" customHeight="1" x14ac:dyDescent="0.2">
      <c r="A76" s="124"/>
      <c r="B76" s="129" t="s">
        <v>100</v>
      </c>
      <c r="C76" s="191" t="s">
        <v>101</v>
      </c>
      <c r="D76" s="192"/>
      <c r="E76" s="192"/>
      <c r="F76" s="136" t="s">
        <v>25</v>
      </c>
      <c r="G76" s="130"/>
      <c r="H76" s="130"/>
      <c r="I76" s="130">
        <f>'1 01 Pol'!G413</f>
        <v>0</v>
      </c>
      <c r="J76" s="134" t="str">
        <f>IF(I95=0,"",I76/I95*100)</f>
        <v/>
      </c>
    </row>
    <row r="77" spans="1:10" ht="25.5" customHeight="1" x14ac:dyDescent="0.2">
      <c r="A77" s="124"/>
      <c r="B77" s="129" t="s">
        <v>102</v>
      </c>
      <c r="C77" s="191" t="s">
        <v>103</v>
      </c>
      <c r="D77" s="192"/>
      <c r="E77" s="192"/>
      <c r="F77" s="136" t="s">
        <v>25</v>
      </c>
      <c r="G77" s="130"/>
      <c r="H77" s="130"/>
      <c r="I77" s="130">
        <f>'1 01 Pol'!G416</f>
        <v>0</v>
      </c>
      <c r="J77" s="134" t="str">
        <f>IF(I95=0,"",I77/I95*100)</f>
        <v/>
      </c>
    </row>
    <row r="78" spans="1:10" ht="25.5" customHeight="1" x14ac:dyDescent="0.2">
      <c r="A78" s="124"/>
      <c r="B78" s="129" t="s">
        <v>104</v>
      </c>
      <c r="C78" s="191" t="s">
        <v>105</v>
      </c>
      <c r="D78" s="192"/>
      <c r="E78" s="192"/>
      <c r="F78" s="136" t="s">
        <v>25</v>
      </c>
      <c r="G78" s="130"/>
      <c r="H78" s="130"/>
      <c r="I78" s="130">
        <f>'1 01 Pol'!G421</f>
        <v>0</v>
      </c>
      <c r="J78" s="134" t="str">
        <f>IF(I95=0,"",I78/I95*100)</f>
        <v/>
      </c>
    </row>
    <row r="79" spans="1:10" ht="25.5" customHeight="1" x14ac:dyDescent="0.2">
      <c r="A79" s="124"/>
      <c r="B79" s="129" t="s">
        <v>106</v>
      </c>
      <c r="C79" s="191" t="s">
        <v>107</v>
      </c>
      <c r="D79" s="192"/>
      <c r="E79" s="192"/>
      <c r="F79" s="136" t="s">
        <v>25</v>
      </c>
      <c r="G79" s="130"/>
      <c r="H79" s="130"/>
      <c r="I79" s="130">
        <f>'1 01 Pol'!G468</f>
        <v>0</v>
      </c>
      <c r="J79" s="134" t="str">
        <f>IF(I95=0,"",I79/I95*100)</f>
        <v/>
      </c>
    </row>
    <row r="80" spans="1:10" ht="25.5" customHeight="1" x14ac:dyDescent="0.2">
      <c r="A80" s="124"/>
      <c r="B80" s="129" t="s">
        <v>108</v>
      </c>
      <c r="C80" s="191" t="s">
        <v>109</v>
      </c>
      <c r="D80" s="192"/>
      <c r="E80" s="192"/>
      <c r="F80" s="136" t="s">
        <v>25</v>
      </c>
      <c r="G80" s="130"/>
      <c r="H80" s="130"/>
      <c r="I80" s="130">
        <f>'1 01 Pol'!G474+'2 1 Pol'!G160</f>
        <v>0</v>
      </c>
      <c r="J80" s="134" t="str">
        <f>IF(I95=0,"",I80/I95*100)</f>
        <v/>
      </c>
    </row>
    <row r="81" spans="1:10" ht="25.5" customHeight="1" x14ac:dyDescent="0.2">
      <c r="A81" s="124"/>
      <c r="B81" s="129" t="s">
        <v>110</v>
      </c>
      <c r="C81" s="191" t="s">
        <v>111</v>
      </c>
      <c r="D81" s="192"/>
      <c r="E81" s="192"/>
      <c r="F81" s="136" t="s">
        <v>25</v>
      </c>
      <c r="G81" s="130"/>
      <c r="H81" s="130"/>
      <c r="I81" s="130">
        <f>'1 01 Pol'!G501</f>
        <v>0</v>
      </c>
      <c r="J81" s="134" t="str">
        <f>IF(I95=0,"",I81/I95*100)</f>
        <v/>
      </c>
    </row>
    <row r="82" spans="1:10" ht="25.5" customHeight="1" x14ac:dyDescent="0.2">
      <c r="A82" s="124"/>
      <c r="B82" s="129" t="s">
        <v>112</v>
      </c>
      <c r="C82" s="191" t="s">
        <v>113</v>
      </c>
      <c r="D82" s="192"/>
      <c r="E82" s="192"/>
      <c r="F82" s="136" t="s">
        <v>25</v>
      </c>
      <c r="G82" s="130"/>
      <c r="H82" s="130"/>
      <c r="I82" s="130">
        <f>'1 01 Pol'!G513</f>
        <v>0</v>
      </c>
      <c r="J82" s="134" t="str">
        <f>IF(I95=0,"",I82/I95*100)</f>
        <v/>
      </c>
    </row>
    <row r="83" spans="1:10" ht="25.5" customHeight="1" x14ac:dyDescent="0.2">
      <c r="A83" s="124"/>
      <c r="B83" s="129" t="s">
        <v>114</v>
      </c>
      <c r="C83" s="191" t="s">
        <v>115</v>
      </c>
      <c r="D83" s="192"/>
      <c r="E83" s="192"/>
      <c r="F83" s="136" t="s">
        <v>25</v>
      </c>
      <c r="G83" s="130"/>
      <c r="H83" s="130"/>
      <c r="I83" s="130">
        <f>'1 01 Pol'!G534</f>
        <v>0</v>
      </c>
      <c r="J83" s="134" t="str">
        <f>IF(I95=0,"",I83/I95*100)</f>
        <v/>
      </c>
    </row>
    <row r="84" spans="1:10" ht="25.5" customHeight="1" x14ac:dyDescent="0.2">
      <c r="A84" s="124"/>
      <c r="B84" s="129" t="s">
        <v>116</v>
      </c>
      <c r="C84" s="191" t="s">
        <v>117</v>
      </c>
      <c r="D84" s="192"/>
      <c r="E84" s="192"/>
      <c r="F84" s="136" t="s">
        <v>25</v>
      </c>
      <c r="G84" s="130"/>
      <c r="H84" s="130"/>
      <c r="I84" s="130">
        <f>'1 01 Pol'!G541</f>
        <v>0</v>
      </c>
      <c r="J84" s="134" t="str">
        <f>IF(I95=0,"",I84/I95*100)</f>
        <v/>
      </c>
    </row>
    <row r="85" spans="1:10" ht="25.5" customHeight="1" x14ac:dyDescent="0.2">
      <c r="A85" s="124"/>
      <c r="B85" s="129" t="s">
        <v>118</v>
      </c>
      <c r="C85" s="191" t="s">
        <v>119</v>
      </c>
      <c r="D85" s="192"/>
      <c r="E85" s="192"/>
      <c r="F85" s="136" t="s">
        <v>25</v>
      </c>
      <c r="G85" s="130"/>
      <c r="H85" s="130"/>
      <c r="I85" s="130">
        <f>'1 01 Pol'!G573</f>
        <v>0</v>
      </c>
      <c r="J85" s="134" t="str">
        <f>IF(I95=0,"",I85/I95*100)</f>
        <v/>
      </c>
    </row>
    <row r="86" spans="1:10" ht="25.5" customHeight="1" x14ac:dyDescent="0.2">
      <c r="A86" s="124"/>
      <c r="B86" s="129" t="s">
        <v>120</v>
      </c>
      <c r="C86" s="191" t="s">
        <v>121</v>
      </c>
      <c r="D86" s="192"/>
      <c r="E86" s="192"/>
      <c r="F86" s="136" t="s">
        <v>25</v>
      </c>
      <c r="G86" s="130"/>
      <c r="H86" s="130"/>
      <c r="I86" s="130">
        <f>'1 01 Pol'!G577</f>
        <v>0</v>
      </c>
      <c r="J86" s="134" t="str">
        <f>IF(I95=0,"",I86/I95*100)</f>
        <v/>
      </c>
    </row>
    <row r="87" spans="1:10" ht="25.5" customHeight="1" x14ac:dyDescent="0.2">
      <c r="A87" s="124"/>
      <c r="B87" s="129" t="s">
        <v>122</v>
      </c>
      <c r="C87" s="191" t="s">
        <v>123</v>
      </c>
      <c r="D87" s="192"/>
      <c r="E87" s="192"/>
      <c r="F87" s="136" t="s">
        <v>25</v>
      </c>
      <c r="G87" s="130"/>
      <c r="H87" s="130"/>
      <c r="I87" s="130">
        <f>'1 01 Pol'!G582</f>
        <v>0</v>
      </c>
      <c r="J87" s="134" t="str">
        <f>IF(I95=0,"",I87/I95*100)</f>
        <v/>
      </c>
    </row>
    <row r="88" spans="1:10" ht="25.5" customHeight="1" x14ac:dyDescent="0.2">
      <c r="A88" s="124"/>
      <c r="B88" s="129" t="s">
        <v>124</v>
      </c>
      <c r="C88" s="191" t="s">
        <v>125</v>
      </c>
      <c r="D88" s="192"/>
      <c r="E88" s="192"/>
      <c r="F88" s="136" t="s">
        <v>25</v>
      </c>
      <c r="G88" s="130"/>
      <c r="H88" s="130"/>
      <c r="I88" s="130">
        <f>'1 01 Pol'!G592</f>
        <v>0</v>
      </c>
      <c r="J88" s="134" t="str">
        <f>IF(I95=0,"",I88/I95*100)</f>
        <v/>
      </c>
    </row>
    <row r="89" spans="1:10" ht="25.5" customHeight="1" x14ac:dyDescent="0.2">
      <c r="A89" s="124"/>
      <c r="B89" s="129" t="s">
        <v>126</v>
      </c>
      <c r="C89" s="191" t="s">
        <v>127</v>
      </c>
      <c r="D89" s="192"/>
      <c r="E89" s="192"/>
      <c r="F89" s="136" t="s">
        <v>25</v>
      </c>
      <c r="G89" s="130"/>
      <c r="H89" s="130"/>
      <c r="I89" s="130">
        <f>'1 01 Pol'!G601</f>
        <v>0</v>
      </c>
      <c r="J89" s="134" t="str">
        <f>IF(I95=0,"",I89/I95*100)</f>
        <v/>
      </c>
    </row>
    <row r="90" spans="1:10" ht="25.5" customHeight="1" x14ac:dyDescent="0.2">
      <c r="A90" s="124"/>
      <c r="B90" s="129" t="s">
        <v>128</v>
      </c>
      <c r="C90" s="191" t="s">
        <v>129</v>
      </c>
      <c r="D90" s="192"/>
      <c r="E90" s="192"/>
      <c r="F90" s="136" t="s">
        <v>26</v>
      </c>
      <c r="G90" s="130"/>
      <c r="H90" s="130"/>
      <c r="I90" s="130">
        <f>'1 02 Pol'!G8</f>
        <v>0</v>
      </c>
      <c r="J90" s="134" t="str">
        <f>IF(I95=0,"",I90/I95*100)</f>
        <v/>
      </c>
    </row>
    <row r="91" spans="1:10" ht="25.5" customHeight="1" x14ac:dyDescent="0.2">
      <c r="A91" s="124"/>
      <c r="B91" s="129" t="s">
        <v>130</v>
      </c>
      <c r="C91" s="191" t="s">
        <v>131</v>
      </c>
      <c r="D91" s="192"/>
      <c r="E91" s="192"/>
      <c r="F91" s="136" t="s">
        <v>26</v>
      </c>
      <c r="G91" s="130"/>
      <c r="H91" s="130"/>
      <c r="I91" s="130">
        <f>'1 02 Pol'!G52</f>
        <v>0</v>
      </c>
      <c r="J91" s="134" t="str">
        <f>IF(I95=0,"",I91/I95*100)</f>
        <v/>
      </c>
    </row>
    <row r="92" spans="1:10" ht="25.5" customHeight="1" x14ac:dyDescent="0.2">
      <c r="A92" s="124"/>
      <c r="B92" s="129" t="s">
        <v>132</v>
      </c>
      <c r="C92" s="191" t="s">
        <v>133</v>
      </c>
      <c r="D92" s="192"/>
      <c r="E92" s="192"/>
      <c r="F92" s="136" t="s">
        <v>134</v>
      </c>
      <c r="G92" s="130"/>
      <c r="H92" s="130"/>
      <c r="I92" s="130">
        <f>'1 01 Pol'!G635+'2 1 Pol'!G173</f>
        <v>0</v>
      </c>
      <c r="J92" s="134" t="str">
        <f>IF(I95=0,"",I92/I95*100)</f>
        <v/>
      </c>
    </row>
    <row r="93" spans="1:10" ht="25.5" customHeight="1" x14ac:dyDescent="0.2">
      <c r="A93" s="124"/>
      <c r="B93" s="129" t="s">
        <v>135</v>
      </c>
      <c r="C93" s="191" t="s">
        <v>27</v>
      </c>
      <c r="D93" s="192"/>
      <c r="E93" s="192"/>
      <c r="F93" s="136" t="s">
        <v>135</v>
      </c>
      <c r="G93" s="130"/>
      <c r="H93" s="130"/>
      <c r="I93" s="130">
        <f>'1 04 Pol'!G8+'2 3 Pol'!G8</f>
        <v>0</v>
      </c>
      <c r="J93" s="134" t="str">
        <f>IF(I95=0,"",I93/I95*100)</f>
        <v/>
      </c>
    </row>
    <row r="94" spans="1:10" ht="25.5" customHeight="1" x14ac:dyDescent="0.2">
      <c r="A94" s="124"/>
      <c r="B94" s="129" t="s">
        <v>136</v>
      </c>
      <c r="C94" s="191" t="s">
        <v>28</v>
      </c>
      <c r="D94" s="192"/>
      <c r="E94" s="192"/>
      <c r="F94" s="136" t="s">
        <v>136</v>
      </c>
      <c r="G94" s="130"/>
      <c r="H94" s="130"/>
      <c r="I94" s="130">
        <f>'1 03 Pol'!G8+'2 2 Pol'!G8</f>
        <v>0</v>
      </c>
      <c r="J94" s="134" t="str">
        <f>IF(I95=0,"",I94/I95*100)</f>
        <v/>
      </c>
    </row>
    <row r="95" spans="1:10" ht="25.5" customHeight="1" x14ac:dyDescent="0.2">
      <c r="A95" s="125"/>
      <c r="B95" s="131" t="s">
        <v>1</v>
      </c>
      <c r="C95" s="131"/>
      <c r="D95" s="132"/>
      <c r="E95" s="132"/>
      <c r="F95" s="137"/>
      <c r="G95" s="133"/>
      <c r="H95" s="133"/>
      <c r="I95" s="133">
        <f>SUM(I56:I94)</f>
        <v>0</v>
      </c>
      <c r="J95" s="135">
        <f>SUM(J56:J94)</f>
        <v>0</v>
      </c>
    </row>
    <row r="96" spans="1:10" x14ac:dyDescent="0.2">
      <c r="F96" s="89"/>
      <c r="G96" s="88"/>
      <c r="H96" s="89"/>
      <c r="I96" s="88"/>
      <c r="J96" s="90"/>
    </row>
    <row r="97" spans="6:10" x14ac:dyDescent="0.2">
      <c r="F97" s="89"/>
      <c r="G97" s="88"/>
      <c r="H97" s="89"/>
      <c r="I97" s="88"/>
      <c r="J97" s="90"/>
    </row>
    <row r="98" spans="6:10" x14ac:dyDescent="0.2">
      <c r="F98" s="89"/>
      <c r="G98" s="88"/>
      <c r="H98" s="89"/>
      <c r="I98" s="88"/>
      <c r="J98" s="90"/>
    </row>
  </sheetData>
  <sheetProtection password="DF63" sheet="1"/>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88">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C39:E39"/>
    <mergeCell ref="C40:E40"/>
    <mergeCell ref="C41:E41"/>
    <mergeCell ref="C42:E42"/>
    <mergeCell ref="C43:E43"/>
    <mergeCell ref="C44:E44"/>
    <mergeCell ref="C45:E45"/>
    <mergeCell ref="C46:E46"/>
    <mergeCell ref="C47:E47"/>
    <mergeCell ref="C48:E48"/>
    <mergeCell ref="B49:E49"/>
    <mergeCell ref="C56:E56"/>
    <mergeCell ref="C57:E57"/>
    <mergeCell ref="C58:E58"/>
    <mergeCell ref="C59:E59"/>
    <mergeCell ref="C60:E60"/>
    <mergeCell ref="C61:E61"/>
    <mergeCell ref="C62:E62"/>
    <mergeCell ref="C63:E63"/>
    <mergeCell ref="C64:E64"/>
    <mergeCell ref="C65:E65"/>
    <mergeCell ref="C66:E66"/>
    <mergeCell ref="C67:E67"/>
    <mergeCell ref="C68:E68"/>
    <mergeCell ref="C69:E69"/>
    <mergeCell ref="C70:E70"/>
    <mergeCell ref="C71:E71"/>
    <mergeCell ref="C72:E72"/>
    <mergeCell ref="C73:E73"/>
    <mergeCell ref="C74:E74"/>
    <mergeCell ref="C75:E75"/>
    <mergeCell ref="C76:E76"/>
    <mergeCell ref="C77:E77"/>
    <mergeCell ref="C78:E78"/>
    <mergeCell ref="C79:E79"/>
    <mergeCell ref="C80:E80"/>
    <mergeCell ref="C81:E81"/>
    <mergeCell ref="C82:E82"/>
    <mergeCell ref="C83:E83"/>
    <mergeCell ref="C84:E84"/>
    <mergeCell ref="C85:E85"/>
    <mergeCell ref="C86:E86"/>
    <mergeCell ref="C87:E87"/>
    <mergeCell ref="C88:E88"/>
    <mergeCell ref="C89:E89"/>
    <mergeCell ref="C90:E90"/>
    <mergeCell ref="C91:E91"/>
    <mergeCell ref="C92:E92"/>
    <mergeCell ref="C93:E93"/>
    <mergeCell ref="C94:E94"/>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1" manualBreakCount="1">
    <brk id="36"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5" customWidth="1"/>
    <col min="2" max="2" width="14.42578125" style="5" customWidth="1"/>
    <col min="3" max="3" width="38.28515625" style="9" customWidth="1"/>
    <col min="4" max="4" width="4.5703125" style="5" customWidth="1"/>
    <col min="5" max="5" width="10.5703125" style="5" customWidth="1"/>
    <col min="6" max="6" width="9.85546875" style="5" customWidth="1"/>
    <col min="7" max="7" width="12.7109375" style="5" customWidth="1"/>
    <col min="8" max="16384" width="9.140625" style="5"/>
  </cols>
  <sheetData>
    <row r="1" spans="1:7" ht="15.75" x14ac:dyDescent="0.2">
      <c r="A1" s="236" t="s">
        <v>6</v>
      </c>
      <c r="B1" s="236"/>
      <c r="C1" s="237"/>
      <c r="D1" s="236"/>
      <c r="E1" s="236"/>
      <c r="F1" s="236"/>
      <c r="G1" s="236"/>
    </row>
    <row r="2" spans="1:7" ht="24.95" customHeight="1" x14ac:dyDescent="0.2">
      <c r="A2" s="76" t="s">
        <v>7</v>
      </c>
      <c r="B2" s="75"/>
      <c r="C2" s="238"/>
      <c r="D2" s="238"/>
      <c r="E2" s="238"/>
      <c r="F2" s="238"/>
      <c r="G2" s="239"/>
    </row>
    <row r="3" spans="1:7" ht="24.95" customHeight="1" x14ac:dyDescent="0.2">
      <c r="A3" s="76" t="s">
        <v>8</v>
      </c>
      <c r="B3" s="75"/>
      <c r="C3" s="238"/>
      <c r="D3" s="238"/>
      <c r="E3" s="238"/>
      <c r="F3" s="238"/>
      <c r="G3" s="239"/>
    </row>
    <row r="4" spans="1:7" ht="24.95" customHeight="1" x14ac:dyDescent="0.2">
      <c r="A4" s="76" t="s">
        <v>9</v>
      </c>
      <c r="B4" s="75"/>
      <c r="C4" s="238"/>
      <c r="D4" s="238"/>
      <c r="E4" s="238"/>
      <c r="F4" s="238"/>
      <c r="G4" s="239"/>
    </row>
    <row r="5" spans="1:7" x14ac:dyDescent="0.2">
      <c r="B5" s="6"/>
      <c r="C5" s="7"/>
      <c r="D5" s="8"/>
    </row>
  </sheetData>
  <sheetProtection password="DF63" sheet="1"/>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activeCell="F9" sqref="F9"/>
    </sheetView>
  </sheetViews>
  <sheetFormatPr defaultRowHeight="12.75" outlineLevelRow="1" x14ac:dyDescent="0.2"/>
  <cols>
    <col min="1" max="1" width="3.42578125" customWidth="1"/>
    <col min="2" max="2" width="12.5703125" style="87" customWidth="1"/>
    <col min="3" max="3" width="63.28515625" style="8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0" width="8.42578125" customWidth="1"/>
    <col min="21" max="23" width="0" hidden="1" customWidth="1"/>
    <col min="29" max="29" width="0" hidden="1" customWidth="1"/>
    <col min="31" max="41" width="0" hidden="1" customWidth="1"/>
    <col min="53" max="53" width="98.7109375" customWidth="1"/>
  </cols>
  <sheetData>
    <row r="1" spans="1:60" ht="15.75" customHeight="1" x14ac:dyDescent="0.25">
      <c r="A1" s="242" t="s">
        <v>137</v>
      </c>
      <c r="B1" s="242"/>
      <c r="C1" s="242"/>
      <c r="D1" s="242"/>
      <c r="E1" s="242"/>
      <c r="F1" s="242"/>
      <c r="G1" s="242"/>
      <c r="AG1" t="s">
        <v>138</v>
      </c>
    </row>
    <row r="2" spans="1:60" ht="24.95" customHeight="1" x14ac:dyDescent="0.2">
      <c r="A2" s="140" t="s">
        <v>7</v>
      </c>
      <c r="B2" s="75" t="s">
        <v>43</v>
      </c>
      <c r="C2" s="243" t="s">
        <v>44</v>
      </c>
      <c r="D2" s="244"/>
      <c r="E2" s="244"/>
      <c r="F2" s="244"/>
      <c r="G2" s="245"/>
      <c r="AG2" t="s">
        <v>139</v>
      </c>
    </row>
    <row r="3" spans="1:60" ht="24.95" customHeight="1" x14ac:dyDescent="0.2">
      <c r="A3" s="140" t="s">
        <v>8</v>
      </c>
      <c r="B3" s="75" t="s">
        <v>46</v>
      </c>
      <c r="C3" s="243" t="s">
        <v>47</v>
      </c>
      <c r="D3" s="244"/>
      <c r="E3" s="244"/>
      <c r="F3" s="244"/>
      <c r="G3" s="245"/>
      <c r="AC3" s="87" t="s">
        <v>139</v>
      </c>
      <c r="AG3" t="s">
        <v>140</v>
      </c>
    </row>
    <row r="4" spans="1:60" ht="24.95" customHeight="1" x14ac:dyDescent="0.2">
      <c r="A4" s="141" t="s">
        <v>9</v>
      </c>
      <c r="B4" s="142" t="s">
        <v>48</v>
      </c>
      <c r="C4" s="246" t="s">
        <v>49</v>
      </c>
      <c r="D4" s="247"/>
      <c r="E4" s="247"/>
      <c r="F4" s="247"/>
      <c r="G4" s="248"/>
      <c r="AG4" t="s">
        <v>141</v>
      </c>
    </row>
    <row r="5" spans="1:60" x14ac:dyDescent="0.2">
      <c r="D5" s="139"/>
    </row>
    <row r="6" spans="1:60" ht="38.25" x14ac:dyDescent="0.2">
      <c r="A6" s="144" t="s">
        <v>142</v>
      </c>
      <c r="B6" s="146" t="s">
        <v>143</v>
      </c>
      <c r="C6" s="146" t="s">
        <v>144</v>
      </c>
      <c r="D6" s="145" t="s">
        <v>145</v>
      </c>
      <c r="E6" s="144" t="s">
        <v>146</v>
      </c>
      <c r="F6" s="143" t="s">
        <v>147</v>
      </c>
      <c r="G6" s="144" t="s">
        <v>29</v>
      </c>
      <c r="H6" s="147" t="s">
        <v>30</v>
      </c>
      <c r="I6" s="147" t="s">
        <v>148</v>
      </c>
      <c r="J6" s="147" t="s">
        <v>31</v>
      </c>
      <c r="K6" s="147" t="s">
        <v>149</v>
      </c>
      <c r="L6" s="147" t="s">
        <v>150</v>
      </c>
      <c r="M6" s="147" t="s">
        <v>151</v>
      </c>
      <c r="N6" s="147" t="s">
        <v>152</v>
      </c>
      <c r="O6" s="147" t="s">
        <v>153</v>
      </c>
      <c r="P6" s="147" t="s">
        <v>154</v>
      </c>
      <c r="Q6" s="147" t="s">
        <v>155</v>
      </c>
      <c r="R6" s="147" t="s">
        <v>156</v>
      </c>
      <c r="S6" s="147" t="s">
        <v>157</v>
      </c>
      <c r="T6" s="147" t="s">
        <v>158</v>
      </c>
      <c r="U6" s="147" t="s">
        <v>159</v>
      </c>
      <c r="V6" s="147" t="s">
        <v>160</v>
      </c>
      <c r="W6" s="147" t="s">
        <v>161</v>
      </c>
    </row>
    <row r="7" spans="1:60" hidden="1" x14ac:dyDescent="0.2">
      <c r="A7" s="5"/>
      <c r="B7" s="6"/>
      <c r="C7" s="6"/>
      <c r="D7" s="8"/>
      <c r="E7" s="149"/>
      <c r="F7" s="150"/>
      <c r="G7" s="150"/>
      <c r="H7" s="150"/>
      <c r="I7" s="150"/>
      <c r="J7" s="150"/>
      <c r="K7" s="150"/>
      <c r="L7" s="150"/>
      <c r="M7" s="150"/>
      <c r="N7" s="150"/>
      <c r="O7" s="150"/>
      <c r="P7" s="150"/>
      <c r="Q7" s="150"/>
      <c r="R7" s="150"/>
      <c r="S7" s="150"/>
      <c r="T7" s="150"/>
      <c r="U7" s="150"/>
      <c r="V7" s="150"/>
      <c r="W7" s="150"/>
    </row>
    <row r="8" spans="1:60" x14ac:dyDescent="0.2">
      <c r="A8" s="161" t="s">
        <v>162</v>
      </c>
      <c r="B8" s="162" t="s">
        <v>57</v>
      </c>
      <c r="C8" s="183" t="s">
        <v>62</v>
      </c>
      <c r="D8" s="163"/>
      <c r="E8" s="164"/>
      <c r="F8" s="165"/>
      <c r="G8" s="165">
        <f>SUMIF(AG9:AG20,"&lt;&gt;NOR",G9:G20)</f>
        <v>0</v>
      </c>
      <c r="H8" s="165"/>
      <c r="I8" s="165">
        <f>SUM(I9:I20)</f>
        <v>5294.8</v>
      </c>
      <c r="J8" s="165"/>
      <c r="K8" s="165">
        <f>SUM(K9:K20)</f>
        <v>5798.3799999999992</v>
      </c>
      <c r="L8" s="165"/>
      <c r="M8" s="165">
        <f>SUM(M9:M20)</f>
        <v>0</v>
      </c>
      <c r="N8" s="165"/>
      <c r="O8" s="165">
        <f>SUM(O9:O20)</f>
        <v>3.3899999999999997</v>
      </c>
      <c r="P8" s="165"/>
      <c r="Q8" s="165">
        <f>SUM(Q9:Q20)</f>
        <v>0</v>
      </c>
      <c r="R8" s="165"/>
      <c r="S8" s="165"/>
      <c r="T8" s="166"/>
      <c r="U8" s="160"/>
      <c r="V8" s="160">
        <f>SUM(V9:V20)</f>
        <v>12.79</v>
      </c>
      <c r="W8" s="160"/>
      <c r="AG8" t="s">
        <v>163</v>
      </c>
    </row>
    <row r="9" spans="1:60" ht="22.5" outlineLevel="1" x14ac:dyDescent="0.2">
      <c r="A9" s="167">
        <v>1</v>
      </c>
      <c r="B9" s="168" t="s">
        <v>164</v>
      </c>
      <c r="C9" s="184" t="s">
        <v>165</v>
      </c>
      <c r="D9" s="169" t="s">
        <v>166</v>
      </c>
      <c r="E9" s="170">
        <v>1.1514000000000002</v>
      </c>
      <c r="F9" s="171">
        <v>0</v>
      </c>
      <c r="G9" s="172">
        <f>ROUND(E9*F9,2)</f>
        <v>0</v>
      </c>
      <c r="H9" s="171">
        <v>2617.4100000000003</v>
      </c>
      <c r="I9" s="172">
        <f>ROUND(E9*H9,2)</f>
        <v>3013.69</v>
      </c>
      <c r="J9" s="171">
        <v>1692.5900000000001</v>
      </c>
      <c r="K9" s="172">
        <f>ROUND(E9*J9,2)</f>
        <v>1948.85</v>
      </c>
      <c r="L9" s="172">
        <v>21</v>
      </c>
      <c r="M9" s="172">
        <f>G9*(1+L9/100)</f>
        <v>0</v>
      </c>
      <c r="N9" s="172">
        <v>1.8414400000000002</v>
      </c>
      <c r="O9" s="172">
        <f>ROUND(E9*N9,2)</f>
        <v>2.12</v>
      </c>
      <c r="P9" s="172">
        <v>0</v>
      </c>
      <c r="Q9" s="172">
        <f>ROUND(E9*P9,2)</f>
        <v>0</v>
      </c>
      <c r="R9" s="172" t="s">
        <v>167</v>
      </c>
      <c r="S9" s="172" t="s">
        <v>168</v>
      </c>
      <c r="T9" s="173" t="s">
        <v>168</v>
      </c>
      <c r="U9" s="157">
        <v>3.8420000000000001</v>
      </c>
      <c r="V9" s="157">
        <f>ROUND(E9*U9,2)</f>
        <v>4.42</v>
      </c>
      <c r="W9" s="157"/>
      <c r="X9" s="148"/>
      <c r="Y9" s="148"/>
      <c r="Z9" s="148"/>
      <c r="AA9" s="148"/>
      <c r="AB9" s="148"/>
      <c r="AC9" s="148"/>
      <c r="AD9" s="148"/>
      <c r="AE9" s="148"/>
      <c r="AF9" s="148"/>
      <c r="AG9" s="148" t="s">
        <v>169</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55"/>
      <c r="B10" s="156"/>
      <c r="C10" s="240" t="s">
        <v>170</v>
      </c>
      <c r="D10" s="241"/>
      <c r="E10" s="241"/>
      <c r="F10" s="241"/>
      <c r="G10" s="241"/>
      <c r="H10" s="157"/>
      <c r="I10" s="157"/>
      <c r="J10" s="157"/>
      <c r="K10" s="157"/>
      <c r="L10" s="157"/>
      <c r="M10" s="157"/>
      <c r="N10" s="157"/>
      <c r="O10" s="157"/>
      <c r="P10" s="157"/>
      <c r="Q10" s="157"/>
      <c r="R10" s="157"/>
      <c r="S10" s="157"/>
      <c r="T10" s="157"/>
      <c r="U10" s="157"/>
      <c r="V10" s="157"/>
      <c r="W10" s="157"/>
      <c r="X10" s="148"/>
      <c r="Y10" s="148"/>
      <c r="Z10" s="148"/>
      <c r="AA10" s="148"/>
      <c r="AB10" s="148"/>
      <c r="AC10" s="148"/>
      <c r="AD10" s="148"/>
      <c r="AE10" s="148"/>
      <c r="AF10" s="148"/>
      <c r="AG10" s="148" t="s">
        <v>171</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55"/>
      <c r="B11" s="156"/>
      <c r="C11" s="185" t="s">
        <v>172</v>
      </c>
      <c r="D11" s="158"/>
      <c r="E11" s="159">
        <v>1.1514000000000002</v>
      </c>
      <c r="F11" s="157"/>
      <c r="G11" s="157"/>
      <c r="H11" s="157"/>
      <c r="I11" s="157"/>
      <c r="J11" s="157"/>
      <c r="K11" s="157"/>
      <c r="L11" s="157"/>
      <c r="M11" s="157"/>
      <c r="N11" s="157"/>
      <c r="O11" s="157"/>
      <c r="P11" s="157"/>
      <c r="Q11" s="157"/>
      <c r="R11" s="157"/>
      <c r="S11" s="157"/>
      <c r="T11" s="157"/>
      <c r="U11" s="157"/>
      <c r="V11" s="157"/>
      <c r="W11" s="157"/>
      <c r="X11" s="148"/>
      <c r="Y11" s="148"/>
      <c r="Z11" s="148"/>
      <c r="AA11" s="148"/>
      <c r="AB11" s="148"/>
      <c r="AC11" s="148"/>
      <c r="AD11" s="148"/>
      <c r="AE11" s="148"/>
      <c r="AF11" s="148"/>
      <c r="AG11" s="148" t="s">
        <v>173</v>
      </c>
      <c r="AH11" s="148">
        <v>0</v>
      </c>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ht="22.5" outlineLevel="1" x14ac:dyDescent="0.2">
      <c r="A12" s="167">
        <v>2</v>
      </c>
      <c r="B12" s="168" t="s">
        <v>174</v>
      </c>
      <c r="C12" s="184" t="s">
        <v>175</v>
      </c>
      <c r="D12" s="169" t="s">
        <v>166</v>
      </c>
      <c r="E12" s="170">
        <v>0</v>
      </c>
      <c r="F12" s="171">
        <v>0</v>
      </c>
      <c r="G12" s="172">
        <f>ROUND(E12*F12,2)</f>
        <v>0</v>
      </c>
      <c r="H12" s="171">
        <v>2708.92</v>
      </c>
      <c r="I12" s="172">
        <f>ROUND(E12*H12,2)</f>
        <v>0</v>
      </c>
      <c r="J12" s="171">
        <v>1681.0800000000002</v>
      </c>
      <c r="K12" s="172">
        <f>ROUND(E12*J12,2)</f>
        <v>0</v>
      </c>
      <c r="L12" s="172">
        <v>21</v>
      </c>
      <c r="M12" s="172">
        <f>G12*(1+L12/100)</f>
        <v>0</v>
      </c>
      <c r="N12" s="172">
        <v>1.90564</v>
      </c>
      <c r="O12" s="172">
        <f>ROUND(E12*N12,2)</f>
        <v>0</v>
      </c>
      <c r="P12" s="172">
        <v>0</v>
      </c>
      <c r="Q12" s="172">
        <f>ROUND(E12*P12,2)</f>
        <v>0</v>
      </c>
      <c r="R12" s="172" t="s">
        <v>176</v>
      </c>
      <c r="S12" s="172" t="s">
        <v>168</v>
      </c>
      <c r="T12" s="173" t="s">
        <v>168</v>
      </c>
      <c r="U12" s="157">
        <v>3.7650000000000001</v>
      </c>
      <c r="V12" s="157">
        <f>ROUND(E12*U12,2)</f>
        <v>0</v>
      </c>
      <c r="W12" s="157"/>
      <c r="X12" s="148"/>
      <c r="Y12" s="148"/>
      <c r="Z12" s="148"/>
      <c r="AA12" s="148"/>
      <c r="AB12" s="148"/>
      <c r="AC12" s="148"/>
      <c r="AD12" s="148"/>
      <c r="AE12" s="148"/>
      <c r="AF12" s="148"/>
      <c r="AG12" s="148" t="s">
        <v>169</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
      <c r="A13" s="155"/>
      <c r="B13" s="156"/>
      <c r="C13" s="185" t="s">
        <v>177</v>
      </c>
      <c r="D13" s="158"/>
      <c r="E13" s="159">
        <v>8.64</v>
      </c>
      <c r="F13" s="157"/>
      <c r="G13" s="157"/>
      <c r="H13" s="157"/>
      <c r="I13" s="157"/>
      <c r="J13" s="157"/>
      <c r="K13" s="157"/>
      <c r="L13" s="157"/>
      <c r="M13" s="157"/>
      <c r="N13" s="157"/>
      <c r="O13" s="157"/>
      <c r="P13" s="157"/>
      <c r="Q13" s="157"/>
      <c r="R13" s="157"/>
      <c r="S13" s="157"/>
      <c r="T13" s="157"/>
      <c r="U13" s="157"/>
      <c r="V13" s="157"/>
      <c r="W13" s="157"/>
      <c r="X13" s="148"/>
      <c r="Y13" s="148"/>
      <c r="Z13" s="148"/>
      <c r="AA13" s="148"/>
      <c r="AB13" s="148"/>
      <c r="AC13" s="148"/>
      <c r="AD13" s="148"/>
      <c r="AE13" s="148"/>
      <c r="AF13" s="148"/>
      <c r="AG13" s="148" t="s">
        <v>173</v>
      </c>
      <c r="AH13" s="148">
        <v>0</v>
      </c>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55"/>
      <c r="B14" s="156"/>
      <c r="C14" s="185" t="s">
        <v>178</v>
      </c>
      <c r="D14" s="158"/>
      <c r="E14" s="159">
        <v>4.1544000000000008</v>
      </c>
      <c r="F14" s="157"/>
      <c r="G14" s="157"/>
      <c r="H14" s="157"/>
      <c r="I14" s="157"/>
      <c r="J14" s="157"/>
      <c r="K14" s="157"/>
      <c r="L14" s="157"/>
      <c r="M14" s="157"/>
      <c r="N14" s="157"/>
      <c r="O14" s="157"/>
      <c r="P14" s="157"/>
      <c r="Q14" s="157"/>
      <c r="R14" s="157"/>
      <c r="S14" s="157"/>
      <c r="T14" s="157"/>
      <c r="U14" s="157"/>
      <c r="V14" s="157"/>
      <c r="W14" s="157"/>
      <c r="X14" s="148"/>
      <c r="Y14" s="148"/>
      <c r="Z14" s="148"/>
      <c r="AA14" s="148"/>
      <c r="AB14" s="148"/>
      <c r="AC14" s="148"/>
      <c r="AD14" s="148"/>
      <c r="AE14" s="148"/>
      <c r="AF14" s="148"/>
      <c r="AG14" s="148" t="s">
        <v>173</v>
      </c>
      <c r="AH14" s="148">
        <v>0</v>
      </c>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x14ac:dyDescent="0.2">
      <c r="A15" s="174">
        <v>3</v>
      </c>
      <c r="B15" s="175" t="s">
        <v>179</v>
      </c>
      <c r="C15" s="186" t="s">
        <v>180</v>
      </c>
      <c r="D15" s="176" t="s">
        <v>181</v>
      </c>
      <c r="E15" s="177">
        <v>2</v>
      </c>
      <c r="F15" s="178">
        <v>0</v>
      </c>
      <c r="G15" s="179">
        <f>ROUND(E15*F15,2)</f>
        <v>0</v>
      </c>
      <c r="H15" s="178">
        <v>208.87</v>
      </c>
      <c r="I15" s="179">
        <f>ROUND(E15*H15,2)</f>
        <v>417.74</v>
      </c>
      <c r="J15" s="178">
        <v>165.63000000000002</v>
      </c>
      <c r="K15" s="179">
        <f>ROUND(E15*J15,2)</f>
        <v>331.26</v>
      </c>
      <c r="L15" s="179">
        <v>21</v>
      </c>
      <c r="M15" s="179">
        <f>G15*(1+L15/100)</f>
        <v>0</v>
      </c>
      <c r="N15" s="179">
        <v>6.5710000000000005E-2</v>
      </c>
      <c r="O15" s="179">
        <f>ROUND(E15*N15,2)</f>
        <v>0.13</v>
      </c>
      <c r="P15" s="179">
        <v>0</v>
      </c>
      <c r="Q15" s="179">
        <f>ROUND(E15*P15,2)</f>
        <v>0</v>
      </c>
      <c r="R15" s="179"/>
      <c r="S15" s="179" t="s">
        <v>168</v>
      </c>
      <c r="T15" s="180" t="s">
        <v>168</v>
      </c>
      <c r="U15" s="157">
        <v>0.24200000000000002</v>
      </c>
      <c r="V15" s="157">
        <f>ROUND(E15*U15,2)</f>
        <v>0.48</v>
      </c>
      <c r="W15" s="157"/>
      <c r="X15" s="148"/>
      <c r="Y15" s="148"/>
      <c r="Z15" s="148"/>
      <c r="AA15" s="148"/>
      <c r="AB15" s="148"/>
      <c r="AC15" s="148"/>
      <c r="AD15" s="148"/>
      <c r="AE15" s="148"/>
      <c r="AF15" s="148"/>
      <c r="AG15" s="148" t="s">
        <v>169</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x14ac:dyDescent="0.2">
      <c r="A16" s="167">
        <v>4</v>
      </c>
      <c r="B16" s="168" t="s">
        <v>182</v>
      </c>
      <c r="C16" s="184" t="s">
        <v>183</v>
      </c>
      <c r="D16" s="169" t="s">
        <v>184</v>
      </c>
      <c r="E16" s="170">
        <v>9.06</v>
      </c>
      <c r="F16" s="171">
        <v>0</v>
      </c>
      <c r="G16" s="172">
        <f>ROUND(E16*F16,2)</f>
        <v>0</v>
      </c>
      <c r="H16" s="171">
        <v>205.67000000000002</v>
      </c>
      <c r="I16" s="172">
        <f>ROUND(E16*H16,2)</f>
        <v>1863.37</v>
      </c>
      <c r="J16" s="171">
        <v>388.33000000000004</v>
      </c>
      <c r="K16" s="172">
        <f>ROUND(E16*J16,2)</f>
        <v>3518.27</v>
      </c>
      <c r="L16" s="172">
        <v>21</v>
      </c>
      <c r="M16" s="172">
        <f>G16*(1+L16/100)</f>
        <v>0</v>
      </c>
      <c r="N16" s="172">
        <v>0.12608000000000003</v>
      </c>
      <c r="O16" s="172">
        <f>ROUND(E16*N16,2)</f>
        <v>1.1399999999999999</v>
      </c>
      <c r="P16" s="172">
        <v>0</v>
      </c>
      <c r="Q16" s="172">
        <f>ROUND(E16*P16,2)</f>
        <v>0</v>
      </c>
      <c r="R16" s="172" t="s">
        <v>176</v>
      </c>
      <c r="S16" s="172" t="s">
        <v>168</v>
      </c>
      <c r="T16" s="173" t="s">
        <v>168</v>
      </c>
      <c r="U16" s="157">
        <v>0.87100000000000011</v>
      </c>
      <c r="V16" s="157">
        <f>ROUND(E16*U16,2)</f>
        <v>7.89</v>
      </c>
      <c r="W16" s="157"/>
      <c r="X16" s="148"/>
      <c r="Y16" s="148"/>
      <c r="Z16" s="148"/>
      <c r="AA16" s="148"/>
      <c r="AB16" s="148"/>
      <c r="AC16" s="148"/>
      <c r="AD16" s="148"/>
      <c r="AE16" s="148"/>
      <c r="AF16" s="148"/>
      <c r="AG16" s="148" t="s">
        <v>169</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
      <c r="A17" s="155"/>
      <c r="B17" s="156"/>
      <c r="C17" s="240" t="s">
        <v>185</v>
      </c>
      <c r="D17" s="241"/>
      <c r="E17" s="241"/>
      <c r="F17" s="241"/>
      <c r="G17" s="241"/>
      <c r="H17" s="157"/>
      <c r="I17" s="157"/>
      <c r="J17" s="157"/>
      <c r="K17" s="157"/>
      <c r="L17" s="157"/>
      <c r="M17" s="157"/>
      <c r="N17" s="157"/>
      <c r="O17" s="157"/>
      <c r="P17" s="157"/>
      <c r="Q17" s="157"/>
      <c r="R17" s="157"/>
      <c r="S17" s="157"/>
      <c r="T17" s="157"/>
      <c r="U17" s="157"/>
      <c r="V17" s="157"/>
      <c r="W17" s="157"/>
      <c r="X17" s="148"/>
      <c r="Y17" s="148"/>
      <c r="Z17" s="148"/>
      <c r="AA17" s="148"/>
      <c r="AB17" s="148"/>
      <c r="AC17" s="148"/>
      <c r="AD17" s="148"/>
      <c r="AE17" s="148"/>
      <c r="AF17" s="148"/>
      <c r="AG17" s="148" t="s">
        <v>171</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x14ac:dyDescent="0.2">
      <c r="A18" s="155"/>
      <c r="B18" s="156"/>
      <c r="C18" s="185" t="s">
        <v>186</v>
      </c>
      <c r="D18" s="158"/>
      <c r="E18" s="159">
        <v>9.06</v>
      </c>
      <c r="F18" s="157"/>
      <c r="G18" s="157"/>
      <c r="H18" s="157"/>
      <c r="I18" s="157"/>
      <c r="J18" s="157"/>
      <c r="K18" s="157"/>
      <c r="L18" s="157"/>
      <c r="M18" s="157"/>
      <c r="N18" s="157"/>
      <c r="O18" s="157"/>
      <c r="P18" s="157"/>
      <c r="Q18" s="157"/>
      <c r="R18" s="157"/>
      <c r="S18" s="157"/>
      <c r="T18" s="157"/>
      <c r="U18" s="157"/>
      <c r="V18" s="157"/>
      <c r="W18" s="157"/>
      <c r="X18" s="148"/>
      <c r="Y18" s="148"/>
      <c r="Z18" s="148"/>
      <c r="AA18" s="148"/>
      <c r="AB18" s="148"/>
      <c r="AC18" s="148"/>
      <c r="AD18" s="148"/>
      <c r="AE18" s="148"/>
      <c r="AF18" s="148"/>
      <c r="AG18" s="148" t="s">
        <v>173</v>
      </c>
      <c r="AH18" s="148">
        <v>0</v>
      </c>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ht="22.5" outlineLevel="1" x14ac:dyDescent="0.2">
      <c r="A19" s="167">
        <v>5</v>
      </c>
      <c r="B19" s="168" t="s">
        <v>187</v>
      </c>
      <c r="C19" s="184" t="s">
        <v>188</v>
      </c>
      <c r="D19" s="169" t="s">
        <v>189</v>
      </c>
      <c r="E19" s="170">
        <v>0</v>
      </c>
      <c r="F19" s="171">
        <v>0</v>
      </c>
      <c r="G19" s="172">
        <f>ROUND(E19*F19,2)</f>
        <v>0</v>
      </c>
      <c r="H19" s="171">
        <v>4251.05</v>
      </c>
      <c r="I19" s="172">
        <f>ROUND(E19*H19,2)</f>
        <v>0</v>
      </c>
      <c r="J19" s="171">
        <v>6018.9500000000007</v>
      </c>
      <c r="K19" s="172">
        <f>ROUND(E19*J19,2)</f>
        <v>0</v>
      </c>
      <c r="L19" s="172">
        <v>21</v>
      </c>
      <c r="M19" s="172">
        <f>G19*(1+L19/100)</f>
        <v>0</v>
      </c>
      <c r="N19" s="172">
        <v>1.1346900000000002</v>
      </c>
      <c r="O19" s="172">
        <f>ROUND(E19*N19,2)</f>
        <v>0</v>
      </c>
      <c r="P19" s="172">
        <v>0.85025000000000006</v>
      </c>
      <c r="Q19" s="172">
        <f>ROUND(E19*P19,2)</f>
        <v>0</v>
      </c>
      <c r="R19" s="172" t="s">
        <v>190</v>
      </c>
      <c r="S19" s="172" t="s">
        <v>168</v>
      </c>
      <c r="T19" s="173" t="s">
        <v>168</v>
      </c>
      <c r="U19" s="157">
        <v>22.501510000000003</v>
      </c>
      <c r="V19" s="157">
        <f>ROUND(E19*U19,2)</f>
        <v>0</v>
      </c>
      <c r="W19" s="157"/>
      <c r="X19" s="148"/>
      <c r="Y19" s="148"/>
      <c r="Z19" s="148"/>
      <c r="AA19" s="148"/>
      <c r="AB19" s="148"/>
      <c r="AC19" s="148"/>
      <c r="AD19" s="148"/>
      <c r="AE19" s="148"/>
      <c r="AF19" s="148"/>
      <c r="AG19" s="148" t="s">
        <v>191</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ht="33.75" outlineLevel="1" x14ac:dyDescent="0.2">
      <c r="A20" s="155"/>
      <c r="B20" s="156"/>
      <c r="C20" s="240" t="s">
        <v>192</v>
      </c>
      <c r="D20" s="241"/>
      <c r="E20" s="241"/>
      <c r="F20" s="241"/>
      <c r="G20" s="241"/>
      <c r="H20" s="157"/>
      <c r="I20" s="157"/>
      <c r="J20" s="157"/>
      <c r="K20" s="157"/>
      <c r="L20" s="157"/>
      <c r="M20" s="157"/>
      <c r="N20" s="157"/>
      <c r="O20" s="157"/>
      <c r="P20" s="157"/>
      <c r="Q20" s="157"/>
      <c r="R20" s="157"/>
      <c r="S20" s="157"/>
      <c r="T20" s="157"/>
      <c r="U20" s="157"/>
      <c r="V20" s="157"/>
      <c r="W20" s="157"/>
      <c r="X20" s="148"/>
      <c r="Y20" s="148"/>
      <c r="Z20" s="148"/>
      <c r="AA20" s="148"/>
      <c r="AB20" s="148"/>
      <c r="AC20" s="148"/>
      <c r="AD20" s="148"/>
      <c r="AE20" s="148"/>
      <c r="AF20" s="148"/>
      <c r="AG20" s="148" t="s">
        <v>171</v>
      </c>
      <c r="AH20" s="148"/>
      <c r="AI20" s="148"/>
      <c r="AJ20" s="148"/>
      <c r="AK20" s="148"/>
      <c r="AL20" s="148"/>
      <c r="AM20" s="148"/>
      <c r="AN20" s="148"/>
      <c r="AO20" s="148"/>
      <c r="AP20" s="148"/>
      <c r="AQ20" s="148"/>
      <c r="AR20" s="148"/>
      <c r="AS20" s="148"/>
      <c r="AT20" s="148"/>
      <c r="AU20" s="148"/>
      <c r="AV20" s="148"/>
      <c r="AW20" s="148"/>
      <c r="AX20" s="148"/>
      <c r="AY20" s="148"/>
      <c r="AZ20" s="148"/>
      <c r="BA20" s="181" t="str">
        <f>C20</f>
        <v>odbourání nadstřešní části komína včetně krycí desky, svislý a vodorovný přesun vybouraných hmot, odvoz na skládku. Vyzdění nového komína z plných cihel s komínovým průduchem ze šamotových vložek a jejich obsypem perlitem. Zřízení nové krycí desky s případnou konstrukční obvodovou výztuží, bedněním, potěrem a uhlazením povrchu ve spádu a vyspárování líce zdiva.</v>
      </c>
      <c r="BB20" s="148"/>
      <c r="BC20" s="148"/>
      <c r="BD20" s="148"/>
      <c r="BE20" s="148"/>
      <c r="BF20" s="148"/>
      <c r="BG20" s="148"/>
      <c r="BH20" s="148"/>
    </row>
    <row r="21" spans="1:60" x14ac:dyDescent="0.2">
      <c r="A21" s="161" t="s">
        <v>162</v>
      </c>
      <c r="B21" s="162" t="s">
        <v>63</v>
      </c>
      <c r="C21" s="183" t="s">
        <v>64</v>
      </c>
      <c r="D21" s="163"/>
      <c r="E21" s="164"/>
      <c r="F21" s="165"/>
      <c r="G21" s="165">
        <f>SUMIF(AG22:AG26,"&lt;&gt;NOR",G22:G26)</f>
        <v>0</v>
      </c>
      <c r="H21" s="165"/>
      <c r="I21" s="165">
        <f>SUM(I22:I26)</f>
        <v>1040.76</v>
      </c>
      <c r="J21" s="165"/>
      <c r="K21" s="165">
        <f>SUM(K22:K26)</f>
        <v>2031.2399999999998</v>
      </c>
      <c r="L21" s="165"/>
      <c r="M21" s="165">
        <f>SUM(M22:M26)</f>
        <v>0</v>
      </c>
      <c r="N21" s="165"/>
      <c r="O21" s="165">
        <f>SUM(O22:O26)</f>
        <v>0.56000000000000005</v>
      </c>
      <c r="P21" s="165"/>
      <c r="Q21" s="165">
        <f>SUM(Q22:Q26)</f>
        <v>0</v>
      </c>
      <c r="R21" s="165"/>
      <c r="S21" s="165"/>
      <c r="T21" s="166"/>
      <c r="U21" s="160"/>
      <c r="V21" s="160">
        <f>SUM(V22:V26)</f>
        <v>5.64</v>
      </c>
      <c r="W21" s="160"/>
      <c r="AG21" t="s">
        <v>163</v>
      </c>
    </row>
    <row r="22" spans="1:60" ht="22.5" outlineLevel="1" x14ac:dyDescent="0.2">
      <c r="A22" s="167">
        <v>6</v>
      </c>
      <c r="B22" s="168" t="s">
        <v>193</v>
      </c>
      <c r="C22" s="184" t="s">
        <v>194</v>
      </c>
      <c r="D22" s="169" t="s">
        <v>184</v>
      </c>
      <c r="E22" s="170">
        <v>4</v>
      </c>
      <c r="F22" s="171">
        <v>0</v>
      </c>
      <c r="G22" s="172">
        <f>ROUND(E22*F22,2)</f>
        <v>0</v>
      </c>
      <c r="H22" s="171">
        <v>212.61</v>
      </c>
      <c r="I22" s="172">
        <f>ROUND(E22*H22,2)</f>
        <v>850.44</v>
      </c>
      <c r="J22" s="171">
        <v>304.39000000000004</v>
      </c>
      <c r="K22" s="172">
        <f>ROUND(E22*J22,2)</f>
        <v>1217.56</v>
      </c>
      <c r="L22" s="172">
        <v>21</v>
      </c>
      <c r="M22" s="172">
        <f>G22*(1+L22/100)</f>
        <v>0</v>
      </c>
      <c r="N22" s="172">
        <v>0.13786000000000001</v>
      </c>
      <c r="O22" s="172">
        <f>ROUND(E22*N22,2)</f>
        <v>0.55000000000000004</v>
      </c>
      <c r="P22" s="172">
        <v>0</v>
      </c>
      <c r="Q22" s="172">
        <f>ROUND(E22*P22,2)</f>
        <v>0</v>
      </c>
      <c r="R22" s="172" t="s">
        <v>167</v>
      </c>
      <c r="S22" s="172" t="s">
        <v>168</v>
      </c>
      <c r="T22" s="173" t="s">
        <v>168</v>
      </c>
      <c r="U22" s="157">
        <v>0.68900000000000006</v>
      </c>
      <c r="V22" s="157">
        <f>ROUND(E22*U22,2)</f>
        <v>2.76</v>
      </c>
      <c r="W22" s="157"/>
      <c r="X22" s="148"/>
      <c r="Y22" s="148"/>
      <c r="Z22" s="148"/>
      <c r="AA22" s="148"/>
      <c r="AB22" s="148"/>
      <c r="AC22" s="148"/>
      <c r="AD22" s="148"/>
      <c r="AE22" s="148"/>
      <c r="AF22" s="148"/>
      <c r="AG22" s="148" t="s">
        <v>195</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
      <c r="A23" s="155"/>
      <c r="B23" s="156"/>
      <c r="C23" s="240" t="s">
        <v>170</v>
      </c>
      <c r="D23" s="241"/>
      <c r="E23" s="241"/>
      <c r="F23" s="241"/>
      <c r="G23" s="241"/>
      <c r="H23" s="157"/>
      <c r="I23" s="157"/>
      <c r="J23" s="157"/>
      <c r="K23" s="157"/>
      <c r="L23" s="157"/>
      <c r="M23" s="157"/>
      <c r="N23" s="157"/>
      <c r="O23" s="157"/>
      <c r="P23" s="157"/>
      <c r="Q23" s="157"/>
      <c r="R23" s="157"/>
      <c r="S23" s="157"/>
      <c r="T23" s="157"/>
      <c r="U23" s="157"/>
      <c r="V23" s="157"/>
      <c r="W23" s="157"/>
      <c r="X23" s="148"/>
      <c r="Y23" s="148"/>
      <c r="Z23" s="148"/>
      <c r="AA23" s="148"/>
      <c r="AB23" s="148"/>
      <c r="AC23" s="148"/>
      <c r="AD23" s="148"/>
      <c r="AE23" s="148"/>
      <c r="AF23" s="148"/>
      <c r="AG23" s="148" t="s">
        <v>171</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
      <c r="A24" s="167">
        <v>7</v>
      </c>
      <c r="B24" s="168" t="s">
        <v>196</v>
      </c>
      <c r="C24" s="184" t="s">
        <v>197</v>
      </c>
      <c r="D24" s="169" t="s">
        <v>189</v>
      </c>
      <c r="E24" s="170">
        <v>8</v>
      </c>
      <c r="F24" s="171">
        <v>0</v>
      </c>
      <c r="G24" s="172">
        <f>ROUND(E24*F24,2)</f>
        <v>0</v>
      </c>
      <c r="H24" s="171">
        <v>23.790000000000003</v>
      </c>
      <c r="I24" s="172">
        <f>ROUND(E24*H24,2)</f>
        <v>190.32</v>
      </c>
      <c r="J24" s="171">
        <v>101.71000000000001</v>
      </c>
      <c r="K24" s="172">
        <f>ROUND(E24*J24,2)</f>
        <v>813.68</v>
      </c>
      <c r="L24" s="172">
        <v>21</v>
      </c>
      <c r="M24" s="172">
        <f>G24*(1+L24/100)</f>
        <v>0</v>
      </c>
      <c r="N24" s="172">
        <v>1.0200000000000001E-3</v>
      </c>
      <c r="O24" s="172">
        <f>ROUND(E24*N24,2)</f>
        <v>0.01</v>
      </c>
      <c r="P24" s="172">
        <v>0</v>
      </c>
      <c r="Q24" s="172">
        <f>ROUND(E24*P24,2)</f>
        <v>0</v>
      </c>
      <c r="R24" s="172" t="s">
        <v>176</v>
      </c>
      <c r="S24" s="172" t="s">
        <v>168</v>
      </c>
      <c r="T24" s="173" t="s">
        <v>168</v>
      </c>
      <c r="U24" s="157">
        <v>0.36000000000000004</v>
      </c>
      <c r="V24" s="157">
        <f>ROUND(E24*U24,2)</f>
        <v>2.88</v>
      </c>
      <c r="W24" s="157"/>
      <c r="X24" s="148"/>
      <c r="Y24" s="148"/>
      <c r="Z24" s="148"/>
      <c r="AA24" s="148"/>
      <c r="AB24" s="148"/>
      <c r="AC24" s="148"/>
      <c r="AD24" s="148"/>
      <c r="AE24" s="148"/>
      <c r="AF24" s="148"/>
      <c r="AG24" s="148" t="s">
        <v>195</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
      <c r="A25" s="155"/>
      <c r="B25" s="156"/>
      <c r="C25" s="240" t="s">
        <v>198</v>
      </c>
      <c r="D25" s="241"/>
      <c r="E25" s="241"/>
      <c r="F25" s="241"/>
      <c r="G25" s="241"/>
      <c r="H25" s="157"/>
      <c r="I25" s="157"/>
      <c r="J25" s="157"/>
      <c r="K25" s="157"/>
      <c r="L25" s="157"/>
      <c r="M25" s="157"/>
      <c r="N25" s="157"/>
      <c r="O25" s="157"/>
      <c r="P25" s="157"/>
      <c r="Q25" s="157"/>
      <c r="R25" s="157"/>
      <c r="S25" s="157"/>
      <c r="T25" s="157"/>
      <c r="U25" s="157"/>
      <c r="V25" s="157"/>
      <c r="W25" s="157"/>
      <c r="X25" s="148"/>
      <c r="Y25" s="148"/>
      <c r="Z25" s="148"/>
      <c r="AA25" s="148"/>
      <c r="AB25" s="148"/>
      <c r="AC25" s="148"/>
      <c r="AD25" s="148"/>
      <c r="AE25" s="148"/>
      <c r="AF25" s="148"/>
      <c r="AG25" s="148" t="s">
        <v>171</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55"/>
      <c r="B26" s="156"/>
      <c r="C26" s="185" t="s">
        <v>199</v>
      </c>
      <c r="D26" s="158"/>
      <c r="E26" s="159">
        <v>8</v>
      </c>
      <c r="F26" s="157"/>
      <c r="G26" s="157"/>
      <c r="H26" s="157"/>
      <c r="I26" s="157"/>
      <c r="J26" s="157"/>
      <c r="K26" s="157"/>
      <c r="L26" s="157"/>
      <c r="M26" s="157"/>
      <c r="N26" s="157"/>
      <c r="O26" s="157"/>
      <c r="P26" s="157"/>
      <c r="Q26" s="157"/>
      <c r="R26" s="157"/>
      <c r="S26" s="157"/>
      <c r="T26" s="157"/>
      <c r="U26" s="157"/>
      <c r="V26" s="157"/>
      <c r="W26" s="157"/>
      <c r="X26" s="148"/>
      <c r="Y26" s="148"/>
      <c r="Z26" s="148"/>
      <c r="AA26" s="148"/>
      <c r="AB26" s="148"/>
      <c r="AC26" s="148"/>
      <c r="AD26" s="148"/>
      <c r="AE26" s="148"/>
      <c r="AF26" s="148"/>
      <c r="AG26" s="148" t="s">
        <v>173</v>
      </c>
      <c r="AH26" s="148">
        <v>0</v>
      </c>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x14ac:dyDescent="0.2">
      <c r="A27" s="161" t="s">
        <v>162</v>
      </c>
      <c r="B27" s="162" t="s">
        <v>65</v>
      </c>
      <c r="C27" s="183" t="s">
        <v>66</v>
      </c>
      <c r="D27" s="163"/>
      <c r="E27" s="164"/>
      <c r="F27" s="165"/>
      <c r="G27" s="165">
        <f>SUMIF(AG28:AG34,"&lt;&gt;NOR",G28:G34)</f>
        <v>0</v>
      </c>
      <c r="H27" s="165"/>
      <c r="I27" s="165">
        <f>SUM(I28:I34)</f>
        <v>0</v>
      </c>
      <c r="J27" s="165"/>
      <c r="K27" s="165">
        <f>SUM(K28:K34)</f>
        <v>0</v>
      </c>
      <c r="L27" s="165"/>
      <c r="M27" s="165">
        <f>SUM(M28:M34)</f>
        <v>0</v>
      </c>
      <c r="N27" s="165"/>
      <c r="O27" s="165">
        <f>SUM(O28:O34)</f>
        <v>0</v>
      </c>
      <c r="P27" s="165"/>
      <c r="Q27" s="165">
        <f>SUM(Q28:Q34)</f>
        <v>0</v>
      </c>
      <c r="R27" s="165"/>
      <c r="S27" s="165"/>
      <c r="T27" s="166"/>
      <c r="U27" s="160"/>
      <c r="V27" s="160">
        <f>SUM(V28:V34)</f>
        <v>0</v>
      </c>
      <c r="W27" s="160"/>
      <c r="AG27" t="s">
        <v>163</v>
      </c>
    </row>
    <row r="28" spans="1:60" ht="22.5" outlineLevel="1" x14ac:dyDescent="0.2">
      <c r="A28" s="167">
        <v>8</v>
      </c>
      <c r="B28" s="168" t="s">
        <v>200</v>
      </c>
      <c r="C28" s="184" t="s">
        <v>201</v>
      </c>
      <c r="D28" s="169" t="s">
        <v>189</v>
      </c>
      <c r="E28" s="170">
        <v>0</v>
      </c>
      <c r="F28" s="171">
        <v>0</v>
      </c>
      <c r="G28" s="172">
        <f>ROUND(E28*F28,2)</f>
        <v>0</v>
      </c>
      <c r="H28" s="171">
        <v>368.39000000000004</v>
      </c>
      <c r="I28" s="172">
        <f>ROUND(E28*H28,2)</f>
        <v>0</v>
      </c>
      <c r="J28" s="171">
        <v>532.61</v>
      </c>
      <c r="K28" s="172">
        <f>ROUND(E28*J28,2)</f>
        <v>0</v>
      </c>
      <c r="L28" s="172">
        <v>21</v>
      </c>
      <c r="M28" s="172">
        <f>G28*(1+L28/100)</f>
        <v>0</v>
      </c>
      <c r="N28" s="172">
        <v>0.16403000000000001</v>
      </c>
      <c r="O28" s="172">
        <f>ROUND(E28*N28,2)</f>
        <v>0</v>
      </c>
      <c r="P28" s="172">
        <v>0</v>
      </c>
      <c r="Q28" s="172">
        <f>ROUND(E28*P28,2)</f>
        <v>0</v>
      </c>
      <c r="R28" s="172" t="s">
        <v>190</v>
      </c>
      <c r="S28" s="172" t="s">
        <v>168</v>
      </c>
      <c r="T28" s="173" t="s">
        <v>168</v>
      </c>
      <c r="U28" s="157">
        <v>10.41408</v>
      </c>
      <c r="V28" s="157">
        <f>ROUND(E28*U28,2)</f>
        <v>0</v>
      </c>
      <c r="W28" s="157"/>
      <c r="X28" s="148"/>
      <c r="Y28" s="148"/>
      <c r="Z28" s="148"/>
      <c r="AA28" s="148"/>
      <c r="AB28" s="148"/>
      <c r="AC28" s="148"/>
      <c r="AD28" s="148"/>
      <c r="AE28" s="148"/>
      <c r="AF28" s="148"/>
      <c r="AG28" s="148" t="s">
        <v>191</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
      <c r="A29" s="155"/>
      <c r="B29" s="156"/>
      <c r="C29" s="240" t="s">
        <v>202</v>
      </c>
      <c r="D29" s="241"/>
      <c r="E29" s="241"/>
      <c r="F29" s="241"/>
      <c r="G29" s="241"/>
      <c r="H29" s="157"/>
      <c r="I29" s="157"/>
      <c r="J29" s="157"/>
      <c r="K29" s="157"/>
      <c r="L29" s="157"/>
      <c r="M29" s="157"/>
      <c r="N29" s="157"/>
      <c r="O29" s="157"/>
      <c r="P29" s="157"/>
      <c r="Q29" s="157"/>
      <c r="R29" s="157"/>
      <c r="S29" s="157"/>
      <c r="T29" s="157"/>
      <c r="U29" s="157"/>
      <c r="V29" s="157"/>
      <c r="W29" s="157"/>
      <c r="X29" s="148"/>
      <c r="Y29" s="148"/>
      <c r="Z29" s="148"/>
      <c r="AA29" s="148"/>
      <c r="AB29" s="148"/>
      <c r="AC29" s="148"/>
      <c r="AD29" s="148"/>
      <c r="AE29" s="148"/>
      <c r="AF29" s="148"/>
      <c r="AG29" s="148" t="s">
        <v>171</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
      <c r="A30" s="155"/>
      <c r="B30" s="156"/>
      <c r="C30" s="185" t="s">
        <v>203</v>
      </c>
      <c r="D30" s="158"/>
      <c r="E30" s="159">
        <v>22</v>
      </c>
      <c r="F30" s="157"/>
      <c r="G30" s="157"/>
      <c r="H30" s="157"/>
      <c r="I30" s="157"/>
      <c r="J30" s="157"/>
      <c r="K30" s="157"/>
      <c r="L30" s="157"/>
      <c r="M30" s="157"/>
      <c r="N30" s="157"/>
      <c r="O30" s="157"/>
      <c r="P30" s="157"/>
      <c r="Q30" s="157"/>
      <c r="R30" s="157"/>
      <c r="S30" s="157"/>
      <c r="T30" s="157"/>
      <c r="U30" s="157"/>
      <c r="V30" s="157"/>
      <c r="W30" s="157"/>
      <c r="X30" s="148"/>
      <c r="Y30" s="148"/>
      <c r="Z30" s="148"/>
      <c r="AA30" s="148"/>
      <c r="AB30" s="148"/>
      <c r="AC30" s="148"/>
      <c r="AD30" s="148"/>
      <c r="AE30" s="148"/>
      <c r="AF30" s="148"/>
      <c r="AG30" s="148" t="s">
        <v>173</v>
      </c>
      <c r="AH30" s="148">
        <v>0</v>
      </c>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
      <c r="A31" s="155"/>
      <c r="B31" s="156"/>
      <c r="C31" s="185" t="s">
        <v>204</v>
      </c>
      <c r="D31" s="158"/>
      <c r="E31" s="159">
        <v>12.07</v>
      </c>
      <c r="F31" s="157"/>
      <c r="G31" s="157"/>
      <c r="H31" s="157"/>
      <c r="I31" s="157"/>
      <c r="J31" s="157"/>
      <c r="K31" s="157"/>
      <c r="L31" s="157"/>
      <c r="M31" s="157"/>
      <c r="N31" s="157"/>
      <c r="O31" s="157"/>
      <c r="P31" s="157"/>
      <c r="Q31" s="157"/>
      <c r="R31" s="157"/>
      <c r="S31" s="157"/>
      <c r="T31" s="157"/>
      <c r="U31" s="157"/>
      <c r="V31" s="157"/>
      <c r="W31" s="157"/>
      <c r="X31" s="148"/>
      <c r="Y31" s="148"/>
      <c r="Z31" s="148"/>
      <c r="AA31" s="148"/>
      <c r="AB31" s="148"/>
      <c r="AC31" s="148"/>
      <c r="AD31" s="148"/>
      <c r="AE31" s="148"/>
      <c r="AF31" s="148"/>
      <c r="AG31" s="148" t="s">
        <v>173</v>
      </c>
      <c r="AH31" s="148">
        <v>0</v>
      </c>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ht="22.5" outlineLevel="1" x14ac:dyDescent="0.2">
      <c r="A32" s="167">
        <v>9</v>
      </c>
      <c r="B32" s="168" t="s">
        <v>205</v>
      </c>
      <c r="C32" s="184" t="s">
        <v>206</v>
      </c>
      <c r="D32" s="169" t="s">
        <v>189</v>
      </c>
      <c r="E32" s="170">
        <v>0</v>
      </c>
      <c r="F32" s="171">
        <v>0</v>
      </c>
      <c r="G32" s="172">
        <f>ROUND(E32*F32,2)</f>
        <v>0</v>
      </c>
      <c r="H32" s="171">
        <v>828.80000000000007</v>
      </c>
      <c r="I32" s="172">
        <f>ROUND(E32*H32,2)</f>
        <v>0</v>
      </c>
      <c r="J32" s="171">
        <v>872.2</v>
      </c>
      <c r="K32" s="172">
        <f>ROUND(E32*J32,2)</f>
        <v>0</v>
      </c>
      <c r="L32" s="172">
        <v>21</v>
      </c>
      <c r="M32" s="172">
        <f>G32*(1+L32/100)</f>
        <v>0</v>
      </c>
      <c r="N32" s="172">
        <v>0.32704000000000005</v>
      </c>
      <c r="O32" s="172">
        <f>ROUND(E32*N32,2)</f>
        <v>0</v>
      </c>
      <c r="P32" s="172">
        <v>0</v>
      </c>
      <c r="Q32" s="172">
        <f>ROUND(E32*P32,2)</f>
        <v>0</v>
      </c>
      <c r="R32" s="172" t="s">
        <v>190</v>
      </c>
      <c r="S32" s="172" t="s">
        <v>168</v>
      </c>
      <c r="T32" s="173" t="s">
        <v>168</v>
      </c>
      <c r="U32" s="157">
        <v>16.624960000000002</v>
      </c>
      <c r="V32" s="157">
        <f>ROUND(E32*U32,2)</f>
        <v>0</v>
      </c>
      <c r="W32" s="157"/>
      <c r="X32" s="148"/>
      <c r="Y32" s="148"/>
      <c r="Z32" s="148"/>
      <c r="AA32" s="148"/>
      <c r="AB32" s="148"/>
      <c r="AC32" s="148"/>
      <c r="AD32" s="148"/>
      <c r="AE32" s="148"/>
      <c r="AF32" s="148"/>
      <c r="AG32" s="148" t="s">
        <v>191</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
      <c r="A33" s="155"/>
      <c r="B33" s="156"/>
      <c r="C33" s="240" t="s">
        <v>202</v>
      </c>
      <c r="D33" s="241"/>
      <c r="E33" s="241"/>
      <c r="F33" s="241"/>
      <c r="G33" s="241"/>
      <c r="H33" s="157"/>
      <c r="I33" s="157"/>
      <c r="J33" s="157"/>
      <c r="K33" s="157"/>
      <c r="L33" s="157"/>
      <c r="M33" s="157"/>
      <c r="N33" s="157"/>
      <c r="O33" s="157"/>
      <c r="P33" s="157"/>
      <c r="Q33" s="157"/>
      <c r="R33" s="157"/>
      <c r="S33" s="157"/>
      <c r="T33" s="157"/>
      <c r="U33" s="157"/>
      <c r="V33" s="157"/>
      <c r="W33" s="157"/>
      <c r="X33" s="148"/>
      <c r="Y33" s="148"/>
      <c r="Z33" s="148"/>
      <c r="AA33" s="148"/>
      <c r="AB33" s="148"/>
      <c r="AC33" s="148"/>
      <c r="AD33" s="148"/>
      <c r="AE33" s="148"/>
      <c r="AF33" s="148"/>
      <c r="AG33" s="148" t="s">
        <v>171</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x14ac:dyDescent="0.2">
      <c r="A34" s="155"/>
      <c r="B34" s="156"/>
      <c r="C34" s="185" t="s">
        <v>207</v>
      </c>
      <c r="D34" s="158"/>
      <c r="E34" s="159">
        <v>36</v>
      </c>
      <c r="F34" s="157"/>
      <c r="G34" s="157"/>
      <c r="H34" s="157"/>
      <c r="I34" s="157"/>
      <c r="J34" s="157"/>
      <c r="K34" s="157"/>
      <c r="L34" s="157"/>
      <c r="M34" s="157"/>
      <c r="N34" s="157"/>
      <c r="O34" s="157"/>
      <c r="P34" s="157"/>
      <c r="Q34" s="157"/>
      <c r="R34" s="157"/>
      <c r="S34" s="157"/>
      <c r="T34" s="157"/>
      <c r="U34" s="157"/>
      <c r="V34" s="157"/>
      <c r="W34" s="157"/>
      <c r="X34" s="148"/>
      <c r="Y34" s="148"/>
      <c r="Z34" s="148"/>
      <c r="AA34" s="148"/>
      <c r="AB34" s="148"/>
      <c r="AC34" s="148"/>
      <c r="AD34" s="148"/>
      <c r="AE34" s="148"/>
      <c r="AF34" s="148"/>
      <c r="AG34" s="148" t="s">
        <v>173</v>
      </c>
      <c r="AH34" s="148">
        <v>0</v>
      </c>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x14ac:dyDescent="0.2">
      <c r="A35" s="161" t="s">
        <v>162</v>
      </c>
      <c r="B35" s="162" t="s">
        <v>67</v>
      </c>
      <c r="C35" s="183" t="s">
        <v>68</v>
      </c>
      <c r="D35" s="163"/>
      <c r="E35" s="164"/>
      <c r="F35" s="165"/>
      <c r="G35" s="165">
        <f>SUMIF(AG36:AG146,"&lt;&gt;NOR",G36:G146)</f>
        <v>0</v>
      </c>
      <c r="H35" s="165"/>
      <c r="I35" s="165">
        <f>SUM(I36:I146)</f>
        <v>117239.15999999999</v>
      </c>
      <c r="J35" s="165"/>
      <c r="K35" s="165">
        <f>SUM(K36:K146)</f>
        <v>105474.31</v>
      </c>
      <c r="L35" s="165"/>
      <c r="M35" s="165">
        <f>SUM(M36:M146)</f>
        <v>0</v>
      </c>
      <c r="N35" s="165"/>
      <c r="O35" s="165">
        <f>SUM(O36:O146)</f>
        <v>3.5</v>
      </c>
      <c r="P35" s="165"/>
      <c r="Q35" s="165">
        <f>SUM(Q36:Q146)</f>
        <v>0</v>
      </c>
      <c r="R35" s="165"/>
      <c r="S35" s="165"/>
      <c r="T35" s="166"/>
      <c r="U35" s="160"/>
      <c r="V35" s="160">
        <f>SUM(V36:V146)</f>
        <v>229.62</v>
      </c>
      <c r="W35" s="160"/>
      <c r="AG35" t="s">
        <v>163</v>
      </c>
    </row>
    <row r="36" spans="1:60" outlineLevel="1" x14ac:dyDescent="0.2">
      <c r="A36" s="167">
        <v>10</v>
      </c>
      <c r="B36" s="168" t="s">
        <v>208</v>
      </c>
      <c r="C36" s="184" t="s">
        <v>209</v>
      </c>
      <c r="D36" s="169" t="s">
        <v>184</v>
      </c>
      <c r="E36" s="170">
        <v>146.08000000000001</v>
      </c>
      <c r="F36" s="171">
        <v>0</v>
      </c>
      <c r="G36" s="172">
        <f>ROUND(E36*F36,2)</f>
        <v>0</v>
      </c>
      <c r="H36" s="171">
        <v>99.5</v>
      </c>
      <c r="I36" s="172">
        <f>ROUND(E36*H36,2)</f>
        <v>14534.96</v>
      </c>
      <c r="J36" s="171">
        <v>140</v>
      </c>
      <c r="K36" s="172">
        <f>ROUND(E36*J36,2)</f>
        <v>20451.2</v>
      </c>
      <c r="L36" s="172">
        <v>21</v>
      </c>
      <c r="M36" s="172">
        <f>G36*(1+L36/100)</f>
        <v>0</v>
      </c>
      <c r="N36" s="172">
        <v>4.8600000000000006E-3</v>
      </c>
      <c r="O36" s="172">
        <f>ROUND(E36*N36,2)</f>
        <v>0.71</v>
      </c>
      <c r="P36" s="172">
        <v>0</v>
      </c>
      <c r="Q36" s="172">
        <f>ROUND(E36*P36,2)</f>
        <v>0</v>
      </c>
      <c r="R36" s="172" t="s">
        <v>176</v>
      </c>
      <c r="S36" s="172" t="s">
        <v>168</v>
      </c>
      <c r="T36" s="173" t="s">
        <v>168</v>
      </c>
      <c r="U36" s="157">
        <v>0.315</v>
      </c>
      <c r="V36" s="157">
        <f>ROUND(E36*U36,2)</f>
        <v>46.02</v>
      </c>
      <c r="W36" s="157"/>
      <c r="X36" s="148"/>
      <c r="Y36" s="148"/>
      <c r="Z36" s="148"/>
      <c r="AA36" s="148"/>
      <c r="AB36" s="148"/>
      <c r="AC36" s="148"/>
      <c r="AD36" s="148"/>
      <c r="AE36" s="148"/>
      <c r="AF36" s="148"/>
      <c r="AG36" s="148" t="s">
        <v>169</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
      <c r="A37" s="155"/>
      <c r="B37" s="156"/>
      <c r="C37" s="240" t="s">
        <v>210</v>
      </c>
      <c r="D37" s="241"/>
      <c r="E37" s="241"/>
      <c r="F37" s="241"/>
      <c r="G37" s="241"/>
      <c r="H37" s="157"/>
      <c r="I37" s="157"/>
      <c r="J37" s="157"/>
      <c r="K37" s="157"/>
      <c r="L37" s="157"/>
      <c r="M37" s="157"/>
      <c r="N37" s="157"/>
      <c r="O37" s="157"/>
      <c r="P37" s="157"/>
      <c r="Q37" s="157"/>
      <c r="R37" s="157"/>
      <c r="S37" s="157"/>
      <c r="T37" s="157"/>
      <c r="U37" s="157"/>
      <c r="V37" s="157"/>
      <c r="W37" s="157"/>
      <c r="X37" s="148"/>
      <c r="Y37" s="148"/>
      <c r="Z37" s="148"/>
      <c r="AA37" s="148"/>
      <c r="AB37" s="148"/>
      <c r="AC37" s="148"/>
      <c r="AD37" s="148"/>
      <c r="AE37" s="148"/>
      <c r="AF37" s="148"/>
      <c r="AG37" s="148" t="s">
        <v>171</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x14ac:dyDescent="0.2">
      <c r="A38" s="155"/>
      <c r="B38" s="156"/>
      <c r="C38" s="185" t="s">
        <v>211</v>
      </c>
      <c r="D38" s="158"/>
      <c r="E38" s="159">
        <v>32.540000000000006</v>
      </c>
      <c r="F38" s="157"/>
      <c r="G38" s="157"/>
      <c r="H38" s="157"/>
      <c r="I38" s="157"/>
      <c r="J38" s="157"/>
      <c r="K38" s="157"/>
      <c r="L38" s="157"/>
      <c r="M38" s="157"/>
      <c r="N38" s="157"/>
      <c r="O38" s="157"/>
      <c r="P38" s="157"/>
      <c r="Q38" s="157"/>
      <c r="R38" s="157"/>
      <c r="S38" s="157"/>
      <c r="T38" s="157"/>
      <c r="U38" s="157"/>
      <c r="V38" s="157"/>
      <c r="W38" s="157"/>
      <c r="X38" s="148"/>
      <c r="Y38" s="148"/>
      <c r="Z38" s="148"/>
      <c r="AA38" s="148"/>
      <c r="AB38" s="148"/>
      <c r="AC38" s="148"/>
      <c r="AD38" s="148"/>
      <c r="AE38" s="148"/>
      <c r="AF38" s="148"/>
      <c r="AG38" s="148" t="s">
        <v>173</v>
      </c>
      <c r="AH38" s="148">
        <v>0</v>
      </c>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x14ac:dyDescent="0.2">
      <c r="A39" s="155"/>
      <c r="B39" s="156"/>
      <c r="C39" s="185" t="s">
        <v>212</v>
      </c>
      <c r="D39" s="158"/>
      <c r="E39" s="159">
        <v>113.54</v>
      </c>
      <c r="F39" s="157"/>
      <c r="G39" s="157"/>
      <c r="H39" s="157"/>
      <c r="I39" s="157"/>
      <c r="J39" s="157"/>
      <c r="K39" s="157"/>
      <c r="L39" s="157"/>
      <c r="M39" s="157"/>
      <c r="N39" s="157"/>
      <c r="O39" s="157"/>
      <c r="P39" s="157"/>
      <c r="Q39" s="157"/>
      <c r="R39" s="157"/>
      <c r="S39" s="157"/>
      <c r="T39" s="157"/>
      <c r="U39" s="157"/>
      <c r="V39" s="157"/>
      <c r="W39" s="157"/>
      <c r="X39" s="148"/>
      <c r="Y39" s="148"/>
      <c r="Z39" s="148"/>
      <c r="AA39" s="148"/>
      <c r="AB39" s="148"/>
      <c r="AC39" s="148"/>
      <c r="AD39" s="148"/>
      <c r="AE39" s="148"/>
      <c r="AF39" s="148"/>
      <c r="AG39" s="148" t="s">
        <v>173</v>
      </c>
      <c r="AH39" s="148">
        <v>0</v>
      </c>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ht="22.5" outlineLevel="1" x14ac:dyDescent="0.2">
      <c r="A40" s="167">
        <v>11</v>
      </c>
      <c r="B40" s="168" t="s">
        <v>213</v>
      </c>
      <c r="C40" s="184" t="s">
        <v>214</v>
      </c>
      <c r="D40" s="169" t="s">
        <v>184</v>
      </c>
      <c r="E40" s="170">
        <v>146.08000000000001</v>
      </c>
      <c r="F40" s="171">
        <v>0</v>
      </c>
      <c r="G40" s="172">
        <f>ROUND(E40*F40,2)</f>
        <v>0</v>
      </c>
      <c r="H40" s="171">
        <v>34.840000000000003</v>
      </c>
      <c r="I40" s="172">
        <f>ROUND(E40*H40,2)</f>
        <v>5089.43</v>
      </c>
      <c r="J40" s="171">
        <v>39.660000000000004</v>
      </c>
      <c r="K40" s="172">
        <f>ROUND(E40*J40,2)</f>
        <v>5793.53</v>
      </c>
      <c r="L40" s="172">
        <v>21</v>
      </c>
      <c r="M40" s="172">
        <f>G40*(1+L40/100)</f>
        <v>0</v>
      </c>
      <c r="N40" s="172">
        <v>3.3000000000000005E-4</v>
      </c>
      <c r="O40" s="172">
        <f>ROUND(E40*N40,2)</f>
        <v>0.05</v>
      </c>
      <c r="P40" s="172">
        <v>0</v>
      </c>
      <c r="Q40" s="172">
        <f>ROUND(E40*P40,2)</f>
        <v>0</v>
      </c>
      <c r="R40" s="172" t="s">
        <v>176</v>
      </c>
      <c r="S40" s="172" t="s">
        <v>168</v>
      </c>
      <c r="T40" s="173" t="s">
        <v>168</v>
      </c>
      <c r="U40" s="157">
        <v>8.900000000000001E-2</v>
      </c>
      <c r="V40" s="157">
        <f>ROUND(E40*U40,2)</f>
        <v>13</v>
      </c>
      <c r="W40" s="157"/>
      <c r="X40" s="148"/>
      <c r="Y40" s="148"/>
      <c r="Z40" s="148"/>
      <c r="AA40" s="148"/>
      <c r="AB40" s="148"/>
      <c r="AC40" s="148"/>
      <c r="AD40" s="148"/>
      <c r="AE40" s="148"/>
      <c r="AF40" s="148"/>
      <c r="AG40" s="148" t="s">
        <v>169</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
      <c r="A41" s="155"/>
      <c r="B41" s="156"/>
      <c r="C41" s="240" t="s">
        <v>210</v>
      </c>
      <c r="D41" s="241"/>
      <c r="E41" s="241"/>
      <c r="F41" s="241"/>
      <c r="G41" s="241"/>
      <c r="H41" s="157"/>
      <c r="I41" s="157"/>
      <c r="J41" s="157"/>
      <c r="K41" s="157"/>
      <c r="L41" s="157"/>
      <c r="M41" s="157"/>
      <c r="N41" s="157"/>
      <c r="O41" s="157"/>
      <c r="P41" s="157"/>
      <c r="Q41" s="157"/>
      <c r="R41" s="157"/>
      <c r="S41" s="157"/>
      <c r="T41" s="157"/>
      <c r="U41" s="157"/>
      <c r="V41" s="157"/>
      <c r="W41" s="157"/>
      <c r="X41" s="148"/>
      <c r="Y41" s="148"/>
      <c r="Z41" s="148"/>
      <c r="AA41" s="148"/>
      <c r="AB41" s="148"/>
      <c r="AC41" s="148"/>
      <c r="AD41" s="148"/>
      <c r="AE41" s="148"/>
      <c r="AF41" s="148"/>
      <c r="AG41" s="148" t="s">
        <v>171</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x14ac:dyDescent="0.2">
      <c r="A42" s="155"/>
      <c r="B42" s="156"/>
      <c r="C42" s="185" t="s">
        <v>211</v>
      </c>
      <c r="D42" s="158"/>
      <c r="E42" s="159">
        <v>32.540000000000006</v>
      </c>
      <c r="F42" s="157"/>
      <c r="G42" s="157"/>
      <c r="H42" s="157"/>
      <c r="I42" s="157"/>
      <c r="J42" s="157"/>
      <c r="K42" s="157"/>
      <c r="L42" s="157"/>
      <c r="M42" s="157"/>
      <c r="N42" s="157"/>
      <c r="O42" s="157"/>
      <c r="P42" s="157"/>
      <c r="Q42" s="157"/>
      <c r="R42" s="157"/>
      <c r="S42" s="157"/>
      <c r="T42" s="157"/>
      <c r="U42" s="157"/>
      <c r="V42" s="157"/>
      <c r="W42" s="157"/>
      <c r="X42" s="148"/>
      <c r="Y42" s="148"/>
      <c r="Z42" s="148"/>
      <c r="AA42" s="148"/>
      <c r="AB42" s="148"/>
      <c r="AC42" s="148"/>
      <c r="AD42" s="148"/>
      <c r="AE42" s="148"/>
      <c r="AF42" s="148"/>
      <c r="AG42" s="148" t="s">
        <v>173</v>
      </c>
      <c r="AH42" s="148">
        <v>0</v>
      </c>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x14ac:dyDescent="0.2">
      <c r="A43" s="155"/>
      <c r="B43" s="156"/>
      <c r="C43" s="185" t="s">
        <v>212</v>
      </c>
      <c r="D43" s="158"/>
      <c r="E43" s="159">
        <v>113.54</v>
      </c>
      <c r="F43" s="157"/>
      <c r="G43" s="157"/>
      <c r="H43" s="157"/>
      <c r="I43" s="157"/>
      <c r="J43" s="157"/>
      <c r="K43" s="157"/>
      <c r="L43" s="157"/>
      <c r="M43" s="157"/>
      <c r="N43" s="157"/>
      <c r="O43" s="157"/>
      <c r="P43" s="157"/>
      <c r="Q43" s="157"/>
      <c r="R43" s="157"/>
      <c r="S43" s="157"/>
      <c r="T43" s="157"/>
      <c r="U43" s="157"/>
      <c r="V43" s="157"/>
      <c r="W43" s="157"/>
      <c r="X43" s="148"/>
      <c r="Y43" s="148"/>
      <c r="Z43" s="148"/>
      <c r="AA43" s="148"/>
      <c r="AB43" s="148"/>
      <c r="AC43" s="148"/>
      <c r="AD43" s="148"/>
      <c r="AE43" s="148"/>
      <c r="AF43" s="148"/>
      <c r="AG43" s="148" t="s">
        <v>173</v>
      </c>
      <c r="AH43" s="148">
        <v>0</v>
      </c>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x14ac:dyDescent="0.2">
      <c r="A44" s="167">
        <v>12</v>
      </c>
      <c r="B44" s="168" t="s">
        <v>215</v>
      </c>
      <c r="C44" s="184" t="s">
        <v>216</v>
      </c>
      <c r="D44" s="169" t="s">
        <v>184</v>
      </c>
      <c r="E44" s="170">
        <v>370.99050000000005</v>
      </c>
      <c r="F44" s="171">
        <v>0</v>
      </c>
      <c r="G44" s="172">
        <f>ROUND(E44*F44,2)</f>
        <v>0</v>
      </c>
      <c r="H44" s="171">
        <v>88.800000000000011</v>
      </c>
      <c r="I44" s="172">
        <f>ROUND(E44*H44,2)</f>
        <v>32943.96</v>
      </c>
      <c r="J44" s="171">
        <v>110.2</v>
      </c>
      <c r="K44" s="172">
        <f>ROUND(E44*J44,2)</f>
        <v>40883.15</v>
      </c>
      <c r="L44" s="172">
        <v>21</v>
      </c>
      <c r="M44" s="172">
        <f>G44*(1+L44/100)</f>
        <v>0</v>
      </c>
      <c r="N44" s="172">
        <v>4.4100000000000007E-3</v>
      </c>
      <c r="O44" s="172">
        <f>ROUND(E44*N44,2)</f>
        <v>1.64</v>
      </c>
      <c r="P44" s="172">
        <v>0</v>
      </c>
      <c r="Q44" s="172">
        <f>ROUND(E44*P44,2)</f>
        <v>0</v>
      </c>
      <c r="R44" s="172" t="s">
        <v>176</v>
      </c>
      <c r="S44" s="172" t="s">
        <v>168</v>
      </c>
      <c r="T44" s="173" t="s">
        <v>168</v>
      </c>
      <c r="U44" s="157">
        <v>0.24500000000000002</v>
      </c>
      <c r="V44" s="157">
        <f>ROUND(E44*U44,2)</f>
        <v>90.89</v>
      </c>
      <c r="W44" s="157"/>
      <c r="X44" s="148"/>
      <c r="Y44" s="148"/>
      <c r="Z44" s="148"/>
      <c r="AA44" s="148"/>
      <c r="AB44" s="148"/>
      <c r="AC44" s="148"/>
      <c r="AD44" s="148"/>
      <c r="AE44" s="148"/>
      <c r="AF44" s="148"/>
      <c r="AG44" s="148" t="s">
        <v>169</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1" x14ac:dyDescent="0.2">
      <c r="A45" s="155"/>
      <c r="B45" s="156"/>
      <c r="C45" s="240" t="s">
        <v>210</v>
      </c>
      <c r="D45" s="241"/>
      <c r="E45" s="241"/>
      <c r="F45" s="241"/>
      <c r="G45" s="241"/>
      <c r="H45" s="157"/>
      <c r="I45" s="157"/>
      <c r="J45" s="157"/>
      <c r="K45" s="157"/>
      <c r="L45" s="157"/>
      <c r="M45" s="157"/>
      <c r="N45" s="157"/>
      <c r="O45" s="157"/>
      <c r="P45" s="157"/>
      <c r="Q45" s="157"/>
      <c r="R45" s="157"/>
      <c r="S45" s="157"/>
      <c r="T45" s="157"/>
      <c r="U45" s="157"/>
      <c r="V45" s="157"/>
      <c r="W45" s="157"/>
      <c r="X45" s="148"/>
      <c r="Y45" s="148"/>
      <c r="Z45" s="148"/>
      <c r="AA45" s="148"/>
      <c r="AB45" s="148"/>
      <c r="AC45" s="148"/>
      <c r="AD45" s="148"/>
      <c r="AE45" s="148"/>
      <c r="AF45" s="148"/>
      <c r="AG45" s="148" t="s">
        <v>171</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x14ac:dyDescent="0.2">
      <c r="A46" s="155"/>
      <c r="B46" s="156"/>
      <c r="C46" s="185" t="s">
        <v>217</v>
      </c>
      <c r="D46" s="158"/>
      <c r="E46" s="159">
        <v>94.224000000000004</v>
      </c>
      <c r="F46" s="157"/>
      <c r="G46" s="157"/>
      <c r="H46" s="157"/>
      <c r="I46" s="157"/>
      <c r="J46" s="157"/>
      <c r="K46" s="157"/>
      <c r="L46" s="157"/>
      <c r="M46" s="157"/>
      <c r="N46" s="157"/>
      <c r="O46" s="157"/>
      <c r="P46" s="157"/>
      <c r="Q46" s="157"/>
      <c r="R46" s="157"/>
      <c r="S46" s="157"/>
      <c r="T46" s="157"/>
      <c r="U46" s="157"/>
      <c r="V46" s="157"/>
      <c r="W46" s="157"/>
      <c r="X46" s="148"/>
      <c r="Y46" s="148"/>
      <c r="Z46" s="148"/>
      <c r="AA46" s="148"/>
      <c r="AB46" s="148"/>
      <c r="AC46" s="148"/>
      <c r="AD46" s="148"/>
      <c r="AE46" s="148"/>
      <c r="AF46" s="148"/>
      <c r="AG46" s="148" t="s">
        <v>173</v>
      </c>
      <c r="AH46" s="148">
        <v>0</v>
      </c>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x14ac:dyDescent="0.2">
      <c r="A47" s="155"/>
      <c r="B47" s="156"/>
      <c r="C47" s="185" t="s">
        <v>218</v>
      </c>
      <c r="D47" s="158"/>
      <c r="E47" s="159">
        <v>29.040000000000003</v>
      </c>
      <c r="F47" s="157"/>
      <c r="G47" s="157"/>
      <c r="H47" s="157"/>
      <c r="I47" s="157"/>
      <c r="J47" s="157"/>
      <c r="K47" s="157"/>
      <c r="L47" s="157"/>
      <c r="M47" s="157"/>
      <c r="N47" s="157"/>
      <c r="O47" s="157"/>
      <c r="P47" s="157"/>
      <c r="Q47" s="157"/>
      <c r="R47" s="157"/>
      <c r="S47" s="157"/>
      <c r="T47" s="157"/>
      <c r="U47" s="157"/>
      <c r="V47" s="157"/>
      <c r="W47" s="157"/>
      <c r="X47" s="148"/>
      <c r="Y47" s="148"/>
      <c r="Z47" s="148"/>
      <c r="AA47" s="148"/>
      <c r="AB47" s="148"/>
      <c r="AC47" s="148"/>
      <c r="AD47" s="148"/>
      <c r="AE47" s="148"/>
      <c r="AF47" s="148"/>
      <c r="AG47" s="148" t="s">
        <v>173</v>
      </c>
      <c r="AH47" s="148">
        <v>0</v>
      </c>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
      <c r="A48" s="155"/>
      <c r="B48" s="156"/>
      <c r="C48" s="185" t="s">
        <v>219</v>
      </c>
      <c r="D48" s="158"/>
      <c r="E48" s="159">
        <v>47.580000000000005</v>
      </c>
      <c r="F48" s="157"/>
      <c r="G48" s="157"/>
      <c r="H48" s="157"/>
      <c r="I48" s="157"/>
      <c r="J48" s="157"/>
      <c r="K48" s="157"/>
      <c r="L48" s="157"/>
      <c r="M48" s="157"/>
      <c r="N48" s="157"/>
      <c r="O48" s="157"/>
      <c r="P48" s="157"/>
      <c r="Q48" s="157"/>
      <c r="R48" s="157"/>
      <c r="S48" s="157"/>
      <c r="T48" s="157"/>
      <c r="U48" s="157"/>
      <c r="V48" s="157"/>
      <c r="W48" s="157"/>
      <c r="X48" s="148"/>
      <c r="Y48" s="148"/>
      <c r="Z48" s="148"/>
      <c r="AA48" s="148"/>
      <c r="AB48" s="148"/>
      <c r="AC48" s="148"/>
      <c r="AD48" s="148"/>
      <c r="AE48" s="148"/>
      <c r="AF48" s="148"/>
      <c r="AG48" s="148" t="s">
        <v>173</v>
      </c>
      <c r="AH48" s="148">
        <v>0</v>
      </c>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x14ac:dyDescent="0.2">
      <c r="A49" s="155"/>
      <c r="B49" s="156"/>
      <c r="C49" s="185" t="s">
        <v>220</v>
      </c>
      <c r="D49" s="158"/>
      <c r="E49" s="159">
        <v>17.940000000000001</v>
      </c>
      <c r="F49" s="157"/>
      <c r="G49" s="157"/>
      <c r="H49" s="157"/>
      <c r="I49" s="157"/>
      <c r="J49" s="157"/>
      <c r="K49" s="157"/>
      <c r="L49" s="157"/>
      <c r="M49" s="157"/>
      <c r="N49" s="157"/>
      <c r="O49" s="157"/>
      <c r="P49" s="157"/>
      <c r="Q49" s="157"/>
      <c r="R49" s="157"/>
      <c r="S49" s="157"/>
      <c r="T49" s="157"/>
      <c r="U49" s="157"/>
      <c r="V49" s="157"/>
      <c r="W49" s="157"/>
      <c r="X49" s="148"/>
      <c r="Y49" s="148"/>
      <c r="Z49" s="148"/>
      <c r="AA49" s="148"/>
      <c r="AB49" s="148"/>
      <c r="AC49" s="148"/>
      <c r="AD49" s="148"/>
      <c r="AE49" s="148"/>
      <c r="AF49" s="148"/>
      <c r="AG49" s="148" t="s">
        <v>173</v>
      </c>
      <c r="AH49" s="148">
        <v>0</v>
      </c>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x14ac:dyDescent="0.2">
      <c r="A50" s="155"/>
      <c r="B50" s="156"/>
      <c r="C50" s="185" t="s">
        <v>221</v>
      </c>
      <c r="D50" s="158"/>
      <c r="E50" s="159">
        <v>12.584000000000001</v>
      </c>
      <c r="F50" s="157"/>
      <c r="G50" s="157"/>
      <c r="H50" s="157"/>
      <c r="I50" s="157"/>
      <c r="J50" s="157"/>
      <c r="K50" s="157"/>
      <c r="L50" s="157"/>
      <c r="M50" s="157"/>
      <c r="N50" s="157"/>
      <c r="O50" s="157"/>
      <c r="P50" s="157"/>
      <c r="Q50" s="157"/>
      <c r="R50" s="157"/>
      <c r="S50" s="157"/>
      <c r="T50" s="157"/>
      <c r="U50" s="157"/>
      <c r="V50" s="157"/>
      <c r="W50" s="157"/>
      <c r="X50" s="148"/>
      <c r="Y50" s="148"/>
      <c r="Z50" s="148"/>
      <c r="AA50" s="148"/>
      <c r="AB50" s="148"/>
      <c r="AC50" s="148"/>
      <c r="AD50" s="148"/>
      <c r="AE50" s="148"/>
      <c r="AF50" s="148"/>
      <c r="AG50" s="148" t="s">
        <v>173</v>
      </c>
      <c r="AH50" s="148">
        <v>0</v>
      </c>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x14ac:dyDescent="0.2">
      <c r="A51" s="155"/>
      <c r="B51" s="156"/>
      <c r="C51" s="185" t="s">
        <v>222</v>
      </c>
      <c r="D51" s="158"/>
      <c r="E51" s="159">
        <v>32.604000000000006</v>
      </c>
      <c r="F51" s="157"/>
      <c r="G51" s="157"/>
      <c r="H51" s="157"/>
      <c r="I51" s="157"/>
      <c r="J51" s="157"/>
      <c r="K51" s="157"/>
      <c r="L51" s="157"/>
      <c r="M51" s="157"/>
      <c r="N51" s="157"/>
      <c r="O51" s="157"/>
      <c r="P51" s="157"/>
      <c r="Q51" s="157"/>
      <c r="R51" s="157"/>
      <c r="S51" s="157"/>
      <c r="T51" s="157"/>
      <c r="U51" s="157"/>
      <c r="V51" s="157"/>
      <c r="W51" s="157"/>
      <c r="X51" s="148"/>
      <c r="Y51" s="148"/>
      <c r="Z51" s="148"/>
      <c r="AA51" s="148"/>
      <c r="AB51" s="148"/>
      <c r="AC51" s="148"/>
      <c r="AD51" s="148"/>
      <c r="AE51" s="148"/>
      <c r="AF51" s="148"/>
      <c r="AG51" s="148" t="s">
        <v>173</v>
      </c>
      <c r="AH51" s="148">
        <v>0</v>
      </c>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x14ac:dyDescent="0.2">
      <c r="A52" s="155"/>
      <c r="B52" s="156"/>
      <c r="C52" s="185" t="s">
        <v>223</v>
      </c>
      <c r="D52" s="158"/>
      <c r="E52" s="159">
        <v>36.660000000000004</v>
      </c>
      <c r="F52" s="157"/>
      <c r="G52" s="157"/>
      <c r="H52" s="157"/>
      <c r="I52" s="157"/>
      <c r="J52" s="157"/>
      <c r="K52" s="157"/>
      <c r="L52" s="157"/>
      <c r="M52" s="157"/>
      <c r="N52" s="157"/>
      <c r="O52" s="157"/>
      <c r="P52" s="157"/>
      <c r="Q52" s="157"/>
      <c r="R52" s="157"/>
      <c r="S52" s="157"/>
      <c r="T52" s="157"/>
      <c r="U52" s="157"/>
      <c r="V52" s="157"/>
      <c r="W52" s="157"/>
      <c r="X52" s="148"/>
      <c r="Y52" s="148"/>
      <c r="Z52" s="148"/>
      <c r="AA52" s="148"/>
      <c r="AB52" s="148"/>
      <c r="AC52" s="148"/>
      <c r="AD52" s="148"/>
      <c r="AE52" s="148"/>
      <c r="AF52" s="148"/>
      <c r="AG52" s="148" t="s">
        <v>173</v>
      </c>
      <c r="AH52" s="148">
        <v>0</v>
      </c>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x14ac:dyDescent="0.2">
      <c r="A53" s="155"/>
      <c r="B53" s="156"/>
      <c r="C53" s="185" t="s">
        <v>224</v>
      </c>
      <c r="D53" s="158"/>
      <c r="E53" s="159">
        <v>70.044000000000011</v>
      </c>
      <c r="F53" s="157"/>
      <c r="G53" s="157"/>
      <c r="H53" s="157"/>
      <c r="I53" s="157"/>
      <c r="J53" s="157"/>
      <c r="K53" s="157"/>
      <c r="L53" s="157"/>
      <c r="M53" s="157"/>
      <c r="N53" s="157"/>
      <c r="O53" s="157"/>
      <c r="P53" s="157"/>
      <c r="Q53" s="157"/>
      <c r="R53" s="157"/>
      <c r="S53" s="157"/>
      <c r="T53" s="157"/>
      <c r="U53" s="157"/>
      <c r="V53" s="157"/>
      <c r="W53" s="157"/>
      <c r="X53" s="148"/>
      <c r="Y53" s="148"/>
      <c r="Z53" s="148"/>
      <c r="AA53" s="148"/>
      <c r="AB53" s="148"/>
      <c r="AC53" s="148"/>
      <c r="AD53" s="148"/>
      <c r="AE53" s="148"/>
      <c r="AF53" s="148"/>
      <c r="AG53" s="148" t="s">
        <v>173</v>
      </c>
      <c r="AH53" s="148">
        <v>0</v>
      </c>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x14ac:dyDescent="0.2">
      <c r="A54" s="155"/>
      <c r="B54" s="156"/>
      <c r="C54" s="185" t="s">
        <v>225</v>
      </c>
      <c r="D54" s="158"/>
      <c r="E54" s="159">
        <v>56.264000000000003</v>
      </c>
      <c r="F54" s="157"/>
      <c r="G54" s="157"/>
      <c r="H54" s="157"/>
      <c r="I54" s="157"/>
      <c r="J54" s="157"/>
      <c r="K54" s="157"/>
      <c r="L54" s="157"/>
      <c r="M54" s="157"/>
      <c r="N54" s="157"/>
      <c r="O54" s="157"/>
      <c r="P54" s="157"/>
      <c r="Q54" s="157"/>
      <c r="R54" s="157"/>
      <c r="S54" s="157"/>
      <c r="T54" s="157"/>
      <c r="U54" s="157"/>
      <c r="V54" s="157"/>
      <c r="W54" s="157"/>
      <c r="X54" s="148"/>
      <c r="Y54" s="148"/>
      <c r="Z54" s="148"/>
      <c r="AA54" s="148"/>
      <c r="AB54" s="148"/>
      <c r="AC54" s="148"/>
      <c r="AD54" s="148"/>
      <c r="AE54" s="148"/>
      <c r="AF54" s="148"/>
      <c r="AG54" s="148" t="s">
        <v>173</v>
      </c>
      <c r="AH54" s="148">
        <v>0</v>
      </c>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1" x14ac:dyDescent="0.2">
      <c r="A55" s="155"/>
      <c r="B55" s="156"/>
      <c r="C55" s="185" t="s">
        <v>226</v>
      </c>
      <c r="D55" s="158"/>
      <c r="E55" s="159">
        <v>-8.6999999999999993</v>
      </c>
      <c r="F55" s="157"/>
      <c r="G55" s="157"/>
      <c r="H55" s="157"/>
      <c r="I55" s="157"/>
      <c r="J55" s="157"/>
      <c r="K55" s="157"/>
      <c r="L55" s="157"/>
      <c r="M55" s="157"/>
      <c r="N55" s="157"/>
      <c r="O55" s="157"/>
      <c r="P55" s="157"/>
      <c r="Q55" s="157"/>
      <c r="R55" s="157"/>
      <c r="S55" s="157"/>
      <c r="T55" s="157"/>
      <c r="U55" s="157"/>
      <c r="V55" s="157"/>
      <c r="W55" s="157"/>
      <c r="X55" s="148"/>
      <c r="Y55" s="148"/>
      <c r="Z55" s="148"/>
      <c r="AA55" s="148"/>
      <c r="AB55" s="148"/>
      <c r="AC55" s="148"/>
      <c r="AD55" s="148"/>
      <c r="AE55" s="148"/>
      <c r="AF55" s="148"/>
      <c r="AG55" s="148" t="s">
        <v>173</v>
      </c>
      <c r="AH55" s="148">
        <v>0</v>
      </c>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x14ac:dyDescent="0.2">
      <c r="A56" s="155"/>
      <c r="B56" s="156"/>
      <c r="C56" s="185" t="s">
        <v>227</v>
      </c>
      <c r="D56" s="158"/>
      <c r="E56" s="159">
        <v>-2.117</v>
      </c>
      <c r="F56" s="157"/>
      <c r="G56" s="157"/>
      <c r="H56" s="157"/>
      <c r="I56" s="157"/>
      <c r="J56" s="157"/>
      <c r="K56" s="157"/>
      <c r="L56" s="157"/>
      <c r="M56" s="157"/>
      <c r="N56" s="157"/>
      <c r="O56" s="157"/>
      <c r="P56" s="157"/>
      <c r="Q56" s="157"/>
      <c r="R56" s="157"/>
      <c r="S56" s="157"/>
      <c r="T56" s="157"/>
      <c r="U56" s="157"/>
      <c r="V56" s="157"/>
      <c r="W56" s="157"/>
      <c r="X56" s="148"/>
      <c r="Y56" s="148"/>
      <c r="Z56" s="148"/>
      <c r="AA56" s="148"/>
      <c r="AB56" s="148"/>
      <c r="AC56" s="148"/>
      <c r="AD56" s="148"/>
      <c r="AE56" s="148"/>
      <c r="AF56" s="148"/>
      <c r="AG56" s="148" t="s">
        <v>173</v>
      </c>
      <c r="AH56" s="148">
        <v>0</v>
      </c>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x14ac:dyDescent="0.2">
      <c r="A57" s="155"/>
      <c r="B57" s="156"/>
      <c r="C57" s="185" t="s">
        <v>228</v>
      </c>
      <c r="D57" s="158"/>
      <c r="E57" s="159">
        <v>-2.0299999999999998</v>
      </c>
      <c r="F57" s="157"/>
      <c r="G57" s="157"/>
      <c r="H57" s="157"/>
      <c r="I57" s="157"/>
      <c r="J57" s="157"/>
      <c r="K57" s="157"/>
      <c r="L57" s="157"/>
      <c r="M57" s="157"/>
      <c r="N57" s="157"/>
      <c r="O57" s="157"/>
      <c r="P57" s="157"/>
      <c r="Q57" s="157"/>
      <c r="R57" s="157"/>
      <c r="S57" s="157"/>
      <c r="T57" s="157"/>
      <c r="U57" s="157"/>
      <c r="V57" s="157"/>
      <c r="W57" s="157"/>
      <c r="X57" s="148"/>
      <c r="Y57" s="148"/>
      <c r="Z57" s="148"/>
      <c r="AA57" s="148"/>
      <c r="AB57" s="148"/>
      <c r="AC57" s="148"/>
      <c r="AD57" s="148"/>
      <c r="AE57" s="148"/>
      <c r="AF57" s="148"/>
      <c r="AG57" s="148" t="s">
        <v>173</v>
      </c>
      <c r="AH57" s="148">
        <v>0</v>
      </c>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1" x14ac:dyDescent="0.2">
      <c r="A58" s="155"/>
      <c r="B58" s="156"/>
      <c r="C58" s="185" t="s">
        <v>229</v>
      </c>
      <c r="D58" s="158"/>
      <c r="E58" s="159">
        <v>-3.1199999999999997</v>
      </c>
      <c r="F58" s="157"/>
      <c r="G58" s="157"/>
      <c r="H58" s="157"/>
      <c r="I58" s="157"/>
      <c r="J58" s="157"/>
      <c r="K58" s="157"/>
      <c r="L58" s="157"/>
      <c r="M58" s="157"/>
      <c r="N58" s="157"/>
      <c r="O58" s="157"/>
      <c r="P58" s="157"/>
      <c r="Q58" s="157"/>
      <c r="R58" s="157"/>
      <c r="S58" s="157"/>
      <c r="T58" s="157"/>
      <c r="U58" s="157"/>
      <c r="V58" s="157"/>
      <c r="W58" s="157"/>
      <c r="X58" s="148"/>
      <c r="Y58" s="148"/>
      <c r="Z58" s="148"/>
      <c r="AA58" s="148"/>
      <c r="AB58" s="148"/>
      <c r="AC58" s="148"/>
      <c r="AD58" s="148"/>
      <c r="AE58" s="148"/>
      <c r="AF58" s="148"/>
      <c r="AG58" s="148" t="s">
        <v>173</v>
      </c>
      <c r="AH58" s="148">
        <v>0</v>
      </c>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x14ac:dyDescent="0.2">
      <c r="A59" s="155"/>
      <c r="B59" s="156"/>
      <c r="C59" s="185" t="s">
        <v>230</v>
      </c>
      <c r="D59" s="158"/>
      <c r="E59" s="159">
        <v>-0.77999999999999992</v>
      </c>
      <c r="F59" s="157"/>
      <c r="G59" s="157"/>
      <c r="H59" s="157"/>
      <c r="I59" s="157"/>
      <c r="J59" s="157"/>
      <c r="K59" s="157"/>
      <c r="L59" s="157"/>
      <c r="M59" s="157"/>
      <c r="N59" s="157"/>
      <c r="O59" s="157"/>
      <c r="P59" s="157"/>
      <c r="Q59" s="157"/>
      <c r="R59" s="157"/>
      <c r="S59" s="157"/>
      <c r="T59" s="157"/>
      <c r="U59" s="157"/>
      <c r="V59" s="157"/>
      <c r="W59" s="157"/>
      <c r="X59" s="148"/>
      <c r="Y59" s="148"/>
      <c r="Z59" s="148"/>
      <c r="AA59" s="148"/>
      <c r="AB59" s="148"/>
      <c r="AC59" s="148"/>
      <c r="AD59" s="148"/>
      <c r="AE59" s="148"/>
      <c r="AF59" s="148"/>
      <c r="AG59" s="148" t="s">
        <v>173</v>
      </c>
      <c r="AH59" s="148">
        <v>0</v>
      </c>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1" x14ac:dyDescent="0.2">
      <c r="A60" s="155"/>
      <c r="B60" s="156"/>
      <c r="C60" s="185" t="s">
        <v>231</v>
      </c>
      <c r="D60" s="158"/>
      <c r="E60" s="159">
        <v>-1.92</v>
      </c>
      <c r="F60" s="157"/>
      <c r="G60" s="157"/>
      <c r="H60" s="157"/>
      <c r="I60" s="157"/>
      <c r="J60" s="157"/>
      <c r="K60" s="157"/>
      <c r="L60" s="157"/>
      <c r="M60" s="157"/>
      <c r="N60" s="157"/>
      <c r="O60" s="157"/>
      <c r="P60" s="157"/>
      <c r="Q60" s="157"/>
      <c r="R60" s="157"/>
      <c r="S60" s="157"/>
      <c r="T60" s="157"/>
      <c r="U60" s="157"/>
      <c r="V60" s="157"/>
      <c r="W60" s="157"/>
      <c r="X60" s="148"/>
      <c r="Y60" s="148"/>
      <c r="Z60" s="148"/>
      <c r="AA60" s="148"/>
      <c r="AB60" s="148"/>
      <c r="AC60" s="148"/>
      <c r="AD60" s="148"/>
      <c r="AE60" s="148"/>
      <c r="AF60" s="148"/>
      <c r="AG60" s="148" t="s">
        <v>173</v>
      </c>
      <c r="AH60" s="148">
        <v>0</v>
      </c>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x14ac:dyDescent="0.2">
      <c r="A61" s="155"/>
      <c r="B61" s="156"/>
      <c r="C61" s="185" t="s">
        <v>232</v>
      </c>
      <c r="D61" s="158"/>
      <c r="E61" s="159">
        <v>-1.68</v>
      </c>
      <c r="F61" s="157"/>
      <c r="G61" s="157"/>
      <c r="H61" s="157"/>
      <c r="I61" s="157"/>
      <c r="J61" s="157"/>
      <c r="K61" s="157"/>
      <c r="L61" s="157"/>
      <c r="M61" s="157"/>
      <c r="N61" s="157"/>
      <c r="O61" s="157"/>
      <c r="P61" s="157"/>
      <c r="Q61" s="157"/>
      <c r="R61" s="157"/>
      <c r="S61" s="157"/>
      <c r="T61" s="157"/>
      <c r="U61" s="157"/>
      <c r="V61" s="157"/>
      <c r="W61" s="157"/>
      <c r="X61" s="148"/>
      <c r="Y61" s="148"/>
      <c r="Z61" s="148"/>
      <c r="AA61" s="148"/>
      <c r="AB61" s="148"/>
      <c r="AC61" s="148"/>
      <c r="AD61" s="148"/>
      <c r="AE61" s="148"/>
      <c r="AF61" s="148"/>
      <c r="AG61" s="148" t="s">
        <v>173</v>
      </c>
      <c r="AH61" s="148">
        <v>0</v>
      </c>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1" x14ac:dyDescent="0.2">
      <c r="A62" s="155"/>
      <c r="B62" s="156"/>
      <c r="C62" s="185" t="s">
        <v>233</v>
      </c>
      <c r="D62" s="158"/>
      <c r="E62" s="159">
        <v>-2.59</v>
      </c>
      <c r="F62" s="157"/>
      <c r="G62" s="157"/>
      <c r="H62" s="157"/>
      <c r="I62" s="157"/>
      <c r="J62" s="157"/>
      <c r="K62" s="157"/>
      <c r="L62" s="157"/>
      <c r="M62" s="157"/>
      <c r="N62" s="157"/>
      <c r="O62" s="157"/>
      <c r="P62" s="157"/>
      <c r="Q62" s="157"/>
      <c r="R62" s="157"/>
      <c r="S62" s="157"/>
      <c r="T62" s="157"/>
      <c r="U62" s="157"/>
      <c r="V62" s="157"/>
      <c r="W62" s="157"/>
      <c r="X62" s="148"/>
      <c r="Y62" s="148"/>
      <c r="Z62" s="148"/>
      <c r="AA62" s="148"/>
      <c r="AB62" s="148"/>
      <c r="AC62" s="148"/>
      <c r="AD62" s="148"/>
      <c r="AE62" s="148"/>
      <c r="AF62" s="148"/>
      <c r="AG62" s="148" t="s">
        <v>173</v>
      </c>
      <c r="AH62" s="148">
        <v>0</v>
      </c>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1" x14ac:dyDescent="0.2">
      <c r="A63" s="155"/>
      <c r="B63" s="156"/>
      <c r="C63" s="185" t="s">
        <v>234</v>
      </c>
      <c r="D63" s="158"/>
      <c r="E63" s="159">
        <v>-19.2</v>
      </c>
      <c r="F63" s="157"/>
      <c r="G63" s="157"/>
      <c r="H63" s="157"/>
      <c r="I63" s="157"/>
      <c r="J63" s="157"/>
      <c r="K63" s="157"/>
      <c r="L63" s="157"/>
      <c r="M63" s="157"/>
      <c r="N63" s="157"/>
      <c r="O63" s="157"/>
      <c r="P63" s="157"/>
      <c r="Q63" s="157"/>
      <c r="R63" s="157"/>
      <c r="S63" s="157"/>
      <c r="T63" s="157"/>
      <c r="U63" s="157"/>
      <c r="V63" s="157"/>
      <c r="W63" s="157"/>
      <c r="X63" s="148"/>
      <c r="Y63" s="148"/>
      <c r="Z63" s="148"/>
      <c r="AA63" s="148"/>
      <c r="AB63" s="148"/>
      <c r="AC63" s="148"/>
      <c r="AD63" s="148"/>
      <c r="AE63" s="148"/>
      <c r="AF63" s="148"/>
      <c r="AG63" s="148" t="s">
        <v>173</v>
      </c>
      <c r="AH63" s="148">
        <v>0</v>
      </c>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1" x14ac:dyDescent="0.2">
      <c r="A64" s="155"/>
      <c r="B64" s="156"/>
      <c r="C64" s="185" t="s">
        <v>235</v>
      </c>
      <c r="D64" s="158"/>
      <c r="E64" s="159">
        <v>3.6750000000000003</v>
      </c>
      <c r="F64" s="157"/>
      <c r="G64" s="157"/>
      <c r="H64" s="157"/>
      <c r="I64" s="157"/>
      <c r="J64" s="157"/>
      <c r="K64" s="157"/>
      <c r="L64" s="157"/>
      <c r="M64" s="157"/>
      <c r="N64" s="157"/>
      <c r="O64" s="157"/>
      <c r="P64" s="157"/>
      <c r="Q64" s="157"/>
      <c r="R64" s="157"/>
      <c r="S64" s="157"/>
      <c r="T64" s="157"/>
      <c r="U64" s="157"/>
      <c r="V64" s="157"/>
      <c r="W64" s="157"/>
      <c r="X64" s="148"/>
      <c r="Y64" s="148"/>
      <c r="Z64" s="148"/>
      <c r="AA64" s="148"/>
      <c r="AB64" s="148"/>
      <c r="AC64" s="148"/>
      <c r="AD64" s="148"/>
      <c r="AE64" s="148"/>
      <c r="AF64" s="148"/>
      <c r="AG64" s="148" t="s">
        <v>173</v>
      </c>
      <c r="AH64" s="148">
        <v>0</v>
      </c>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1" x14ac:dyDescent="0.2">
      <c r="A65" s="155"/>
      <c r="B65" s="156"/>
      <c r="C65" s="185" t="s">
        <v>236</v>
      </c>
      <c r="D65" s="158"/>
      <c r="E65" s="159">
        <v>1.2250000000000001</v>
      </c>
      <c r="F65" s="157"/>
      <c r="G65" s="157"/>
      <c r="H65" s="157"/>
      <c r="I65" s="157"/>
      <c r="J65" s="157"/>
      <c r="K65" s="157"/>
      <c r="L65" s="157"/>
      <c r="M65" s="157"/>
      <c r="N65" s="157"/>
      <c r="O65" s="157"/>
      <c r="P65" s="157"/>
      <c r="Q65" s="157"/>
      <c r="R65" s="157"/>
      <c r="S65" s="157"/>
      <c r="T65" s="157"/>
      <c r="U65" s="157"/>
      <c r="V65" s="157"/>
      <c r="W65" s="157"/>
      <c r="X65" s="148"/>
      <c r="Y65" s="148"/>
      <c r="Z65" s="148"/>
      <c r="AA65" s="148"/>
      <c r="AB65" s="148"/>
      <c r="AC65" s="148"/>
      <c r="AD65" s="148"/>
      <c r="AE65" s="148"/>
      <c r="AF65" s="148"/>
      <c r="AG65" s="148" t="s">
        <v>173</v>
      </c>
      <c r="AH65" s="148">
        <v>0</v>
      </c>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1" x14ac:dyDescent="0.2">
      <c r="A66" s="155"/>
      <c r="B66" s="156"/>
      <c r="C66" s="185" t="s">
        <v>237</v>
      </c>
      <c r="D66" s="158"/>
      <c r="E66" s="159">
        <v>1.0750000000000002</v>
      </c>
      <c r="F66" s="157"/>
      <c r="G66" s="157"/>
      <c r="H66" s="157"/>
      <c r="I66" s="157"/>
      <c r="J66" s="157"/>
      <c r="K66" s="157"/>
      <c r="L66" s="157"/>
      <c r="M66" s="157"/>
      <c r="N66" s="157"/>
      <c r="O66" s="157"/>
      <c r="P66" s="157"/>
      <c r="Q66" s="157"/>
      <c r="R66" s="157"/>
      <c r="S66" s="157"/>
      <c r="T66" s="157"/>
      <c r="U66" s="157"/>
      <c r="V66" s="157"/>
      <c r="W66" s="157"/>
      <c r="X66" s="148"/>
      <c r="Y66" s="148"/>
      <c r="Z66" s="148"/>
      <c r="AA66" s="148"/>
      <c r="AB66" s="148"/>
      <c r="AC66" s="148"/>
      <c r="AD66" s="148"/>
      <c r="AE66" s="148"/>
      <c r="AF66" s="148"/>
      <c r="AG66" s="148" t="s">
        <v>173</v>
      </c>
      <c r="AH66" s="148">
        <v>0</v>
      </c>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1" x14ac:dyDescent="0.2">
      <c r="A67" s="155"/>
      <c r="B67" s="156"/>
      <c r="C67" s="185" t="s">
        <v>238</v>
      </c>
      <c r="D67" s="158"/>
      <c r="E67" s="159">
        <v>1.25</v>
      </c>
      <c r="F67" s="157"/>
      <c r="G67" s="157"/>
      <c r="H67" s="157"/>
      <c r="I67" s="157"/>
      <c r="J67" s="157"/>
      <c r="K67" s="157"/>
      <c r="L67" s="157"/>
      <c r="M67" s="157"/>
      <c r="N67" s="157"/>
      <c r="O67" s="157"/>
      <c r="P67" s="157"/>
      <c r="Q67" s="157"/>
      <c r="R67" s="157"/>
      <c r="S67" s="157"/>
      <c r="T67" s="157"/>
      <c r="U67" s="157"/>
      <c r="V67" s="157"/>
      <c r="W67" s="157"/>
      <c r="X67" s="148"/>
      <c r="Y67" s="148"/>
      <c r="Z67" s="148"/>
      <c r="AA67" s="148"/>
      <c r="AB67" s="148"/>
      <c r="AC67" s="148"/>
      <c r="AD67" s="148"/>
      <c r="AE67" s="148"/>
      <c r="AF67" s="148"/>
      <c r="AG67" s="148" t="s">
        <v>173</v>
      </c>
      <c r="AH67" s="148">
        <v>0</v>
      </c>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1" x14ac:dyDescent="0.2">
      <c r="A68" s="155"/>
      <c r="B68" s="156"/>
      <c r="C68" s="185" t="s">
        <v>239</v>
      </c>
      <c r="D68" s="158"/>
      <c r="E68" s="159">
        <v>0.8</v>
      </c>
      <c r="F68" s="157"/>
      <c r="G68" s="157"/>
      <c r="H68" s="157"/>
      <c r="I68" s="157"/>
      <c r="J68" s="157"/>
      <c r="K68" s="157"/>
      <c r="L68" s="157"/>
      <c r="M68" s="157"/>
      <c r="N68" s="157"/>
      <c r="O68" s="157"/>
      <c r="P68" s="157"/>
      <c r="Q68" s="157"/>
      <c r="R68" s="157"/>
      <c r="S68" s="157"/>
      <c r="T68" s="157"/>
      <c r="U68" s="157"/>
      <c r="V68" s="157"/>
      <c r="W68" s="157"/>
      <c r="X68" s="148"/>
      <c r="Y68" s="148"/>
      <c r="Z68" s="148"/>
      <c r="AA68" s="148"/>
      <c r="AB68" s="148"/>
      <c r="AC68" s="148"/>
      <c r="AD68" s="148"/>
      <c r="AE68" s="148"/>
      <c r="AF68" s="148"/>
      <c r="AG68" s="148" t="s">
        <v>173</v>
      </c>
      <c r="AH68" s="148">
        <v>0</v>
      </c>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1" x14ac:dyDescent="0.2">
      <c r="A69" s="155"/>
      <c r="B69" s="156"/>
      <c r="C69" s="185" t="s">
        <v>240</v>
      </c>
      <c r="D69" s="158"/>
      <c r="E69" s="159">
        <v>1.1000000000000001</v>
      </c>
      <c r="F69" s="157"/>
      <c r="G69" s="157"/>
      <c r="H69" s="157"/>
      <c r="I69" s="157"/>
      <c r="J69" s="157"/>
      <c r="K69" s="157"/>
      <c r="L69" s="157"/>
      <c r="M69" s="157"/>
      <c r="N69" s="157"/>
      <c r="O69" s="157"/>
      <c r="P69" s="157"/>
      <c r="Q69" s="157"/>
      <c r="R69" s="157"/>
      <c r="S69" s="157"/>
      <c r="T69" s="157"/>
      <c r="U69" s="157"/>
      <c r="V69" s="157"/>
      <c r="W69" s="157"/>
      <c r="X69" s="148"/>
      <c r="Y69" s="148"/>
      <c r="Z69" s="148"/>
      <c r="AA69" s="148"/>
      <c r="AB69" s="148"/>
      <c r="AC69" s="148"/>
      <c r="AD69" s="148"/>
      <c r="AE69" s="148"/>
      <c r="AF69" s="148"/>
      <c r="AG69" s="148" t="s">
        <v>173</v>
      </c>
      <c r="AH69" s="148">
        <v>0</v>
      </c>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1" x14ac:dyDescent="0.2">
      <c r="A70" s="155"/>
      <c r="B70" s="156"/>
      <c r="C70" s="185" t="s">
        <v>241</v>
      </c>
      <c r="D70" s="158"/>
      <c r="E70" s="159">
        <v>1</v>
      </c>
      <c r="F70" s="157"/>
      <c r="G70" s="157"/>
      <c r="H70" s="157"/>
      <c r="I70" s="157"/>
      <c r="J70" s="157"/>
      <c r="K70" s="157"/>
      <c r="L70" s="157"/>
      <c r="M70" s="157"/>
      <c r="N70" s="157"/>
      <c r="O70" s="157"/>
      <c r="P70" s="157"/>
      <c r="Q70" s="157"/>
      <c r="R70" s="157"/>
      <c r="S70" s="157"/>
      <c r="T70" s="157"/>
      <c r="U70" s="157"/>
      <c r="V70" s="157"/>
      <c r="W70" s="157"/>
      <c r="X70" s="148"/>
      <c r="Y70" s="148"/>
      <c r="Z70" s="148"/>
      <c r="AA70" s="148"/>
      <c r="AB70" s="148"/>
      <c r="AC70" s="148"/>
      <c r="AD70" s="148"/>
      <c r="AE70" s="148"/>
      <c r="AF70" s="148"/>
      <c r="AG70" s="148" t="s">
        <v>173</v>
      </c>
      <c r="AH70" s="148">
        <v>0</v>
      </c>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outlineLevel="1" x14ac:dyDescent="0.2">
      <c r="A71" s="155"/>
      <c r="B71" s="156"/>
      <c r="C71" s="185" t="s">
        <v>242</v>
      </c>
      <c r="D71" s="158"/>
      <c r="E71" s="159">
        <v>1.1625000000000001</v>
      </c>
      <c r="F71" s="157"/>
      <c r="G71" s="157"/>
      <c r="H71" s="157"/>
      <c r="I71" s="157"/>
      <c r="J71" s="157"/>
      <c r="K71" s="157"/>
      <c r="L71" s="157"/>
      <c r="M71" s="157"/>
      <c r="N71" s="157"/>
      <c r="O71" s="157"/>
      <c r="P71" s="157"/>
      <c r="Q71" s="157"/>
      <c r="R71" s="157"/>
      <c r="S71" s="157"/>
      <c r="T71" s="157"/>
      <c r="U71" s="157"/>
      <c r="V71" s="157"/>
      <c r="W71" s="157"/>
      <c r="X71" s="148"/>
      <c r="Y71" s="148"/>
      <c r="Z71" s="148"/>
      <c r="AA71" s="148"/>
      <c r="AB71" s="148"/>
      <c r="AC71" s="148"/>
      <c r="AD71" s="148"/>
      <c r="AE71" s="148"/>
      <c r="AF71" s="148"/>
      <c r="AG71" s="148" t="s">
        <v>173</v>
      </c>
      <c r="AH71" s="148">
        <v>0</v>
      </c>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x14ac:dyDescent="0.2">
      <c r="A72" s="155"/>
      <c r="B72" s="156"/>
      <c r="C72" s="185" t="s">
        <v>243</v>
      </c>
      <c r="D72" s="158"/>
      <c r="E72" s="159">
        <v>4.9000000000000004</v>
      </c>
      <c r="F72" s="157"/>
      <c r="G72" s="157"/>
      <c r="H72" s="157"/>
      <c r="I72" s="157"/>
      <c r="J72" s="157"/>
      <c r="K72" s="157"/>
      <c r="L72" s="157"/>
      <c r="M72" s="157"/>
      <c r="N72" s="157"/>
      <c r="O72" s="157"/>
      <c r="P72" s="157"/>
      <c r="Q72" s="157"/>
      <c r="R72" s="157"/>
      <c r="S72" s="157"/>
      <c r="T72" s="157"/>
      <c r="U72" s="157"/>
      <c r="V72" s="157"/>
      <c r="W72" s="157"/>
      <c r="X72" s="148"/>
      <c r="Y72" s="148"/>
      <c r="Z72" s="148"/>
      <c r="AA72" s="148"/>
      <c r="AB72" s="148"/>
      <c r="AC72" s="148"/>
      <c r="AD72" s="148"/>
      <c r="AE72" s="148"/>
      <c r="AF72" s="148"/>
      <c r="AG72" s="148" t="s">
        <v>173</v>
      </c>
      <c r="AH72" s="148">
        <v>0</v>
      </c>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1" x14ac:dyDescent="0.2">
      <c r="A73" s="167">
        <v>13</v>
      </c>
      <c r="B73" s="168" t="s">
        <v>244</v>
      </c>
      <c r="C73" s="184" t="s">
        <v>245</v>
      </c>
      <c r="D73" s="169" t="s">
        <v>184</v>
      </c>
      <c r="E73" s="170">
        <v>239.88655000000003</v>
      </c>
      <c r="F73" s="171">
        <v>0</v>
      </c>
      <c r="G73" s="172">
        <f>ROUND(E73*F73,2)</f>
        <v>0</v>
      </c>
      <c r="H73" s="171">
        <v>218.26000000000002</v>
      </c>
      <c r="I73" s="172">
        <f>ROUND(E73*H73,2)</f>
        <v>52357.64</v>
      </c>
      <c r="J73" s="171">
        <v>111.74000000000001</v>
      </c>
      <c r="K73" s="172">
        <f>ROUND(E73*J73,2)</f>
        <v>26804.92</v>
      </c>
      <c r="L73" s="172">
        <v>21</v>
      </c>
      <c r="M73" s="172">
        <f>G73*(1+L73/100)</f>
        <v>0</v>
      </c>
      <c r="N73" s="172">
        <v>4.1000000000000003E-3</v>
      </c>
      <c r="O73" s="172">
        <f>ROUND(E73*N73,2)</f>
        <v>0.98</v>
      </c>
      <c r="P73" s="172">
        <v>0</v>
      </c>
      <c r="Q73" s="172">
        <f>ROUND(E73*P73,2)</f>
        <v>0</v>
      </c>
      <c r="R73" s="172" t="s">
        <v>176</v>
      </c>
      <c r="S73" s="172" t="s">
        <v>168</v>
      </c>
      <c r="T73" s="173" t="s">
        <v>168</v>
      </c>
      <c r="U73" s="157">
        <v>0.22401000000000001</v>
      </c>
      <c r="V73" s="157">
        <f>ROUND(E73*U73,2)</f>
        <v>53.74</v>
      </c>
      <c r="W73" s="157"/>
      <c r="X73" s="148"/>
      <c r="Y73" s="148"/>
      <c r="Z73" s="148"/>
      <c r="AA73" s="148"/>
      <c r="AB73" s="148"/>
      <c r="AC73" s="148"/>
      <c r="AD73" s="148"/>
      <c r="AE73" s="148"/>
      <c r="AF73" s="148"/>
      <c r="AG73" s="148" t="s">
        <v>169</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1" x14ac:dyDescent="0.2">
      <c r="A74" s="155"/>
      <c r="B74" s="156"/>
      <c r="C74" s="240" t="s">
        <v>210</v>
      </c>
      <c r="D74" s="241"/>
      <c r="E74" s="241"/>
      <c r="F74" s="241"/>
      <c r="G74" s="241"/>
      <c r="H74" s="157"/>
      <c r="I74" s="157"/>
      <c r="J74" s="157"/>
      <c r="K74" s="157"/>
      <c r="L74" s="157"/>
      <c r="M74" s="157"/>
      <c r="N74" s="157"/>
      <c r="O74" s="157"/>
      <c r="P74" s="157"/>
      <c r="Q74" s="157"/>
      <c r="R74" s="157"/>
      <c r="S74" s="157"/>
      <c r="T74" s="157"/>
      <c r="U74" s="157"/>
      <c r="V74" s="157"/>
      <c r="W74" s="157"/>
      <c r="X74" s="148"/>
      <c r="Y74" s="148"/>
      <c r="Z74" s="148"/>
      <c r="AA74" s="148"/>
      <c r="AB74" s="148"/>
      <c r="AC74" s="148"/>
      <c r="AD74" s="148"/>
      <c r="AE74" s="148"/>
      <c r="AF74" s="148"/>
      <c r="AG74" s="148" t="s">
        <v>171</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1" x14ac:dyDescent="0.2">
      <c r="A75" s="155"/>
      <c r="B75" s="156"/>
      <c r="C75" s="185" t="s">
        <v>246</v>
      </c>
      <c r="D75" s="158"/>
      <c r="E75" s="159">
        <v>96.51400000000001</v>
      </c>
      <c r="F75" s="157"/>
      <c r="G75" s="157"/>
      <c r="H75" s="157"/>
      <c r="I75" s="157"/>
      <c r="J75" s="157"/>
      <c r="K75" s="157"/>
      <c r="L75" s="157"/>
      <c r="M75" s="157"/>
      <c r="N75" s="157"/>
      <c r="O75" s="157"/>
      <c r="P75" s="157"/>
      <c r="Q75" s="157"/>
      <c r="R75" s="157"/>
      <c r="S75" s="157"/>
      <c r="T75" s="157"/>
      <c r="U75" s="157"/>
      <c r="V75" s="157"/>
      <c r="W75" s="157"/>
      <c r="X75" s="148"/>
      <c r="Y75" s="148"/>
      <c r="Z75" s="148"/>
      <c r="AA75" s="148"/>
      <c r="AB75" s="148"/>
      <c r="AC75" s="148"/>
      <c r="AD75" s="148"/>
      <c r="AE75" s="148"/>
      <c r="AF75" s="148"/>
      <c r="AG75" s="148" t="s">
        <v>173</v>
      </c>
      <c r="AH75" s="148">
        <v>0</v>
      </c>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1" x14ac:dyDescent="0.2">
      <c r="A76" s="155"/>
      <c r="B76" s="156"/>
      <c r="C76" s="185" t="s">
        <v>247</v>
      </c>
      <c r="D76" s="158"/>
      <c r="E76" s="159">
        <v>-5.8</v>
      </c>
      <c r="F76" s="157"/>
      <c r="G76" s="157"/>
      <c r="H76" s="157"/>
      <c r="I76" s="157"/>
      <c r="J76" s="157"/>
      <c r="K76" s="157"/>
      <c r="L76" s="157"/>
      <c r="M76" s="157"/>
      <c r="N76" s="157"/>
      <c r="O76" s="157"/>
      <c r="P76" s="157"/>
      <c r="Q76" s="157"/>
      <c r="R76" s="157"/>
      <c r="S76" s="157"/>
      <c r="T76" s="157"/>
      <c r="U76" s="157"/>
      <c r="V76" s="157"/>
      <c r="W76" s="157"/>
      <c r="X76" s="148"/>
      <c r="Y76" s="148"/>
      <c r="Z76" s="148"/>
      <c r="AA76" s="148"/>
      <c r="AB76" s="148"/>
      <c r="AC76" s="148"/>
      <c r="AD76" s="148"/>
      <c r="AE76" s="148"/>
      <c r="AF76" s="148"/>
      <c r="AG76" s="148" t="s">
        <v>173</v>
      </c>
      <c r="AH76" s="148">
        <v>0</v>
      </c>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1" x14ac:dyDescent="0.2">
      <c r="A77" s="155"/>
      <c r="B77" s="156"/>
      <c r="C77" s="185" t="s">
        <v>248</v>
      </c>
      <c r="D77" s="158"/>
      <c r="E77" s="159">
        <v>-0.82</v>
      </c>
      <c r="F77" s="157"/>
      <c r="G77" s="157"/>
      <c r="H77" s="157"/>
      <c r="I77" s="157"/>
      <c r="J77" s="157"/>
      <c r="K77" s="157"/>
      <c r="L77" s="157"/>
      <c r="M77" s="157"/>
      <c r="N77" s="157"/>
      <c r="O77" s="157"/>
      <c r="P77" s="157"/>
      <c r="Q77" s="157"/>
      <c r="R77" s="157"/>
      <c r="S77" s="157"/>
      <c r="T77" s="157"/>
      <c r="U77" s="157"/>
      <c r="V77" s="157"/>
      <c r="W77" s="157"/>
      <c r="X77" s="148"/>
      <c r="Y77" s="148"/>
      <c r="Z77" s="148"/>
      <c r="AA77" s="148"/>
      <c r="AB77" s="148"/>
      <c r="AC77" s="148"/>
      <c r="AD77" s="148"/>
      <c r="AE77" s="148"/>
      <c r="AF77" s="148"/>
      <c r="AG77" s="148" t="s">
        <v>173</v>
      </c>
      <c r="AH77" s="148">
        <v>0</v>
      </c>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1" x14ac:dyDescent="0.2">
      <c r="A78" s="155"/>
      <c r="B78" s="156"/>
      <c r="C78" s="185" t="s">
        <v>249</v>
      </c>
      <c r="D78" s="158"/>
      <c r="E78" s="159">
        <v>-7.02</v>
      </c>
      <c r="F78" s="157"/>
      <c r="G78" s="157"/>
      <c r="H78" s="157"/>
      <c r="I78" s="157"/>
      <c r="J78" s="157"/>
      <c r="K78" s="157"/>
      <c r="L78" s="157"/>
      <c r="M78" s="157"/>
      <c r="N78" s="157"/>
      <c r="O78" s="157"/>
      <c r="P78" s="157"/>
      <c r="Q78" s="157"/>
      <c r="R78" s="157"/>
      <c r="S78" s="157"/>
      <c r="T78" s="157"/>
      <c r="U78" s="157"/>
      <c r="V78" s="157"/>
      <c r="W78" s="157"/>
      <c r="X78" s="148"/>
      <c r="Y78" s="148"/>
      <c r="Z78" s="148"/>
      <c r="AA78" s="148"/>
      <c r="AB78" s="148"/>
      <c r="AC78" s="148"/>
      <c r="AD78" s="148"/>
      <c r="AE78" s="148"/>
      <c r="AF78" s="148"/>
      <c r="AG78" s="148" t="s">
        <v>173</v>
      </c>
      <c r="AH78" s="148">
        <v>0</v>
      </c>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outlineLevel="1" x14ac:dyDescent="0.2">
      <c r="A79" s="155"/>
      <c r="B79" s="156"/>
      <c r="C79" s="185" t="s">
        <v>226</v>
      </c>
      <c r="D79" s="158"/>
      <c r="E79" s="159">
        <v>-8.6999999999999993</v>
      </c>
      <c r="F79" s="157"/>
      <c r="G79" s="157"/>
      <c r="H79" s="157"/>
      <c r="I79" s="157"/>
      <c r="J79" s="157"/>
      <c r="K79" s="157"/>
      <c r="L79" s="157"/>
      <c r="M79" s="157"/>
      <c r="N79" s="157"/>
      <c r="O79" s="157"/>
      <c r="P79" s="157"/>
      <c r="Q79" s="157"/>
      <c r="R79" s="157"/>
      <c r="S79" s="157"/>
      <c r="T79" s="157"/>
      <c r="U79" s="157"/>
      <c r="V79" s="157"/>
      <c r="W79" s="157"/>
      <c r="X79" s="148"/>
      <c r="Y79" s="148"/>
      <c r="Z79" s="148"/>
      <c r="AA79" s="148"/>
      <c r="AB79" s="148"/>
      <c r="AC79" s="148"/>
      <c r="AD79" s="148"/>
      <c r="AE79" s="148"/>
      <c r="AF79" s="148"/>
      <c r="AG79" s="148" t="s">
        <v>173</v>
      </c>
      <c r="AH79" s="148">
        <v>0</v>
      </c>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outlineLevel="1" x14ac:dyDescent="0.2">
      <c r="A80" s="155"/>
      <c r="B80" s="156"/>
      <c r="C80" s="185" t="s">
        <v>228</v>
      </c>
      <c r="D80" s="158"/>
      <c r="E80" s="159">
        <v>-2.0299999999999998</v>
      </c>
      <c r="F80" s="157"/>
      <c r="G80" s="157"/>
      <c r="H80" s="157"/>
      <c r="I80" s="157"/>
      <c r="J80" s="157"/>
      <c r="K80" s="157"/>
      <c r="L80" s="157"/>
      <c r="M80" s="157"/>
      <c r="N80" s="157"/>
      <c r="O80" s="157"/>
      <c r="P80" s="157"/>
      <c r="Q80" s="157"/>
      <c r="R80" s="157"/>
      <c r="S80" s="157"/>
      <c r="T80" s="157"/>
      <c r="U80" s="157"/>
      <c r="V80" s="157"/>
      <c r="W80" s="157"/>
      <c r="X80" s="148"/>
      <c r="Y80" s="148"/>
      <c r="Z80" s="148"/>
      <c r="AA80" s="148"/>
      <c r="AB80" s="148"/>
      <c r="AC80" s="148"/>
      <c r="AD80" s="148"/>
      <c r="AE80" s="148"/>
      <c r="AF80" s="148"/>
      <c r="AG80" s="148" t="s">
        <v>173</v>
      </c>
      <c r="AH80" s="148">
        <v>0</v>
      </c>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1" x14ac:dyDescent="0.2">
      <c r="A81" s="155"/>
      <c r="B81" s="156"/>
      <c r="C81" s="185" t="s">
        <v>250</v>
      </c>
      <c r="D81" s="158"/>
      <c r="E81" s="159">
        <v>80.514900000000011</v>
      </c>
      <c r="F81" s="157"/>
      <c r="G81" s="157"/>
      <c r="H81" s="157"/>
      <c r="I81" s="157"/>
      <c r="J81" s="157"/>
      <c r="K81" s="157"/>
      <c r="L81" s="157"/>
      <c r="M81" s="157"/>
      <c r="N81" s="157"/>
      <c r="O81" s="157"/>
      <c r="P81" s="157"/>
      <c r="Q81" s="157"/>
      <c r="R81" s="157"/>
      <c r="S81" s="157"/>
      <c r="T81" s="157"/>
      <c r="U81" s="157"/>
      <c r="V81" s="157"/>
      <c r="W81" s="157"/>
      <c r="X81" s="148"/>
      <c r="Y81" s="148"/>
      <c r="Z81" s="148"/>
      <c r="AA81" s="148"/>
      <c r="AB81" s="148"/>
      <c r="AC81" s="148"/>
      <c r="AD81" s="148"/>
      <c r="AE81" s="148"/>
      <c r="AF81" s="148"/>
      <c r="AG81" s="148" t="s">
        <v>173</v>
      </c>
      <c r="AH81" s="148">
        <v>0</v>
      </c>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1" x14ac:dyDescent="0.2">
      <c r="A82" s="155"/>
      <c r="B82" s="156"/>
      <c r="C82" s="185" t="s">
        <v>251</v>
      </c>
      <c r="D82" s="158"/>
      <c r="E82" s="159">
        <v>-0.99449999999999994</v>
      </c>
      <c r="F82" s="157"/>
      <c r="G82" s="157"/>
      <c r="H82" s="157"/>
      <c r="I82" s="157"/>
      <c r="J82" s="157"/>
      <c r="K82" s="157"/>
      <c r="L82" s="157"/>
      <c r="M82" s="157"/>
      <c r="N82" s="157"/>
      <c r="O82" s="157"/>
      <c r="P82" s="157"/>
      <c r="Q82" s="157"/>
      <c r="R82" s="157"/>
      <c r="S82" s="157"/>
      <c r="T82" s="157"/>
      <c r="U82" s="157"/>
      <c r="V82" s="157"/>
      <c r="W82" s="157"/>
      <c r="X82" s="148"/>
      <c r="Y82" s="148"/>
      <c r="Z82" s="148"/>
      <c r="AA82" s="148"/>
      <c r="AB82" s="148"/>
      <c r="AC82" s="148"/>
      <c r="AD82" s="148"/>
      <c r="AE82" s="148"/>
      <c r="AF82" s="148"/>
      <c r="AG82" s="148" t="s">
        <v>173</v>
      </c>
      <c r="AH82" s="148">
        <v>0</v>
      </c>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1" x14ac:dyDescent="0.2">
      <c r="A83" s="155"/>
      <c r="B83" s="156"/>
      <c r="C83" s="185" t="s">
        <v>252</v>
      </c>
      <c r="D83" s="158"/>
      <c r="E83" s="159">
        <v>-1.5625</v>
      </c>
      <c r="F83" s="157"/>
      <c r="G83" s="157"/>
      <c r="H83" s="157"/>
      <c r="I83" s="157"/>
      <c r="J83" s="157"/>
      <c r="K83" s="157"/>
      <c r="L83" s="157"/>
      <c r="M83" s="157"/>
      <c r="N83" s="157"/>
      <c r="O83" s="157"/>
      <c r="P83" s="157"/>
      <c r="Q83" s="157"/>
      <c r="R83" s="157"/>
      <c r="S83" s="157"/>
      <c r="T83" s="157"/>
      <c r="U83" s="157"/>
      <c r="V83" s="157"/>
      <c r="W83" s="157"/>
      <c r="X83" s="148"/>
      <c r="Y83" s="148"/>
      <c r="Z83" s="148"/>
      <c r="AA83" s="148"/>
      <c r="AB83" s="148"/>
      <c r="AC83" s="148"/>
      <c r="AD83" s="148"/>
      <c r="AE83" s="148"/>
      <c r="AF83" s="148"/>
      <c r="AG83" s="148" t="s">
        <v>173</v>
      </c>
      <c r="AH83" s="148">
        <v>0</v>
      </c>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1" x14ac:dyDescent="0.2">
      <c r="A84" s="155"/>
      <c r="B84" s="156"/>
      <c r="C84" s="185" t="s">
        <v>253</v>
      </c>
      <c r="D84" s="158"/>
      <c r="E84" s="159">
        <v>-1.8714999999999999</v>
      </c>
      <c r="F84" s="157"/>
      <c r="G84" s="157"/>
      <c r="H84" s="157"/>
      <c r="I84" s="157"/>
      <c r="J84" s="157"/>
      <c r="K84" s="157"/>
      <c r="L84" s="157"/>
      <c r="M84" s="157"/>
      <c r="N84" s="157"/>
      <c r="O84" s="157"/>
      <c r="P84" s="157"/>
      <c r="Q84" s="157"/>
      <c r="R84" s="157"/>
      <c r="S84" s="157"/>
      <c r="T84" s="157"/>
      <c r="U84" s="157"/>
      <c r="V84" s="157"/>
      <c r="W84" s="157"/>
      <c r="X84" s="148"/>
      <c r="Y84" s="148"/>
      <c r="Z84" s="148"/>
      <c r="AA84" s="148"/>
      <c r="AB84" s="148"/>
      <c r="AC84" s="148"/>
      <c r="AD84" s="148"/>
      <c r="AE84" s="148"/>
      <c r="AF84" s="148"/>
      <c r="AG84" s="148" t="s">
        <v>173</v>
      </c>
      <c r="AH84" s="148">
        <v>0</v>
      </c>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1" x14ac:dyDescent="0.2">
      <c r="A85" s="155"/>
      <c r="B85" s="156"/>
      <c r="C85" s="185" t="s">
        <v>254</v>
      </c>
      <c r="D85" s="158"/>
      <c r="E85" s="159">
        <v>-1.6744999999999999</v>
      </c>
      <c r="F85" s="157"/>
      <c r="G85" s="157"/>
      <c r="H85" s="157"/>
      <c r="I85" s="157"/>
      <c r="J85" s="157"/>
      <c r="K85" s="157"/>
      <c r="L85" s="157"/>
      <c r="M85" s="157"/>
      <c r="N85" s="157"/>
      <c r="O85" s="157"/>
      <c r="P85" s="157"/>
      <c r="Q85" s="157"/>
      <c r="R85" s="157"/>
      <c r="S85" s="157"/>
      <c r="T85" s="157"/>
      <c r="U85" s="157"/>
      <c r="V85" s="157"/>
      <c r="W85" s="157"/>
      <c r="X85" s="148"/>
      <c r="Y85" s="148"/>
      <c r="Z85" s="148"/>
      <c r="AA85" s="148"/>
      <c r="AB85" s="148"/>
      <c r="AC85" s="148"/>
      <c r="AD85" s="148"/>
      <c r="AE85" s="148"/>
      <c r="AF85" s="148"/>
      <c r="AG85" s="148" t="s">
        <v>173</v>
      </c>
      <c r="AH85" s="148">
        <v>0</v>
      </c>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1" x14ac:dyDescent="0.2">
      <c r="A86" s="155"/>
      <c r="B86" s="156"/>
      <c r="C86" s="185" t="s">
        <v>233</v>
      </c>
      <c r="D86" s="158"/>
      <c r="E86" s="159">
        <v>-2.59</v>
      </c>
      <c r="F86" s="157"/>
      <c r="G86" s="157"/>
      <c r="H86" s="157"/>
      <c r="I86" s="157"/>
      <c r="J86" s="157"/>
      <c r="K86" s="157"/>
      <c r="L86" s="157"/>
      <c r="M86" s="157"/>
      <c r="N86" s="157"/>
      <c r="O86" s="157"/>
      <c r="P86" s="157"/>
      <c r="Q86" s="157"/>
      <c r="R86" s="157"/>
      <c r="S86" s="157"/>
      <c r="T86" s="157"/>
      <c r="U86" s="157"/>
      <c r="V86" s="157"/>
      <c r="W86" s="157"/>
      <c r="X86" s="148"/>
      <c r="Y86" s="148"/>
      <c r="Z86" s="148"/>
      <c r="AA86" s="148"/>
      <c r="AB86" s="148"/>
      <c r="AC86" s="148"/>
      <c r="AD86" s="148"/>
      <c r="AE86" s="148"/>
      <c r="AF86" s="148"/>
      <c r="AG86" s="148" t="s">
        <v>173</v>
      </c>
      <c r="AH86" s="148">
        <v>0</v>
      </c>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1" x14ac:dyDescent="0.2">
      <c r="A87" s="155"/>
      <c r="B87" s="156"/>
      <c r="C87" s="185" t="s">
        <v>232</v>
      </c>
      <c r="D87" s="158"/>
      <c r="E87" s="159">
        <v>-1.68</v>
      </c>
      <c r="F87" s="157"/>
      <c r="G87" s="157"/>
      <c r="H87" s="157"/>
      <c r="I87" s="157"/>
      <c r="J87" s="157"/>
      <c r="K87" s="157"/>
      <c r="L87" s="157"/>
      <c r="M87" s="157"/>
      <c r="N87" s="157"/>
      <c r="O87" s="157"/>
      <c r="P87" s="157"/>
      <c r="Q87" s="157"/>
      <c r="R87" s="157"/>
      <c r="S87" s="157"/>
      <c r="T87" s="157"/>
      <c r="U87" s="157"/>
      <c r="V87" s="157"/>
      <c r="W87" s="157"/>
      <c r="X87" s="148"/>
      <c r="Y87" s="148"/>
      <c r="Z87" s="148"/>
      <c r="AA87" s="148"/>
      <c r="AB87" s="148"/>
      <c r="AC87" s="148"/>
      <c r="AD87" s="148"/>
      <c r="AE87" s="148"/>
      <c r="AF87" s="148"/>
      <c r="AG87" s="148" t="s">
        <v>173</v>
      </c>
      <c r="AH87" s="148">
        <v>0</v>
      </c>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1" x14ac:dyDescent="0.2">
      <c r="A88" s="155"/>
      <c r="B88" s="156"/>
      <c r="C88" s="185" t="s">
        <v>255</v>
      </c>
      <c r="D88" s="158"/>
      <c r="E88" s="159">
        <v>73.579400000000007</v>
      </c>
      <c r="F88" s="157"/>
      <c r="G88" s="157"/>
      <c r="H88" s="157"/>
      <c r="I88" s="157"/>
      <c r="J88" s="157"/>
      <c r="K88" s="157"/>
      <c r="L88" s="157"/>
      <c r="M88" s="157"/>
      <c r="N88" s="157"/>
      <c r="O88" s="157"/>
      <c r="P88" s="157"/>
      <c r="Q88" s="157"/>
      <c r="R88" s="157"/>
      <c r="S88" s="157"/>
      <c r="T88" s="157"/>
      <c r="U88" s="157"/>
      <c r="V88" s="157"/>
      <c r="W88" s="157"/>
      <c r="X88" s="148"/>
      <c r="Y88" s="148"/>
      <c r="Z88" s="148"/>
      <c r="AA88" s="148"/>
      <c r="AB88" s="148"/>
      <c r="AC88" s="148"/>
      <c r="AD88" s="148"/>
      <c r="AE88" s="148"/>
      <c r="AF88" s="148"/>
      <c r="AG88" s="148" t="s">
        <v>173</v>
      </c>
      <c r="AH88" s="148">
        <v>0</v>
      </c>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1" x14ac:dyDescent="0.2">
      <c r="A89" s="155"/>
      <c r="B89" s="156"/>
      <c r="C89" s="185" t="s">
        <v>256</v>
      </c>
      <c r="D89" s="158"/>
      <c r="E89" s="159">
        <v>-0.42299999999999999</v>
      </c>
      <c r="F89" s="157"/>
      <c r="G89" s="157"/>
      <c r="H89" s="157"/>
      <c r="I89" s="157"/>
      <c r="J89" s="157"/>
      <c r="K89" s="157"/>
      <c r="L89" s="157"/>
      <c r="M89" s="157"/>
      <c r="N89" s="157"/>
      <c r="O89" s="157"/>
      <c r="P89" s="157"/>
      <c r="Q89" s="157"/>
      <c r="R89" s="157"/>
      <c r="S89" s="157"/>
      <c r="T89" s="157"/>
      <c r="U89" s="157"/>
      <c r="V89" s="157"/>
      <c r="W89" s="157"/>
      <c r="X89" s="148"/>
      <c r="Y89" s="148"/>
      <c r="Z89" s="148"/>
      <c r="AA89" s="148"/>
      <c r="AB89" s="148"/>
      <c r="AC89" s="148"/>
      <c r="AD89" s="148"/>
      <c r="AE89" s="148"/>
      <c r="AF89" s="148"/>
      <c r="AG89" s="148" t="s">
        <v>173</v>
      </c>
      <c r="AH89" s="148">
        <v>0</v>
      </c>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outlineLevel="1" x14ac:dyDescent="0.2">
      <c r="A90" s="155"/>
      <c r="B90" s="156"/>
      <c r="C90" s="185" t="s">
        <v>257</v>
      </c>
      <c r="D90" s="158"/>
      <c r="E90" s="159">
        <v>-1.1399999999999999</v>
      </c>
      <c r="F90" s="157"/>
      <c r="G90" s="157"/>
      <c r="H90" s="157"/>
      <c r="I90" s="157"/>
      <c r="J90" s="157"/>
      <c r="K90" s="157"/>
      <c r="L90" s="157"/>
      <c r="M90" s="157"/>
      <c r="N90" s="157"/>
      <c r="O90" s="157"/>
      <c r="P90" s="157"/>
      <c r="Q90" s="157"/>
      <c r="R90" s="157"/>
      <c r="S90" s="157"/>
      <c r="T90" s="157"/>
      <c r="U90" s="157"/>
      <c r="V90" s="157"/>
      <c r="W90" s="157"/>
      <c r="X90" s="148"/>
      <c r="Y90" s="148"/>
      <c r="Z90" s="148"/>
      <c r="AA90" s="148"/>
      <c r="AB90" s="148"/>
      <c r="AC90" s="148"/>
      <c r="AD90" s="148"/>
      <c r="AE90" s="148"/>
      <c r="AF90" s="148"/>
      <c r="AG90" s="148" t="s">
        <v>173</v>
      </c>
      <c r="AH90" s="148">
        <v>0</v>
      </c>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1" x14ac:dyDescent="0.2">
      <c r="A91" s="155"/>
      <c r="B91" s="156"/>
      <c r="C91" s="185" t="s">
        <v>258</v>
      </c>
      <c r="D91" s="158"/>
      <c r="E91" s="159">
        <v>-2.4512499999999999</v>
      </c>
      <c r="F91" s="157"/>
      <c r="G91" s="157"/>
      <c r="H91" s="157"/>
      <c r="I91" s="157"/>
      <c r="J91" s="157"/>
      <c r="K91" s="157"/>
      <c r="L91" s="157"/>
      <c r="M91" s="157"/>
      <c r="N91" s="157"/>
      <c r="O91" s="157"/>
      <c r="P91" s="157"/>
      <c r="Q91" s="157"/>
      <c r="R91" s="157"/>
      <c r="S91" s="157"/>
      <c r="T91" s="157"/>
      <c r="U91" s="157"/>
      <c r="V91" s="157"/>
      <c r="W91" s="157"/>
      <c r="X91" s="148"/>
      <c r="Y91" s="148"/>
      <c r="Z91" s="148"/>
      <c r="AA91" s="148"/>
      <c r="AB91" s="148"/>
      <c r="AC91" s="148"/>
      <c r="AD91" s="148"/>
      <c r="AE91" s="148"/>
      <c r="AF91" s="148"/>
      <c r="AG91" s="148" t="s">
        <v>173</v>
      </c>
      <c r="AH91" s="148">
        <v>0</v>
      </c>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outlineLevel="1" x14ac:dyDescent="0.2">
      <c r="A92" s="155"/>
      <c r="B92" s="156"/>
      <c r="C92" s="185" t="s">
        <v>259</v>
      </c>
      <c r="D92" s="158"/>
      <c r="E92" s="159">
        <v>-1.7999999999999998</v>
      </c>
      <c r="F92" s="157"/>
      <c r="G92" s="157"/>
      <c r="H92" s="157"/>
      <c r="I92" s="157"/>
      <c r="J92" s="157"/>
      <c r="K92" s="157"/>
      <c r="L92" s="157"/>
      <c r="M92" s="157"/>
      <c r="N92" s="157"/>
      <c r="O92" s="157"/>
      <c r="P92" s="157"/>
      <c r="Q92" s="157"/>
      <c r="R92" s="157"/>
      <c r="S92" s="157"/>
      <c r="T92" s="157"/>
      <c r="U92" s="157"/>
      <c r="V92" s="157"/>
      <c r="W92" s="157"/>
      <c r="X92" s="148"/>
      <c r="Y92" s="148"/>
      <c r="Z92" s="148"/>
      <c r="AA92" s="148"/>
      <c r="AB92" s="148"/>
      <c r="AC92" s="148"/>
      <c r="AD92" s="148"/>
      <c r="AE92" s="148"/>
      <c r="AF92" s="148"/>
      <c r="AG92" s="148" t="s">
        <v>173</v>
      </c>
      <c r="AH92" s="148">
        <v>0</v>
      </c>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outlineLevel="1" x14ac:dyDescent="0.2">
      <c r="A93" s="155"/>
      <c r="B93" s="156"/>
      <c r="C93" s="185" t="s">
        <v>230</v>
      </c>
      <c r="D93" s="158"/>
      <c r="E93" s="159">
        <v>-0.77999999999999992</v>
      </c>
      <c r="F93" s="157"/>
      <c r="G93" s="157"/>
      <c r="H93" s="157"/>
      <c r="I93" s="157"/>
      <c r="J93" s="157"/>
      <c r="K93" s="157"/>
      <c r="L93" s="157"/>
      <c r="M93" s="157"/>
      <c r="N93" s="157"/>
      <c r="O93" s="157"/>
      <c r="P93" s="157"/>
      <c r="Q93" s="157"/>
      <c r="R93" s="157"/>
      <c r="S93" s="157"/>
      <c r="T93" s="157"/>
      <c r="U93" s="157"/>
      <c r="V93" s="157"/>
      <c r="W93" s="157"/>
      <c r="X93" s="148"/>
      <c r="Y93" s="148"/>
      <c r="Z93" s="148"/>
      <c r="AA93" s="148"/>
      <c r="AB93" s="148"/>
      <c r="AC93" s="148"/>
      <c r="AD93" s="148"/>
      <c r="AE93" s="148"/>
      <c r="AF93" s="148"/>
      <c r="AG93" s="148" t="s">
        <v>173</v>
      </c>
      <c r="AH93" s="148">
        <v>0</v>
      </c>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1" x14ac:dyDescent="0.2">
      <c r="A94" s="155"/>
      <c r="B94" s="156"/>
      <c r="C94" s="185" t="s">
        <v>229</v>
      </c>
      <c r="D94" s="158"/>
      <c r="E94" s="159">
        <v>-3.1199999999999997</v>
      </c>
      <c r="F94" s="157"/>
      <c r="G94" s="157"/>
      <c r="H94" s="157"/>
      <c r="I94" s="157"/>
      <c r="J94" s="157"/>
      <c r="K94" s="157"/>
      <c r="L94" s="157"/>
      <c r="M94" s="157"/>
      <c r="N94" s="157"/>
      <c r="O94" s="157"/>
      <c r="P94" s="157"/>
      <c r="Q94" s="157"/>
      <c r="R94" s="157"/>
      <c r="S94" s="157"/>
      <c r="T94" s="157"/>
      <c r="U94" s="157"/>
      <c r="V94" s="157"/>
      <c r="W94" s="157"/>
      <c r="X94" s="148"/>
      <c r="Y94" s="148"/>
      <c r="Z94" s="148"/>
      <c r="AA94" s="148"/>
      <c r="AB94" s="148"/>
      <c r="AC94" s="148"/>
      <c r="AD94" s="148"/>
      <c r="AE94" s="148"/>
      <c r="AF94" s="148"/>
      <c r="AG94" s="148" t="s">
        <v>173</v>
      </c>
      <c r="AH94" s="148">
        <v>0</v>
      </c>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outlineLevel="1" x14ac:dyDescent="0.2">
      <c r="A95" s="155"/>
      <c r="B95" s="156"/>
      <c r="C95" s="185" t="s">
        <v>260</v>
      </c>
      <c r="D95" s="158"/>
      <c r="E95" s="159">
        <v>-2.0999999999999996</v>
      </c>
      <c r="F95" s="157"/>
      <c r="G95" s="157"/>
      <c r="H95" s="157"/>
      <c r="I95" s="157"/>
      <c r="J95" s="157"/>
      <c r="K95" s="157"/>
      <c r="L95" s="157"/>
      <c r="M95" s="157"/>
      <c r="N95" s="157"/>
      <c r="O95" s="157"/>
      <c r="P95" s="157"/>
      <c r="Q95" s="157"/>
      <c r="R95" s="157"/>
      <c r="S95" s="157"/>
      <c r="T95" s="157"/>
      <c r="U95" s="157"/>
      <c r="V95" s="157"/>
      <c r="W95" s="157"/>
      <c r="X95" s="148"/>
      <c r="Y95" s="148"/>
      <c r="Z95" s="148"/>
      <c r="AA95" s="148"/>
      <c r="AB95" s="148"/>
      <c r="AC95" s="148"/>
      <c r="AD95" s="148"/>
      <c r="AE95" s="148"/>
      <c r="AF95" s="148"/>
      <c r="AG95" s="148" t="s">
        <v>173</v>
      </c>
      <c r="AH95" s="148">
        <v>0</v>
      </c>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outlineLevel="1" x14ac:dyDescent="0.2">
      <c r="A96" s="155"/>
      <c r="B96" s="156"/>
      <c r="C96" s="185" t="s">
        <v>261</v>
      </c>
      <c r="D96" s="158"/>
      <c r="E96" s="159">
        <v>20.746000000000002</v>
      </c>
      <c r="F96" s="157"/>
      <c r="G96" s="157"/>
      <c r="H96" s="157"/>
      <c r="I96" s="157"/>
      <c r="J96" s="157"/>
      <c r="K96" s="157"/>
      <c r="L96" s="157"/>
      <c r="M96" s="157"/>
      <c r="N96" s="157"/>
      <c r="O96" s="157"/>
      <c r="P96" s="157"/>
      <c r="Q96" s="157"/>
      <c r="R96" s="157"/>
      <c r="S96" s="157"/>
      <c r="T96" s="157"/>
      <c r="U96" s="157"/>
      <c r="V96" s="157"/>
      <c r="W96" s="157"/>
      <c r="X96" s="148"/>
      <c r="Y96" s="148"/>
      <c r="Z96" s="148"/>
      <c r="AA96" s="148"/>
      <c r="AB96" s="148"/>
      <c r="AC96" s="148"/>
      <c r="AD96" s="148"/>
      <c r="AE96" s="148"/>
      <c r="AF96" s="148"/>
      <c r="AG96" s="148" t="s">
        <v>173</v>
      </c>
      <c r="AH96" s="148">
        <v>0</v>
      </c>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1" x14ac:dyDescent="0.2">
      <c r="A97" s="155"/>
      <c r="B97" s="156"/>
      <c r="C97" s="185" t="s">
        <v>262</v>
      </c>
      <c r="D97" s="158"/>
      <c r="E97" s="159">
        <v>-1.1499999999999999</v>
      </c>
      <c r="F97" s="157"/>
      <c r="G97" s="157"/>
      <c r="H97" s="157"/>
      <c r="I97" s="157"/>
      <c r="J97" s="157"/>
      <c r="K97" s="157"/>
      <c r="L97" s="157"/>
      <c r="M97" s="157"/>
      <c r="N97" s="157"/>
      <c r="O97" s="157"/>
      <c r="P97" s="157"/>
      <c r="Q97" s="157"/>
      <c r="R97" s="157"/>
      <c r="S97" s="157"/>
      <c r="T97" s="157"/>
      <c r="U97" s="157"/>
      <c r="V97" s="157"/>
      <c r="W97" s="157"/>
      <c r="X97" s="148"/>
      <c r="Y97" s="148"/>
      <c r="Z97" s="148"/>
      <c r="AA97" s="148"/>
      <c r="AB97" s="148"/>
      <c r="AC97" s="148"/>
      <c r="AD97" s="148"/>
      <c r="AE97" s="148"/>
      <c r="AF97" s="148"/>
      <c r="AG97" s="148" t="s">
        <v>173</v>
      </c>
      <c r="AH97" s="148">
        <v>0</v>
      </c>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outlineLevel="1" x14ac:dyDescent="0.2">
      <c r="A98" s="155"/>
      <c r="B98" s="156"/>
      <c r="C98" s="185" t="s">
        <v>263</v>
      </c>
      <c r="D98" s="158"/>
      <c r="E98" s="159">
        <v>-5.75</v>
      </c>
      <c r="F98" s="157"/>
      <c r="G98" s="157"/>
      <c r="H98" s="157"/>
      <c r="I98" s="157"/>
      <c r="J98" s="157"/>
      <c r="K98" s="157"/>
      <c r="L98" s="157"/>
      <c r="M98" s="157"/>
      <c r="N98" s="157"/>
      <c r="O98" s="157"/>
      <c r="P98" s="157"/>
      <c r="Q98" s="157"/>
      <c r="R98" s="157"/>
      <c r="S98" s="157"/>
      <c r="T98" s="157"/>
      <c r="U98" s="157"/>
      <c r="V98" s="157"/>
      <c r="W98" s="157"/>
      <c r="X98" s="148"/>
      <c r="Y98" s="148"/>
      <c r="Z98" s="148"/>
      <c r="AA98" s="148"/>
      <c r="AB98" s="148"/>
      <c r="AC98" s="148"/>
      <c r="AD98" s="148"/>
      <c r="AE98" s="148"/>
      <c r="AF98" s="148"/>
      <c r="AG98" s="148" t="s">
        <v>173</v>
      </c>
      <c r="AH98" s="148">
        <v>0</v>
      </c>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1" x14ac:dyDescent="0.2">
      <c r="A99" s="155"/>
      <c r="B99" s="156"/>
      <c r="C99" s="185" t="s">
        <v>264</v>
      </c>
      <c r="D99" s="158"/>
      <c r="E99" s="159"/>
      <c r="F99" s="157"/>
      <c r="G99" s="157"/>
      <c r="H99" s="157"/>
      <c r="I99" s="157"/>
      <c r="J99" s="157"/>
      <c r="K99" s="157"/>
      <c r="L99" s="157"/>
      <c r="M99" s="157"/>
      <c r="N99" s="157"/>
      <c r="O99" s="157"/>
      <c r="P99" s="157"/>
      <c r="Q99" s="157"/>
      <c r="R99" s="157"/>
      <c r="S99" s="157"/>
      <c r="T99" s="157"/>
      <c r="U99" s="157"/>
      <c r="V99" s="157"/>
      <c r="W99" s="157"/>
      <c r="X99" s="148"/>
      <c r="Y99" s="148"/>
      <c r="Z99" s="148"/>
      <c r="AA99" s="148"/>
      <c r="AB99" s="148"/>
      <c r="AC99" s="148"/>
      <c r="AD99" s="148"/>
      <c r="AE99" s="148"/>
      <c r="AF99" s="148"/>
      <c r="AG99" s="148" t="s">
        <v>173</v>
      </c>
      <c r="AH99" s="148">
        <v>0</v>
      </c>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outlineLevel="1" x14ac:dyDescent="0.2">
      <c r="A100" s="155"/>
      <c r="B100" s="156"/>
      <c r="C100" s="185" t="s">
        <v>265</v>
      </c>
      <c r="D100" s="158"/>
      <c r="E100" s="159">
        <v>1.4700000000000002</v>
      </c>
      <c r="F100" s="157"/>
      <c r="G100" s="157"/>
      <c r="H100" s="157"/>
      <c r="I100" s="157"/>
      <c r="J100" s="157"/>
      <c r="K100" s="157"/>
      <c r="L100" s="157"/>
      <c r="M100" s="157"/>
      <c r="N100" s="157"/>
      <c r="O100" s="157"/>
      <c r="P100" s="157"/>
      <c r="Q100" s="157"/>
      <c r="R100" s="157"/>
      <c r="S100" s="157"/>
      <c r="T100" s="157"/>
      <c r="U100" s="157"/>
      <c r="V100" s="157"/>
      <c r="W100" s="157"/>
      <c r="X100" s="148"/>
      <c r="Y100" s="148"/>
      <c r="Z100" s="148"/>
      <c r="AA100" s="148"/>
      <c r="AB100" s="148"/>
      <c r="AC100" s="148"/>
      <c r="AD100" s="148"/>
      <c r="AE100" s="148"/>
      <c r="AF100" s="148"/>
      <c r="AG100" s="148" t="s">
        <v>173</v>
      </c>
      <c r="AH100" s="148">
        <v>0</v>
      </c>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row>
    <row r="101" spans="1:60" outlineLevel="1" x14ac:dyDescent="0.2">
      <c r="A101" s="155"/>
      <c r="B101" s="156"/>
      <c r="C101" s="185" t="s">
        <v>266</v>
      </c>
      <c r="D101" s="158"/>
      <c r="E101" s="159">
        <v>1.6560000000000001</v>
      </c>
      <c r="F101" s="157"/>
      <c r="G101" s="157"/>
      <c r="H101" s="157"/>
      <c r="I101" s="157"/>
      <c r="J101" s="157"/>
      <c r="K101" s="157"/>
      <c r="L101" s="157"/>
      <c r="M101" s="157"/>
      <c r="N101" s="157"/>
      <c r="O101" s="157"/>
      <c r="P101" s="157"/>
      <c r="Q101" s="157"/>
      <c r="R101" s="157"/>
      <c r="S101" s="157"/>
      <c r="T101" s="157"/>
      <c r="U101" s="157"/>
      <c r="V101" s="157"/>
      <c r="W101" s="157"/>
      <c r="X101" s="148"/>
      <c r="Y101" s="148"/>
      <c r="Z101" s="148"/>
      <c r="AA101" s="148"/>
      <c r="AB101" s="148"/>
      <c r="AC101" s="148"/>
      <c r="AD101" s="148"/>
      <c r="AE101" s="148"/>
      <c r="AF101" s="148"/>
      <c r="AG101" s="148" t="s">
        <v>173</v>
      </c>
      <c r="AH101" s="148">
        <v>0</v>
      </c>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1" x14ac:dyDescent="0.2">
      <c r="A102" s="155"/>
      <c r="B102" s="156"/>
      <c r="C102" s="185" t="s">
        <v>267</v>
      </c>
      <c r="D102" s="158"/>
      <c r="E102" s="159">
        <v>4.16</v>
      </c>
      <c r="F102" s="157"/>
      <c r="G102" s="157"/>
      <c r="H102" s="157"/>
      <c r="I102" s="157"/>
      <c r="J102" s="157"/>
      <c r="K102" s="157"/>
      <c r="L102" s="157"/>
      <c r="M102" s="157"/>
      <c r="N102" s="157"/>
      <c r="O102" s="157"/>
      <c r="P102" s="157"/>
      <c r="Q102" s="157"/>
      <c r="R102" s="157"/>
      <c r="S102" s="157"/>
      <c r="T102" s="157"/>
      <c r="U102" s="157"/>
      <c r="V102" s="157"/>
      <c r="W102" s="157"/>
      <c r="X102" s="148"/>
      <c r="Y102" s="148"/>
      <c r="Z102" s="148"/>
      <c r="AA102" s="148"/>
      <c r="AB102" s="148"/>
      <c r="AC102" s="148"/>
      <c r="AD102" s="148"/>
      <c r="AE102" s="148"/>
      <c r="AF102" s="148"/>
      <c r="AG102" s="148" t="s">
        <v>173</v>
      </c>
      <c r="AH102" s="148">
        <v>0</v>
      </c>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outlineLevel="1" x14ac:dyDescent="0.2">
      <c r="A103" s="155"/>
      <c r="B103" s="156"/>
      <c r="C103" s="185" t="s">
        <v>268</v>
      </c>
      <c r="D103" s="158"/>
      <c r="E103" s="159">
        <v>0.67500000000000004</v>
      </c>
      <c r="F103" s="157"/>
      <c r="G103" s="157"/>
      <c r="H103" s="157"/>
      <c r="I103" s="157"/>
      <c r="J103" s="157"/>
      <c r="K103" s="157"/>
      <c r="L103" s="157"/>
      <c r="M103" s="157"/>
      <c r="N103" s="157"/>
      <c r="O103" s="157"/>
      <c r="P103" s="157"/>
      <c r="Q103" s="157"/>
      <c r="R103" s="157"/>
      <c r="S103" s="157"/>
      <c r="T103" s="157"/>
      <c r="U103" s="157"/>
      <c r="V103" s="157"/>
      <c r="W103" s="157"/>
      <c r="X103" s="148"/>
      <c r="Y103" s="148"/>
      <c r="Z103" s="148"/>
      <c r="AA103" s="148"/>
      <c r="AB103" s="148"/>
      <c r="AC103" s="148"/>
      <c r="AD103" s="148"/>
      <c r="AE103" s="148"/>
      <c r="AF103" s="148"/>
      <c r="AG103" s="148" t="s">
        <v>173</v>
      </c>
      <c r="AH103" s="148">
        <v>0</v>
      </c>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row>
    <row r="104" spans="1:60" outlineLevel="1" x14ac:dyDescent="0.2">
      <c r="A104" s="155"/>
      <c r="B104" s="156"/>
      <c r="C104" s="185" t="s">
        <v>269</v>
      </c>
      <c r="D104" s="158"/>
      <c r="E104" s="159">
        <v>0.46500000000000002</v>
      </c>
      <c r="F104" s="157"/>
      <c r="G104" s="157"/>
      <c r="H104" s="157"/>
      <c r="I104" s="157"/>
      <c r="J104" s="157"/>
      <c r="K104" s="157"/>
      <c r="L104" s="157"/>
      <c r="M104" s="157"/>
      <c r="N104" s="157"/>
      <c r="O104" s="157"/>
      <c r="P104" s="157"/>
      <c r="Q104" s="157"/>
      <c r="R104" s="157"/>
      <c r="S104" s="157"/>
      <c r="T104" s="157"/>
      <c r="U104" s="157"/>
      <c r="V104" s="157"/>
      <c r="W104" s="157"/>
      <c r="X104" s="148"/>
      <c r="Y104" s="148"/>
      <c r="Z104" s="148"/>
      <c r="AA104" s="148"/>
      <c r="AB104" s="148"/>
      <c r="AC104" s="148"/>
      <c r="AD104" s="148"/>
      <c r="AE104" s="148"/>
      <c r="AF104" s="148"/>
      <c r="AG104" s="148" t="s">
        <v>173</v>
      </c>
      <c r="AH104" s="148">
        <v>0</v>
      </c>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1" x14ac:dyDescent="0.2">
      <c r="A105" s="155"/>
      <c r="B105" s="156"/>
      <c r="C105" s="185" t="s">
        <v>270</v>
      </c>
      <c r="D105" s="158"/>
      <c r="E105" s="159">
        <v>0.34050000000000002</v>
      </c>
      <c r="F105" s="157"/>
      <c r="G105" s="157"/>
      <c r="H105" s="157"/>
      <c r="I105" s="157"/>
      <c r="J105" s="157"/>
      <c r="K105" s="157"/>
      <c r="L105" s="157"/>
      <c r="M105" s="157"/>
      <c r="N105" s="157"/>
      <c r="O105" s="157"/>
      <c r="P105" s="157"/>
      <c r="Q105" s="157"/>
      <c r="R105" s="157"/>
      <c r="S105" s="157"/>
      <c r="T105" s="157"/>
      <c r="U105" s="157"/>
      <c r="V105" s="157"/>
      <c r="W105" s="157"/>
      <c r="X105" s="148"/>
      <c r="Y105" s="148"/>
      <c r="Z105" s="148"/>
      <c r="AA105" s="148"/>
      <c r="AB105" s="148"/>
      <c r="AC105" s="148"/>
      <c r="AD105" s="148"/>
      <c r="AE105" s="148"/>
      <c r="AF105" s="148"/>
      <c r="AG105" s="148" t="s">
        <v>173</v>
      </c>
      <c r="AH105" s="148">
        <v>0</v>
      </c>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outlineLevel="1" x14ac:dyDescent="0.2">
      <c r="A106" s="155"/>
      <c r="B106" s="156"/>
      <c r="C106" s="185" t="s">
        <v>271</v>
      </c>
      <c r="D106" s="158"/>
      <c r="E106" s="159">
        <v>2.12</v>
      </c>
      <c r="F106" s="157"/>
      <c r="G106" s="157"/>
      <c r="H106" s="157"/>
      <c r="I106" s="157"/>
      <c r="J106" s="157"/>
      <c r="K106" s="157"/>
      <c r="L106" s="157"/>
      <c r="M106" s="157"/>
      <c r="N106" s="157"/>
      <c r="O106" s="157"/>
      <c r="P106" s="157"/>
      <c r="Q106" s="157"/>
      <c r="R106" s="157"/>
      <c r="S106" s="157"/>
      <c r="T106" s="157"/>
      <c r="U106" s="157"/>
      <c r="V106" s="157"/>
      <c r="W106" s="157"/>
      <c r="X106" s="148"/>
      <c r="Y106" s="148"/>
      <c r="Z106" s="148"/>
      <c r="AA106" s="148"/>
      <c r="AB106" s="148"/>
      <c r="AC106" s="148"/>
      <c r="AD106" s="148"/>
      <c r="AE106" s="148"/>
      <c r="AF106" s="148"/>
      <c r="AG106" s="148" t="s">
        <v>173</v>
      </c>
      <c r="AH106" s="148">
        <v>0</v>
      </c>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1" x14ac:dyDescent="0.2">
      <c r="A107" s="155"/>
      <c r="B107" s="156"/>
      <c r="C107" s="185" t="s">
        <v>272</v>
      </c>
      <c r="D107" s="158"/>
      <c r="E107" s="159">
        <v>0.5625</v>
      </c>
      <c r="F107" s="157"/>
      <c r="G107" s="157"/>
      <c r="H107" s="157"/>
      <c r="I107" s="157"/>
      <c r="J107" s="157"/>
      <c r="K107" s="157"/>
      <c r="L107" s="157"/>
      <c r="M107" s="157"/>
      <c r="N107" s="157"/>
      <c r="O107" s="157"/>
      <c r="P107" s="157"/>
      <c r="Q107" s="157"/>
      <c r="R107" s="157"/>
      <c r="S107" s="157"/>
      <c r="T107" s="157"/>
      <c r="U107" s="157"/>
      <c r="V107" s="157"/>
      <c r="W107" s="157"/>
      <c r="X107" s="148"/>
      <c r="Y107" s="148"/>
      <c r="Z107" s="148"/>
      <c r="AA107" s="148"/>
      <c r="AB107" s="148"/>
      <c r="AC107" s="148"/>
      <c r="AD107" s="148"/>
      <c r="AE107" s="148"/>
      <c r="AF107" s="148"/>
      <c r="AG107" s="148" t="s">
        <v>173</v>
      </c>
      <c r="AH107" s="148">
        <v>0</v>
      </c>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1" x14ac:dyDescent="0.2">
      <c r="A108" s="155"/>
      <c r="B108" s="156"/>
      <c r="C108" s="185" t="s">
        <v>273</v>
      </c>
      <c r="D108" s="158"/>
      <c r="E108" s="159">
        <v>0.43050000000000005</v>
      </c>
      <c r="F108" s="157"/>
      <c r="G108" s="157"/>
      <c r="H108" s="157"/>
      <c r="I108" s="157"/>
      <c r="J108" s="157"/>
      <c r="K108" s="157"/>
      <c r="L108" s="157"/>
      <c r="M108" s="157"/>
      <c r="N108" s="157"/>
      <c r="O108" s="157"/>
      <c r="P108" s="157"/>
      <c r="Q108" s="157"/>
      <c r="R108" s="157"/>
      <c r="S108" s="157"/>
      <c r="T108" s="157"/>
      <c r="U108" s="157"/>
      <c r="V108" s="157"/>
      <c r="W108" s="157"/>
      <c r="X108" s="148"/>
      <c r="Y108" s="148"/>
      <c r="Z108" s="148"/>
      <c r="AA108" s="148"/>
      <c r="AB108" s="148"/>
      <c r="AC108" s="148"/>
      <c r="AD108" s="148"/>
      <c r="AE108" s="148"/>
      <c r="AF108" s="148"/>
      <c r="AG108" s="148" t="s">
        <v>173</v>
      </c>
      <c r="AH108" s="148">
        <v>0</v>
      </c>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outlineLevel="1" x14ac:dyDescent="0.2">
      <c r="A109" s="155"/>
      <c r="B109" s="156"/>
      <c r="C109" s="185" t="s">
        <v>274</v>
      </c>
      <c r="D109" s="158"/>
      <c r="E109" s="159">
        <v>2.2050000000000001</v>
      </c>
      <c r="F109" s="157"/>
      <c r="G109" s="157"/>
      <c r="H109" s="157"/>
      <c r="I109" s="157"/>
      <c r="J109" s="157"/>
      <c r="K109" s="157"/>
      <c r="L109" s="157"/>
      <c r="M109" s="157"/>
      <c r="N109" s="157"/>
      <c r="O109" s="157"/>
      <c r="P109" s="157"/>
      <c r="Q109" s="157"/>
      <c r="R109" s="157"/>
      <c r="S109" s="157"/>
      <c r="T109" s="157"/>
      <c r="U109" s="157"/>
      <c r="V109" s="157"/>
      <c r="W109" s="157"/>
      <c r="X109" s="148"/>
      <c r="Y109" s="148"/>
      <c r="Z109" s="148"/>
      <c r="AA109" s="148"/>
      <c r="AB109" s="148"/>
      <c r="AC109" s="148"/>
      <c r="AD109" s="148"/>
      <c r="AE109" s="148"/>
      <c r="AF109" s="148"/>
      <c r="AG109" s="148" t="s">
        <v>173</v>
      </c>
      <c r="AH109" s="148">
        <v>0</v>
      </c>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outlineLevel="1" x14ac:dyDescent="0.2">
      <c r="A110" s="155"/>
      <c r="B110" s="156"/>
      <c r="C110" s="185" t="s">
        <v>275</v>
      </c>
      <c r="D110" s="158"/>
      <c r="E110" s="159">
        <v>0.65250000000000008</v>
      </c>
      <c r="F110" s="157"/>
      <c r="G110" s="157"/>
      <c r="H110" s="157"/>
      <c r="I110" s="157"/>
      <c r="J110" s="157"/>
      <c r="K110" s="157"/>
      <c r="L110" s="157"/>
      <c r="M110" s="157"/>
      <c r="N110" s="157"/>
      <c r="O110" s="157"/>
      <c r="P110" s="157"/>
      <c r="Q110" s="157"/>
      <c r="R110" s="157"/>
      <c r="S110" s="157"/>
      <c r="T110" s="157"/>
      <c r="U110" s="157"/>
      <c r="V110" s="157"/>
      <c r="W110" s="157"/>
      <c r="X110" s="148"/>
      <c r="Y110" s="148"/>
      <c r="Z110" s="148"/>
      <c r="AA110" s="148"/>
      <c r="AB110" s="148"/>
      <c r="AC110" s="148"/>
      <c r="AD110" s="148"/>
      <c r="AE110" s="148"/>
      <c r="AF110" s="148"/>
      <c r="AG110" s="148" t="s">
        <v>173</v>
      </c>
      <c r="AH110" s="148">
        <v>0</v>
      </c>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1" x14ac:dyDescent="0.2">
      <c r="A111" s="155"/>
      <c r="B111" s="156"/>
      <c r="C111" s="185" t="s">
        <v>276</v>
      </c>
      <c r="D111" s="158"/>
      <c r="E111" s="159">
        <v>0.64500000000000002</v>
      </c>
      <c r="F111" s="157"/>
      <c r="G111" s="157"/>
      <c r="H111" s="157"/>
      <c r="I111" s="157"/>
      <c r="J111" s="157"/>
      <c r="K111" s="157"/>
      <c r="L111" s="157"/>
      <c r="M111" s="157"/>
      <c r="N111" s="157"/>
      <c r="O111" s="157"/>
      <c r="P111" s="157"/>
      <c r="Q111" s="157"/>
      <c r="R111" s="157"/>
      <c r="S111" s="157"/>
      <c r="T111" s="157"/>
      <c r="U111" s="157"/>
      <c r="V111" s="157"/>
      <c r="W111" s="157"/>
      <c r="X111" s="148"/>
      <c r="Y111" s="148"/>
      <c r="Z111" s="148"/>
      <c r="AA111" s="148"/>
      <c r="AB111" s="148"/>
      <c r="AC111" s="148"/>
      <c r="AD111" s="148"/>
      <c r="AE111" s="148"/>
      <c r="AF111" s="148"/>
      <c r="AG111" s="148" t="s">
        <v>173</v>
      </c>
      <c r="AH111" s="148">
        <v>0</v>
      </c>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outlineLevel="1" x14ac:dyDescent="0.2">
      <c r="A112" s="155"/>
      <c r="B112" s="156"/>
      <c r="C112" s="185" t="s">
        <v>277</v>
      </c>
      <c r="D112" s="158"/>
      <c r="E112" s="159">
        <v>0.75</v>
      </c>
      <c r="F112" s="157"/>
      <c r="G112" s="157"/>
      <c r="H112" s="157"/>
      <c r="I112" s="157"/>
      <c r="J112" s="157"/>
      <c r="K112" s="157"/>
      <c r="L112" s="157"/>
      <c r="M112" s="157"/>
      <c r="N112" s="157"/>
      <c r="O112" s="157"/>
      <c r="P112" s="157"/>
      <c r="Q112" s="157"/>
      <c r="R112" s="157"/>
      <c r="S112" s="157"/>
      <c r="T112" s="157"/>
      <c r="U112" s="157"/>
      <c r="V112" s="157"/>
      <c r="W112" s="157"/>
      <c r="X112" s="148"/>
      <c r="Y112" s="148"/>
      <c r="Z112" s="148"/>
      <c r="AA112" s="148"/>
      <c r="AB112" s="148"/>
      <c r="AC112" s="148"/>
      <c r="AD112" s="148"/>
      <c r="AE112" s="148"/>
      <c r="AF112" s="148"/>
      <c r="AG112" s="148" t="s">
        <v>173</v>
      </c>
      <c r="AH112" s="148">
        <v>0</v>
      </c>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1" x14ac:dyDescent="0.2">
      <c r="A113" s="155"/>
      <c r="B113" s="156"/>
      <c r="C113" s="185" t="s">
        <v>278</v>
      </c>
      <c r="D113" s="158"/>
      <c r="E113" s="159">
        <v>0.48000000000000004</v>
      </c>
      <c r="F113" s="157"/>
      <c r="G113" s="157"/>
      <c r="H113" s="157"/>
      <c r="I113" s="157"/>
      <c r="J113" s="157"/>
      <c r="K113" s="157"/>
      <c r="L113" s="157"/>
      <c r="M113" s="157"/>
      <c r="N113" s="157"/>
      <c r="O113" s="157"/>
      <c r="P113" s="157"/>
      <c r="Q113" s="157"/>
      <c r="R113" s="157"/>
      <c r="S113" s="157"/>
      <c r="T113" s="157"/>
      <c r="U113" s="157"/>
      <c r="V113" s="157"/>
      <c r="W113" s="157"/>
      <c r="X113" s="148"/>
      <c r="Y113" s="148"/>
      <c r="Z113" s="148"/>
      <c r="AA113" s="148"/>
      <c r="AB113" s="148"/>
      <c r="AC113" s="148"/>
      <c r="AD113" s="148"/>
      <c r="AE113" s="148"/>
      <c r="AF113" s="148"/>
      <c r="AG113" s="148" t="s">
        <v>173</v>
      </c>
      <c r="AH113" s="148">
        <v>0</v>
      </c>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1" x14ac:dyDescent="0.2">
      <c r="A114" s="155"/>
      <c r="B114" s="156"/>
      <c r="C114" s="185" t="s">
        <v>279</v>
      </c>
      <c r="D114" s="158"/>
      <c r="E114" s="159">
        <v>0.63</v>
      </c>
      <c r="F114" s="157"/>
      <c r="G114" s="157"/>
      <c r="H114" s="157"/>
      <c r="I114" s="157"/>
      <c r="J114" s="157"/>
      <c r="K114" s="157"/>
      <c r="L114" s="157"/>
      <c r="M114" s="157"/>
      <c r="N114" s="157"/>
      <c r="O114" s="157"/>
      <c r="P114" s="157"/>
      <c r="Q114" s="157"/>
      <c r="R114" s="157"/>
      <c r="S114" s="157"/>
      <c r="T114" s="157"/>
      <c r="U114" s="157"/>
      <c r="V114" s="157"/>
      <c r="W114" s="157"/>
      <c r="X114" s="148"/>
      <c r="Y114" s="148"/>
      <c r="Z114" s="148"/>
      <c r="AA114" s="148"/>
      <c r="AB114" s="148"/>
      <c r="AC114" s="148"/>
      <c r="AD114" s="148"/>
      <c r="AE114" s="148"/>
      <c r="AF114" s="148"/>
      <c r="AG114" s="148" t="s">
        <v>173</v>
      </c>
      <c r="AH114" s="148">
        <v>0</v>
      </c>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outlineLevel="1" x14ac:dyDescent="0.2">
      <c r="A115" s="155"/>
      <c r="B115" s="156"/>
      <c r="C115" s="185" t="s">
        <v>280</v>
      </c>
      <c r="D115" s="158"/>
      <c r="E115" s="159">
        <v>0.60000000000000009</v>
      </c>
      <c r="F115" s="157"/>
      <c r="G115" s="157"/>
      <c r="H115" s="157"/>
      <c r="I115" s="157"/>
      <c r="J115" s="157"/>
      <c r="K115" s="157"/>
      <c r="L115" s="157"/>
      <c r="M115" s="157"/>
      <c r="N115" s="157"/>
      <c r="O115" s="157"/>
      <c r="P115" s="157"/>
      <c r="Q115" s="157"/>
      <c r="R115" s="157"/>
      <c r="S115" s="157"/>
      <c r="T115" s="157"/>
      <c r="U115" s="157"/>
      <c r="V115" s="157"/>
      <c r="W115" s="157"/>
      <c r="X115" s="148"/>
      <c r="Y115" s="148"/>
      <c r="Z115" s="148"/>
      <c r="AA115" s="148"/>
      <c r="AB115" s="148"/>
      <c r="AC115" s="148"/>
      <c r="AD115" s="148"/>
      <c r="AE115" s="148"/>
      <c r="AF115" s="148"/>
      <c r="AG115" s="148" t="s">
        <v>173</v>
      </c>
      <c r="AH115" s="148">
        <v>0</v>
      </c>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1" x14ac:dyDescent="0.2">
      <c r="A116" s="155"/>
      <c r="B116" s="156"/>
      <c r="C116" s="185" t="s">
        <v>281</v>
      </c>
      <c r="D116" s="158"/>
      <c r="E116" s="159">
        <v>0.69750000000000001</v>
      </c>
      <c r="F116" s="157"/>
      <c r="G116" s="157"/>
      <c r="H116" s="157"/>
      <c r="I116" s="157"/>
      <c r="J116" s="157"/>
      <c r="K116" s="157"/>
      <c r="L116" s="157"/>
      <c r="M116" s="157"/>
      <c r="N116" s="157"/>
      <c r="O116" s="157"/>
      <c r="P116" s="157"/>
      <c r="Q116" s="157"/>
      <c r="R116" s="157"/>
      <c r="S116" s="157"/>
      <c r="T116" s="157"/>
      <c r="U116" s="157"/>
      <c r="V116" s="157"/>
      <c r="W116" s="157"/>
      <c r="X116" s="148"/>
      <c r="Y116" s="148"/>
      <c r="Z116" s="148"/>
      <c r="AA116" s="148"/>
      <c r="AB116" s="148"/>
      <c r="AC116" s="148"/>
      <c r="AD116" s="148"/>
      <c r="AE116" s="148"/>
      <c r="AF116" s="148"/>
      <c r="AG116" s="148" t="s">
        <v>173</v>
      </c>
      <c r="AH116" s="148">
        <v>0</v>
      </c>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outlineLevel="1" x14ac:dyDescent="0.2">
      <c r="A117" s="155"/>
      <c r="B117" s="156"/>
      <c r="C117" s="185" t="s">
        <v>282</v>
      </c>
      <c r="D117" s="158"/>
      <c r="E117" s="159">
        <v>3.45</v>
      </c>
      <c r="F117" s="157"/>
      <c r="G117" s="157"/>
      <c r="H117" s="157"/>
      <c r="I117" s="157"/>
      <c r="J117" s="157"/>
      <c r="K117" s="157"/>
      <c r="L117" s="157"/>
      <c r="M117" s="157"/>
      <c r="N117" s="157"/>
      <c r="O117" s="157"/>
      <c r="P117" s="157"/>
      <c r="Q117" s="157"/>
      <c r="R117" s="157"/>
      <c r="S117" s="157"/>
      <c r="T117" s="157"/>
      <c r="U117" s="157"/>
      <c r="V117" s="157"/>
      <c r="W117" s="157"/>
      <c r="X117" s="148"/>
      <c r="Y117" s="148"/>
      <c r="Z117" s="148"/>
      <c r="AA117" s="148"/>
      <c r="AB117" s="148"/>
      <c r="AC117" s="148"/>
      <c r="AD117" s="148"/>
      <c r="AE117" s="148"/>
      <c r="AF117" s="148"/>
      <c r="AG117" s="148" t="s">
        <v>173</v>
      </c>
      <c r="AH117" s="148">
        <v>0</v>
      </c>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ht="22.5" outlineLevel="1" x14ac:dyDescent="0.2">
      <c r="A118" s="167">
        <v>14</v>
      </c>
      <c r="B118" s="168" t="s">
        <v>283</v>
      </c>
      <c r="C118" s="184" t="s">
        <v>284</v>
      </c>
      <c r="D118" s="169" t="s">
        <v>184</v>
      </c>
      <c r="E118" s="170">
        <v>370.99050000000005</v>
      </c>
      <c r="F118" s="171">
        <v>0</v>
      </c>
      <c r="G118" s="172">
        <f>ROUND(E118*F118,2)</f>
        <v>0</v>
      </c>
      <c r="H118" s="171">
        <v>33.190000000000005</v>
      </c>
      <c r="I118" s="172">
        <f>ROUND(E118*H118,2)</f>
        <v>12313.17</v>
      </c>
      <c r="J118" s="171">
        <v>31.110000000000003</v>
      </c>
      <c r="K118" s="172">
        <f>ROUND(E118*J118,2)</f>
        <v>11541.51</v>
      </c>
      <c r="L118" s="172">
        <v>21</v>
      </c>
      <c r="M118" s="172">
        <f>G118*(1+L118/100)</f>
        <v>0</v>
      </c>
      <c r="N118" s="172">
        <v>3.2000000000000003E-4</v>
      </c>
      <c r="O118" s="172">
        <f>ROUND(E118*N118,2)</f>
        <v>0.12</v>
      </c>
      <c r="P118" s="172">
        <v>0</v>
      </c>
      <c r="Q118" s="172">
        <f>ROUND(E118*P118,2)</f>
        <v>0</v>
      </c>
      <c r="R118" s="172" t="s">
        <v>176</v>
      </c>
      <c r="S118" s="172" t="s">
        <v>168</v>
      </c>
      <c r="T118" s="173" t="s">
        <v>168</v>
      </c>
      <c r="U118" s="157">
        <v>7.0000000000000007E-2</v>
      </c>
      <c r="V118" s="157">
        <f>ROUND(E118*U118,2)</f>
        <v>25.97</v>
      </c>
      <c r="W118" s="157"/>
      <c r="X118" s="148"/>
      <c r="Y118" s="148"/>
      <c r="Z118" s="148"/>
      <c r="AA118" s="148"/>
      <c r="AB118" s="148"/>
      <c r="AC118" s="148"/>
      <c r="AD118" s="148"/>
      <c r="AE118" s="148"/>
      <c r="AF118" s="148"/>
      <c r="AG118" s="148" t="s">
        <v>169</v>
      </c>
      <c r="AH118" s="148"/>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outlineLevel="1" x14ac:dyDescent="0.2">
      <c r="A119" s="155"/>
      <c r="B119" s="156"/>
      <c r="C119" s="240" t="s">
        <v>210</v>
      </c>
      <c r="D119" s="241"/>
      <c r="E119" s="241"/>
      <c r="F119" s="241"/>
      <c r="G119" s="241"/>
      <c r="H119" s="157"/>
      <c r="I119" s="157"/>
      <c r="J119" s="157"/>
      <c r="K119" s="157"/>
      <c r="L119" s="157"/>
      <c r="M119" s="157"/>
      <c r="N119" s="157"/>
      <c r="O119" s="157"/>
      <c r="P119" s="157"/>
      <c r="Q119" s="157"/>
      <c r="R119" s="157"/>
      <c r="S119" s="157"/>
      <c r="T119" s="157"/>
      <c r="U119" s="157"/>
      <c r="V119" s="157"/>
      <c r="W119" s="157"/>
      <c r="X119" s="148"/>
      <c r="Y119" s="148"/>
      <c r="Z119" s="148"/>
      <c r="AA119" s="148"/>
      <c r="AB119" s="148"/>
      <c r="AC119" s="148"/>
      <c r="AD119" s="148"/>
      <c r="AE119" s="148"/>
      <c r="AF119" s="148"/>
      <c r="AG119" s="148" t="s">
        <v>171</v>
      </c>
      <c r="AH119" s="148"/>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1" x14ac:dyDescent="0.2">
      <c r="A120" s="155"/>
      <c r="B120" s="156"/>
      <c r="C120" s="185" t="s">
        <v>217</v>
      </c>
      <c r="D120" s="158"/>
      <c r="E120" s="159">
        <v>94.224000000000004</v>
      </c>
      <c r="F120" s="157"/>
      <c r="G120" s="157"/>
      <c r="H120" s="157"/>
      <c r="I120" s="157"/>
      <c r="J120" s="157"/>
      <c r="K120" s="157"/>
      <c r="L120" s="157"/>
      <c r="M120" s="157"/>
      <c r="N120" s="157"/>
      <c r="O120" s="157"/>
      <c r="P120" s="157"/>
      <c r="Q120" s="157"/>
      <c r="R120" s="157"/>
      <c r="S120" s="157"/>
      <c r="T120" s="157"/>
      <c r="U120" s="157"/>
      <c r="V120" s="157"/>
      <c r="W120" s="157"/>
      <c r="X120" s="148"/>
      <c r="Y120" s="148"/>
      <c r="Z120" s="148"/>
      <c r="AA120" s="148"/>
      <c r="AB120" s="148"/>
      <c r="AC120" s="148"/>
      <c r="AD120" s="148"/>
      <c r="AE120" s="148"/>
      <c r="AF120" s="148"/>
      <c r="AG120" s="148" t="s">
        <v>173</v>
      </c>
      <c r="AH120" s="148">
        <v>0</v>
      </c>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1" x14ac:dyDescent="0.2">
      <c r="A121" s="155"/>
      <c r="B121" s="156"/>
      <c r="C121" s="185" t="s">
        <v>218</v>
      </c>
      <c r="D121" s="158"/>
      <c r="E121" s="159">
        <v>29.040000000000003</v>
      </c>
      <c r="F121" s="157"/>
      <c r="G121" s="157"/>
      <c r="H121" s="157"/>
      <c r="I121" s="157"/>
      <c r="J121" s="157"/>
      <c r="K121" s="157"/>
      <c r="L121" s="157"/>
      <c r="M121" s="157"/>
      <c r="N121" s="157"/>
      <c r="O121" s="157"/>
      <c r="P121" s="157"/>
      <c r="Q121" s="157"/>
      <c r="R121" s="157"/>
      <c r="S121" s="157"/>
      <c r="T121" s="157"/>
      <c r="U121" s="157"/>
      <c r="V121" s="157"/>
      <c r="W121" s="157"/>
      <c r="X121" s="148"/>
      <c r="Y121" s="148"/>
      <c r="Z121" s="148"/>
      <c r="AA121" s="148"/>
      <c r="AB121" s="148"/>
      <c r="AC121" s="148"/>
      <c r="AD121" s="148"/>
      <c r="AE121" s="148"/>
      <c r="AF121" s="148"/>
      <c r="AG121" s="148" t="s">
        <v>173</v>
      </c>
      <c r="AH121" s="148">
        <v>0</v>
      </c>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1" x14ac:dyDescent="0.2">
      <c r="A122" s="155"/>
      <c r="B122" s="156"/>
      <c r="C122" s="185" t="s">
        <v>219</v>
      </c>
      <c r="D122" s="158"/>
      <c r="E122" s="159">
        <v>47.580000000000005</v>
      </c>
      <c r="F122" s="157"/>
      <c r="G122" s="157"/>
      <c r="H122" s="157"/>
      <c r="I122" s="157"/>
      <c r="J122" s="157"/>
      <c r="K122" s="157"/>
      <c r="L122" s="157"/>
      <c r="M122" s="157"/>
      <c r="N122" s="157"/>
      <c r="O122" s="157"/>
      <c r="P122" s="157"/>
      <c r="Q122" s="157"/>
      <c r="R122" s="157"/>
      <c r="S122" s="157"/>
      <c r="T122" s="157"/>
      <c r="U122" s="157"/>
      <c r="V122" s="157"/>
      <c r="W122" s="157"/>
      <c r="X122" s="148"/>
      <c r="Y122" s="148"/>
      <c r="Z122" s="148"/>
      <c r="AA122" s="148"/>
      <c r="AB122" s="148"/>
      <c r="AC122" s="148"/>
      <c r="AD122" s="148"/>
      <c r="AE122" s="148"/>
      <c r="AF122" s="148"/>
      <c r="AG122" s="148" t="s">
        <v>173</v>
      </c>
      <c r="AH122" s="148">
        <v>0</v>
      </c>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1" x14ac:dyDescent="0.2">
      <c r="A123" s="155"/>
      <c r="B123" s="156"/>
      <c r="C123" s="185" t="s">
        <v>220</v>
      </c>
      <c r="D123" s="158"/>
      <c r="E123" s="159">
        <v>17.940000000000001</v>
      </c>
      <c r="F123" s="157"/>
      <c r="G123" s="157"/>
      <c r="H123" s="157"/>
      <c r="I123" s="157"/>
      <c r="J123" s="157"/>
      <c r="K123" s="157"/>
      <c r="L123" s="157"/>
      <c r="M123" s="157"/>
      <c r="N123" s="157"/>
      <c r="O123" s="157"/>
      <c r="P123" s="157"/>
      <c r="Q123" s="157"/>
      <c r="R123" s="157"/>
      <c r="S123" s="157"/>
      <c r="T123" s="157"/>
      <c r="U123" s="157"/>
      <c r="V123" s="157"/>
      <c r="W123" s="157"/>
      <c r="X123" s="148"/>
      <c r="Y123" s="148"/>
      <c r="Z123" s="148"/>
      <c r="AA123" s="148"/>
      <c r="AB123" s="148"/>
      <c r="AC123" s="148"/>
      <c r="AD123" s="148"/>
      <c r="AE123" s="148"/>
      <c r="AF123" s="148"/>
      <c r="AG123" s="148" t="s">
        <v>173</v>
      </c>
      <c r="AH123" s="148">
        <v>0</v>
      </c>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outlineLevel="1" x14ac:dyDescent="0.2">
      <c r="A124" s="155"/>
      <c r="B124" s="156"/>
      <c r="C124" s="185" t="s">
        <v>221</v>
      </c>
      <c r="D124" s="158"/>
      <c r="E124" s="159">
        <v>12.584000000000001</v>
      </c>
      <c r="F124" s="157"/>
      <c r="G124" s="157"/>
      <c r="H124" s="157"/>
      <c r="I124" s="157"/>
      <c r="J124" s="157"/>
      <c r="K124" s="157"/>
      <c r="L124" s="157"/>
      <c r="M124" s="157"/>
      <c r="N124" s="157"/>
      <c r="O124" s="157"/>
      <c r="P124" s="157"/>
      <c r="Q124" s="157"/>
      <c r="R124" s="157"/>
      <c r="S124" s="157"/>
      <c r="T124" s="157"/>
      <c r="U124" s="157"/>
      <c r="V124" s="157"/>
      <c r="W124" s="157"/>
      <c r="X124" s="148"/>
      <c r="Y124" s="148"/>
      <c r="Z124" s="148"/>
      <c r="AA124" s="148"/>
      <c r="AB124" s="148"/>
      <c r="AC124" s="148"/>
      <c r="AD124" s="148"/>
      <c r="AE124" s="148"/>
      <c r="AF124" s="148"/>
      <c r="AG124" s="148" t="s">
        <v>173</v>
      </c>
      <c r="AH124" s="148">
        <v>0</v>
      </c>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outlineLevel="1" x14ac:dyDescent="0.2">
      <c r="A125" s="155"/>
      <c r="B125" s="156"/>
      <c r="C125" s="185" t="s">
        <v>222</v>
      </c>
      <c r="D125" s="158"/>
      <c r="E125" s="159">
        <v>32.604000000000006</v>
      </c>
      <c r="F125" s="157"/>
      <c r="G125" s="157"/>
      <c r="H125" s="157"/>
      <c r="I125" s="157"/>
      <c r="J125" s="157"/>
      <c r="K125" s="157"/>
      <c r="L125" s="157"/>
      <c r="M125" s="157"/>
      <c r="N125" s="157"/>
      <c r="O125" s="157"/>
      <c r="P125" s="157"/>
      <c r="Q125" s="157"/>
      <c r="R125" s="157"/>
      <c r="S125" s="157"/>
      <c r="T125" s="157"/>
      <c r="U125" s="157"/>
      <c r="V125" s="157"/>
      <c r="W125" s="157"/>
      <c r="X125" s="148"/>
      <c r="Y125" s="148"/>
      <c r="Z125" s="148"/>
      <c r="AA125" s="148"/>
      <c r="AB125" s="148"/>
      <c r="AC125" s="148"/>
      <c r="AD125" s="148"/>
      <c r="AE125" s="148"/>
      <c r="AF125" s="148"/>
      <c r="AG125" s="148" t="s">
        <v>173</v>
      </c>
      <c r="AH125" s="148">
        <v>0</v>
      </c>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outlineLevel="1" x14ac:dyDescent="0.2">
      <c r="A126" s="155"/>
      <c r="B126" s="156"/>
      <c r="C126" s="185" t="s">
        <v>223</v>
      </c>
      <c r="D126" s="158"/>
      <c r="E126" s="159">
        <v>36.660000000000004</v>
      </c>
      <c r="F126" s="157"/>
      <c r="G126" s="157"/>
      <c r="H126" s="157"/>
      <c r="I126" s="157"/>
      <c r="J126" s="157"/>
      <c r="K126" s="157"/>
      <c r="L126" s="157"/>
      <c r="M126" s="157"/>
      <c r="N126" s="157"/>
      <c r="O126" s="157"/>
      <c r="P126" s="157"/>
      <c r="Q126" s="157"/>
      <c r="R126" s="157"/>
      <c r="S126" s="157"/>
      <c r="T126" s="157"/>
      <c r="U126" s="157"/>
      <c r="V126" s="157"/>
      <c r="W126" s="157"/>
      <c r="X126" s="148"/>
      <c r="Y126" s="148"/>
      <c r="Z126" s="148"/>
      <c r="AA126" s="148"/>
      <c r="AB126" s="148"/>
      <c r="AC126" s="148"/>
      <c r="AD126" s="148"/>
      <c r="AE126" s="148"/>
      <c r="AF126" s="148"/>
      <c r="AG126" s="148" t="s">
        <v>173</v>
      </c>
      <c r="AH126" s="148">
        <v>0</v>
      </c>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row>
    <row r="127" spans="1:60" outlineLevel="1" x14ac:dyDescent="0.2">
      <c r="A127" s="155"/>
      <c r="B127" s="156"/>
      <c r="C127" s="185" t="s">
        <v>224</v>
      </c>
      <c r="D127" s="158"/>
      <c r="E127" s="159">
        <v>70.044000000000011</v>
      </c>
      <c r="F127" s="157"/>
      <c r="G127" s="157"/>
      <c r="H127" s="157"/>
      <c r="I127" s="157"/>
      <c r="J127" s="157"/>
      <c r="K127" s="157"/>
      <c r="L127" s="157"/>
      <c r="M127" s="157"/>
      <c r="N127" s="157"/>
      <c r="O127" s="157"/>
      <c r="P127" s="157"/>
      <c r="Q127" s="157"/>
      <c r="R127" s="157"/>
      <c r="S127" s="157"/>
      <c r="T127" s="157"/>
      <c r="U127" s="157"/>
      <c r="V127" s="157"/>
      <c r="W127" s="157"/>
      <c r="X127" s="148"/>
      <c r="Y127" s="148"/>
      <c r="Z127" s="148"/>
      <c r="AA127" s="148"/>
      <c r="AB127" s="148"/>
      <c r="AC127" s="148"/>
      <c r="AD127" s="148"/>
      <c r="AE127" s="148"/>
      <c r="AF127" s="148"/>
      <c r="AG127" s="148" t="s">
        <v>173</v>
      </c>
      <c r="AH127" s="148">
        <v>0</v>
      </c>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1" x14ac:dyDescent="0.2">
      <c r="A128" s="155"/>
      <c r="B128" s="156"/>
      <c r="C128" s="185" t="s">
        <v>225</v>
      </c>
      <c r="D128" s="158"/>
      <c r="E128" s="159">
        <v>56.264000000000003</v>
      </c>
      <c r="F128" s="157"/>
      <c r="G128" s="157"/>
      <c r="H128" s="157"/>
      <c r="I128" s="157"/>
      <c r="J128" s="157"/>
      <c r="K128" s="157"/>
      <c r="L128" s="157"/>
      <c r="M128" s="157"/>
      <c r="N128" s="157"/>
      <c r="O128" s="157"/>
      <c r="P128" s="157"/>
      <c r="Q128" s="157"/>
      <c r="R128" s="157"/>
      <c r="S128" s="157"/>
      <c r="T128" s="157"/>
      <c r="U128" s="157"/>
      <c r="V128" s="157"/>
      <c r="W128" s="157"/>
      <c r="X128" s="148"/>
      <c r="Y128" s="148"/>
      <c r="Z128" s="148"/>
      <c r="AA128" s="148"/>
      <c r="AB128" s="148"/>
      <c r="AC128" s="148"/>
      <c r="AD128" s="148"/>
      <c r="AE128" s="148"/>
      <c r="AF128" s="148"/>
      <c r="AG128" s="148" t="s">
        <v>173</v>
      </c>
      <c r="AH128" s="148">
        <v>0</v>
      </c>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outlineLevel="1" x14ac:dyDescent="0.2">
      <c r="A129" s="155"/>
      <c r="B129" s="156"/>
      <c r="C129" s="185" t="s">
        <v>226</v>
      </c>
      <c r="D129" s="158"/>
      <c r="E129" s="159">
        <v>-8.6999999999999993</v>
      </c>
      <c r="F129" s="157"/>
      <c r="G129" s="157"/>
      <c r="H129" s="157"/>
      <c r="I129" s="157"/>
      <c r="J129" s="157"/>
      <c r="K129" s="157"/>
      <c r="L129" s="157"/>
      <c r="M129" s="157"/>
      <c r="N129" s="157"/>
      <c r="O129" s="157"/>
      <c r="P129" s="157"/>
      <c r="Q129" s="157"/>
      <c r="R129" s="157"/>
      <c r="S129" s="157"/>
      <c r="T129" s="157"/>
      <c r="U129" s="157"/>
      <c r="V129" s="157"/>
      <c r="W129" s="157"/>
      <c r="X129" s="148"/>
      <c r="Y129" s="148"/>
      <c r="Z129" s="148"/>
      <c r="AA129" s="148"/>
      <c r="AB129" s="148"/>
      <c r="AC129" s="148"/>
      <c r="AD129" s="148"/>
      <c r="AE129" s="148"/>
      <c r="AF129" s="148"/>
      <c r="AG129" s="148" t="s">
        <v>173</v>
      </c>
      <c r="AH129" s="148">
        <v>0</v>
      </c>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row>
    <row r="130" spans="1:60" outlineLevel="1" x14ac:dyDescent="0.2">
      <c r="A130" s="155"/>
      <c r="B130" s="156"/>
      <c r="C130" s="185" t="s">
        <v>227</v>
      </c>
      <c r="D130" s="158"/>
      <c r="E130" s="159">
        <v>-2.117</v>
      </c>
      <c r="F130" s="157"/>
      <c r="G130" s="157"/>
      <c r="H130" s="157"/>
      <c r="I130" s="157"/>
      <c r="J130" s="157"/>
      <c r="K130" s="157"/>
      <c r="L130" s="157"/>
      <c r="M130" s="157"/>
      <c r="N130" s="157"/>
      <c r="O130" s="157"/>
      <c r="P130" s="157"/>
      <c r="Q130" s="157"/>
      <c r="R130" s="157"/>
      <c r="S130" s="157"/>
      <c r="T130" s="157"/>
      <c r="U130" s="157"/>
      <c r="V130" s="157"/>
      <c r="W130" s="157"/>
      <c r="X130" s="148"/>
      <c r="Y130" s="148"/>
      <c r="Z130" s="148"/>
      <c r="AA130" s="148"/>
      <c r="AB130" s="148"/>
      <c r="AC130" s="148"/>
      <c r="AD130" s="148"/>
      <c r="AE130" s="148"/>
      <c r="AF130" s="148"/>
      <c r="AG130" s="148" t="s">
        <v>173</v>
      </c>
      <c r="AH130" s="148">
        <v>0</v>
      </c>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outlineLevel="1" x14ac:dyDescent="0.2">
      <c r="A131" s="155"/>
      <c r="B131" s="156"/>
      <c r="C131" s="185" t="s">
        <v>228</v>
      </c>
      <c r="D131" s="158"/>
      <c r="E131" s="159">
        <v>-2.0299999999999998</v>
      </c>
      <c r="F131" s="157"/>
      <c r="G131" s="157"/>
      <c r="H131" s="157"/>
      <c r="I131" s="157"/>
      <c r="J131" s="157"/>
      <c r="K131" s="157"/>
      <c r="L131" s="157"/>
      <c r="M131" s="157"/>
      <c r="N131" s="157"/>
      <c r="O131" s="157"/>
      <c r="P131" s="157"/>
      <c r="Q131" s="157"/>
      <c r="R131" s="157"/>
      <c r="S131" s="157"/>
      <c r="T131" s="157"/>
      <c r="U131" s="157"/>
      <c r="V131" s="157"/>
      <c r="W131" s="157"/>
      <c r="X131" s="148"/>
      <c r="Y131" s="148"/>
      <c r="Z131" s="148"/>
      <c r="AA131" s="148"/>
      <c r="AB131" s="148"/>
      <c r="AC131" s="148"/>
      <c r="AD131" s="148"/>
      <c r="AE131" s="148"/>
      <c r="AF131" s="148"/>
      <c r="AG131" s="148" t="s">
        <v>173</v>
      </c>
      <c r="AH131" s="148">
        <v>0</v>
      </c>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outlineLevel="1" x14ac:dyDescent="0.2">
      <c r="A132" s="155"/>
      <c r="B132" s="156"/>
      <c r="C132" s="185" t="s">
        <v>229</v>
      </c>
      <c r="D132" s="158"/>
      <c r="E132" s="159">
        <v>-3.1199999999999997</v>
      </c>
      <c r="F132" s="157"/>
      <c r="G132" s="157"/>
      <c r="H132" s="157"/>
      <c r="I132" s="157"/>
      <c r="J132" s="157"/>
      <c r="K132" s="157"/>
      <c r="L132" s="157"/>
      <c r="M132" s="157"/>
      <c r="N132" s="157"/>
      <c r="O132" s="157"/>
      <c r="P132" s="157"/>
      <c r="Q132" s="157"/>
      <c r="R132" s="157"/>
      <c r="S132" s="157"/>
      <c r="T132" s="157"/>
      <c r="U132" s="157"/>
      <c r="V132" s="157"/>
      <c r="W132" s="157"/>
      <c r="X132" s="148"/>
      <c r="Y132" s="148"/>
      <c r="Z132" s="148"/>
      <c r="AA132" s="148"/>
      <c r="AB132" s="148"/>
      <c r="AC132" s="148"/>
      <c r="AD132" s="148"/>
      <c r="AE132" s="148"/>
      <c r="AF132" s="148"/>
      <c r="AG132" s="148" t="s">
        <v>173</v>
      </c>
      <c r="AH132" s="148">
        <v>0</v>
      </c>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row>
    <row r="133" spans="1:60" outlineLevel="1" x14ac:dyDescent="0.2">
      <c r="A133" s="155"/>
      <c r="B133" s="156"/>
      <c r="C133" s="185" t="s">
        <v>230</v>
      </c>
      <c r="D133" s="158"/>
      <c r="E133" s="159">
        <v>-0.77999999999999992</v>
      </c>
      <c r="F133" s="157"/>
      <c r="G133" s="157"/>
      <c r="H133" s="157"/>
      <c r="I133" s="157"/>
      <c r="J133" s="157"/>
      <c r="K133" s="157"/>
      <c r="L133" s="157"/>
      <c r="M133" s="157"/>
      <c r="N133" s="157"/>
      <c r="O133" s="157"/>
      <c r="P133" s="157"/>
      <c r="Q133" s="157"/>
      <c r="R133" s="157"/>
      <c r="S133" s="157"/>
      <c r="T133" s="157"/>
      <c r="U133" s="157"/>
      <c r="V133" s="157"/>
      <c r="W133" s="157"/>
      <c r="X133" s="148"/>
      <c r="Y133" s="148"/>
      <c r="Z133" s="148"/>
      <c r="AA133" s="148"/>
      <c r="AB133" s="148"/>
      <c r="AC133" s="148"/>
      <c r="AD133" s="148"/>
      <c r="AE133" s="148"/>
      <c r="AF133" s="148"/>
      <c r="AG133" s="148" t="s">
        <v>173</v>
      </c>
      <c r="AH133" s="148">
        <v>0</v>
      </c>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outlineLevel="1" x14ac:dyDescent="0.2">
      <c r="A134" s="155"/>
      <c r="B134" s="156"/>
      <c r="C134" s="185" t="s">
        <v>231</v>
      </c>
      <c r="D134" s="158"/>
      <c r="E134" s="159">
        <v>-1.92</v>
      </c>
      <c r="F134" s="157"/>
      <c r="G134" s="157"/>
      <c r="H134" s="157"/>
      <c r="I134" s="157"/>
      <c r="J134" s="157"/>
      <c r="K134" s="157"/>
      <c r="L134" s="157"/>
      <c r="M134" s="157"/>
      <c r="N134" s="157"/>
      <c r="O134" s="157"/>
      <c r="P134" s="157"/>
      <c r="Q134" s="157"/>
      <c r="R134" s="157"/>
      <c r="S134" s="157"/>
      <c r="T134" s="157"/>
      <c r="U134" s="157"/>
      <c r="V134" s="157"/>
      <c r="W134" s="157"/>
      <c r="X134" s="148"/>
      <c r="Y134" s="148"/>
      <c r="Z134" s="148"/>
      <c r="AA134" s="148"/>
      <c r="AB134" s="148"/>
      <c r="AC134" s="148"/>
      <c r="AD134" s="148"/>
      <c r="AE134" s="148"/>
      <c r="AF134" s="148"/>
      <c r="AG134" s="148" t="s">
        <v>173</v>
      </c>
      <c r="AH134" s="148">
        <v>0</v>
      </c>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c r="BE134" s="148"/>
      <c r="BF134" s="148"/>
      <c r="BG134" s="148"/>
      <c r="BH134" s="148"/>
    </row>
    <row r="135" spans="1:60" outlineLevel="1" x14ac:dyDescent="0.2">
      <c r="A135" s="155"/>
      <c r="B135" s="156"/>
      <c r="C135" s="185" t="s">
        <v>232</v>
      </c>
      <c r="D135" s="158"/>
      <c r="E135" s="159">
        <v>-1.68</v>
      </c>
      <c r="F135" s="157"/>
      <c r="G135" s="157"/>
      <c r="H135" s="157"/>
      <c r="I135" s="157"/>
      <c r="J135" s="157"/>
      <c r="K135" s="157"/>
      <c r="L135" s="157"/>
      <c r="M135" s="157"/>
      <c r="N135" s="157"/>
      <c r="O135" s="157"/>
      <c r="P135" s="157"/>
      <c r="Q135" s="157"/>
      <c r="R135" s="157"/>
      <c r="S135" s="157"/>
      <c r="T135" s="157"/>
      <c r="U135" s="157"/>
      <c r="V135" s="157"/>
      <c r="W135" s="157"/>
      <c r="X135" s="148"/>
      <c r="Y135" s="148"/>
      <c r="Z135" s="148"/>
      <c r="AA135" s="148"/>
      <c r="AB135" s="148"/>
      <c r="AC135" s="148"/>
      <c r="AD135" s="148"/>
      <c r="AE135" s="148"/>
      <c r="AF135" s="148"/>
      <c r="AG135" s="148" t="s">
        <v>173</v>
      </c>
      <c r="AH135" s="148">
        <v>0</v>
      </c>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outlineLevel="1" x14ac:dyDescent="0.2">
      <c r="A136" s="155"/>
      <c r="B136" s="156"/>
      <c r="C136" s="185" t="s">
        <v>233</v>
      </c>
      <c r="D136" s="158"/>
      <c r="E136" s="159">
        <v>-2.59</v>
      </c>
      <c r="F136" s="157"/>
      <c r="G136" s="157"/>
      <c r="H136" s="157"/>
      <c r="I136" s="157"/>
      <c r="J136" s="157"/>
      <c r="K136" s="157"/>
      <c r="L136" s="157"/>
      <c r="M136" s="157"/>
      <c r="N136" s="157"/>
      <c r="O136" s="157"/>
      <c r="P136" s="157"/>
      <c r="Q136" s="157"/>
      <c r="R136" s="157"/>
      <c r="S136" s="157"/>
      <c r="T136" s="157"/>
      <c r="U136" s="157"/>
      <c r="V136" s="157"/>
      <c r="W136" s="157"/>
      <c r="X136" s="148"/>
      <c r="Y136" s="148"/>
      <c r="Z136" s="148"/>
      <c r="AA136" s="148"/>
      <c r="AB136" s="148"/>
      <c r="AC136" s="148"/>
      <c r="AD136" s="148"/>
      <c r="AE136" s="148"/>
      <c r="AF136" s="148"/>
      <c r="AG136" s="148" t="s">
        <v>173</v>
      </c>
      <c r="AH136" s="148">
        <v>0</v>
      </c>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outlineLevel="1" x14ac:dyDescent="0.2">
      <c r="A137" s="155"/>
      <c r="B137" s="156"/>
      <c r="C137" s="185" t="s">
        <v>234</v>
      </c>
      <c r="D137" s="158"/>
      <c r="E137" s="159">
        <v>-19.2</v>
      </c>
      <c r="F137" s="157"/>
      <c r="G137" s="157"/>
      <c r="H137" s="157"/>
      <c r="I137" s="157"/>
      <c r="J137" s="157"/>
      <c r="K137" s="157"/>
      <c r="L137" s="157"/>
      <c r="M137" s="157"/>
      <c r="N137" s="157"/>
      <c r="O137" s="157"/>
      <c r="P137" s="157"/>
      <c r="Q137" s="157"/>
      <c r="R137" s="157"/>
      <c r="S137" s="157"/>
      <c r="T137" s="157"/>
      <c r="U137" s="157"/>
      <c r="V137" s="157"/>
      <c r="W137" s="157"/>
      <c r="X137" s="148"/>
      <c r="Y137" s="148"/>
      <c r="Z137" s="148"/>
      <c r="AA137" s="148"/>
      <c r="AB137" s="148"/>
      <c r="AC137" s="148"/>
      <c r="AD137" s="148"/>
      <c r="AE137" s="148"/>
      <c r="AF137" s="148"/>
      <c r="AG137" s="148" t="s">
        <v>173</v>
      </c>
      <c r="AH137" s="148">
        <v>0</v>
      </c>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row>
    <row r="138" spans="1:60" outlineLevel="1" x14ac:dyDescent="0.2">
      <c r="A138" s="155"/>
      <c r="B138" s="156"/>
      <c r="C138" s="185" t="s">
        <v>235</v>
      </c>
      <c r="D138" s="158"/>
      <c r="E138" s="159">
        <v>3.6750000000000003</v>
      </c>
      <c r="F138" s="157"/>
      <c r="G138" s="157"/>
      <c r="H138" s="157"/>
      <c r="I138" s="157"/>
      <c r="J138" s="157"/>
      <c r="K138" s="157"/>
      <c r="L138" s="157"/>
      <c r="M138" s="157"/>
      <c r="N138" s="157"/>
      <c r="O138" s="157"/>
      <c r="P138" s="157"/>
      <c r="Q138" s="157"/>
      <c r="R138" s="157"/>
      <c r="S138" s="157"/>
      <c r="T138" s="157"/>
      <c r="U138" s="157"/>
      <c r="V138" s="157"/>
      <c r="W138" s="157"/>
      <c r="X138" s="148"/>
      <c r="Y138" s="148"/>
      <c r="Z138" s="148"/>
      <c r="AA138" s="148"/>
      <c r="AB138" s="148"/>
      <c r="AC138" s="148"/>
      <c r="AD138" s="148"/>
      <c r="AE138" s="148"/>
      <c r="AF138" s="148"/>
      <c r="AG138" s="148" t="s">
        <v>173</v>
      </c>
      <c r="AH138" s="148">
        <v>0</v>
      </c>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outlineLevel="1" x14ac:dyDescent="0.2">
      <c r="A139" s="155"/>
      <c r="B139" s="156"/>
      <c r="C139" s="185" t="s">
        <v>236</v>
      </c>
      <c r="D139" s="158"/>
      <c r="E139" s="159">
        <v>1.2250000000000001</v>
      </c>
      <c r="F139" s="157"/>
      <c r="G139" s="157"/>
      <c r="H139" s="157"/>
      <c r="I139" s="157"/>
      <c r="J139" s="157"/>
      <c r="K139" s="157"/>
      <c r="L139" s="157"/>
      <c r="M139" s="157"/>
      <c r="N139" s="157"/>
      <c r="O139" s="157"/>
      <c r="P139" s="157"/>
      <c r="Q139" s="157"/>
      <c r="R139" s="157"/>
      <c r="S139" s="157"/>
      <c r="T139" s="157"/>
      <c r="U139" s="157"/>
      <c r="V139" s="157"/>
      <c r="W139" s="157"/>
      <c r="X139" s="148"/>
      <c r="Y139" s="148"/>
      <c r="Z139" s="148"/>
      <c r="AA139" s="148"/>
      <c r="AB139" s="148"/>
      <c r="AC139" s="148"/>
      <c r="AD139" s="148"/>
      <c r="AE139" s="148"/>
      <c r="AF139" s="148"/>
      <c r="AG139" s="148" t="s">
        <v>173</v>
      </c>
      <c r="AH139" s="148">
        <v>0</v>
      </c>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row>
    <row r="140" spans="1:60" outlineLevel="1" x14ac:dyDescent="0.2">
      <c r="A140" s="155"/>
      <c r="B140" s="156"/>
      <c r="C140" s="185" t="s">
        <v>237</v>
      </c>
      <c r="D140" s="158"/>
      <c r="E140" s="159">
        <v>1.0750000000000002</v>
      </c>
      <c r="F140" s="157"/>
      <c r="G140" s="157"/>
      <c r="H140" s="157"/>
      <c r="I140" s="157"/>
      <c r="J140" s="157"/>
      <c r="K140" s="157"/>
      <c r="L140" s="157"/>
      <c r="M140" s="157"/>
      <c r="N140" s="157"/>
      <c r="O140" s="157"/>
      <c r="P140" s="157"/>
      <c r="Q140" s="157"/>
      <c r="R140" s="157"/>
      <c r="S140" s="157"/>
      <c r="T140" s="157"/>
      <c r="U140" s="157"/>
      <c r="V140" s="157"/>
      <c r="W140" s="157"/>
      <c r="X140" s="148"/>
      <c r="Y140" s="148"/>
      <c r="Z140" s="148"/>
      <c r="AA140" s="148"/>
      <c r="AB140" s="148"/>
      <c r="AC140" s="148"/>
      <c r="AD140" s="148"/>
      <c r="AE140" s="148"/>
      <c r="AF140" s="148"/>
      <c r="AG140" s="148" t="s">
        <v>173</v>
      </c>
      <c r="AH140" s="148">
        <v>0</v>
      </c>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c r="BC140" s="148"/>
      <c r="BD140" s="148"/>
      <c r="BE140" s="148"/>
      <c r="BF140" s="148"/>
      <c r="BG140" s="148"/>
      <c r="BH140" s="148"/>
    </row>
    <row r="141" spans="1:60" outlineLevel="1" x14ac:dyDescent="0.2">
      <c r="A141" s="155"/>
      <c r="B141" s="156"/>
      <c r="C141" s="185" t="s">
        <v>238</v>
      </c>
      <c r="D141" s="158"/>
      <c r="E141" s="159">
        <v>1.25</v>
      </c>
      <c r="F141" s="157"/>
      <c r="G141" s="157"/>
      <c r="H141" s="157"/>
      <c r="I141" s="157"/>
      <c r="J141" s="157"/>
      <c r="K141" s="157"/>
      <c r="L141" s="157"/>
      <c r="M141" s="157"/>
      <c r="N141" s="157"/>
      <c r="O141" s="157"/>
      <c r="P141" s="157"/>
      <c r="Q141" s="157"/>
      <c r="R141" s="157"/>
      <c r="S141" s="157"/>
      <c r="T141" s="157"/>
      <c r="U141" s="157"/>
      <c r="V141" s="157"/>
      <c r="W141" s="157"/>
      <c r="X141" s="148"/>
      <c r="Y141" s="148"/>
      <c r="Z141" s="148"/>
      <c r="AA141" s="148"/>
      <c r="AB141" s="148"/>
      <c r="AC141" s="148"/>
      <c r="AD141" s="148"/>
      <c r="AE141" s="148"/>
      <c r="AF141" s="148"/>
      <c r="AG141" s="148" t="s">
        <v>173</v>
      </c>
      <c r="AH141" s="148">
        <v>0</v>
      </c>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row>
    <row r="142" spans="1:60" outlineLevel="1" x14ac:dyDescent="0.2">
      <c r="A142" s="155"/>
      <c r="B142" s="156"/>
      <c r="C142" s="185" t="s">
        <v>239</v>
      </c>
      <c r="D142" s="158"/>
      <c r="E142" s="159">
        <v>0.8</v>
      </c>
      <c r="F142" s="157"/>
      <c r="G142" s="157"/>
      <c r="H142" s="157"/>
      <c r="I142" s="157"/>
      <c r="J142" s="157"/>
      <c r="K142" s="157"/>
      <c r="L142" s="157"/>
      <c r="M142" s="157"/>
      <c r="N142" s="157"/>
      <c r="O142" s="157"/>
      <c r="P142" s="157"/>
      <c r="Q142" s="157"/>
      <c r="R142" s="157"/>
      <c r="S142" s="157"/>
      <c r="T142" s="157"/>
      <c r="U142" s="157"/>
      <c r="V142" s="157"/>
      <c r="W142" s="157"/>
      <c r="X142" s="148"/>
      <c r="Y142" s="148"/>
      <c r="Z142" s="148"/>
      <c r="AA142" s="148"/>
      <c r="AB142" s="148"/>
      <c r="AC142" s="148"/>
      <c r="AD142" s="148"/>
      <c r="AE142" s="148"/>
      <c r="AF142" s="148"/>
      <c r="AG142" s="148" t="s">
        <v>173</v>
      </c>
      <c r="AH142" s="148">
        <v>0</v>
      </c>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c r="BE142" s="148"/>
      <c r="BF142" s="148"/>
      <c r="BG142" s="148"/>
      <c r="BH142" s="148"/>
    </row>
    <row r="143" spans="1:60" outlineLevel="1" x14ac:dyDescent="0.2">
      <c r="A143" s="155"/>
      <c r="B143" s="156"/>
      <c r="C143" s="185" t="s">
        <v>240</v>
      </c>
      <c r="D143" s="158"/>
      <c r="E143" s="159">
        <v>1.1000000000000001</v>
      </c>
      <c r="F143" s="157"/>
      <c r="G143" s="157"/>
      <c r="H143" s="157"/>
      <c r="I143" s="157"/>
      <c r="J143" s="157"/>
      <c r="K143" s="157"/>
      <c r="L143" s="157"/>
      <c r="M143" s="157"/>
      <c r="N143" s="157"/>
      <c r="O143" s="157"/>
      <c r="P143" s="157"/>
      <c r="Q143" s="157"/>
      <c r="R143" s="157"/>
      <c r="S143" s="157"/>
      <c r="T143" s="157"/>
      <c r="U143" s="157"/>
      <c r="V143" s="157"/>
      <c r="W143" s="157"/>
      <c r="X143" s="148"/>
      <c r="Y143" s="148"/>
      <c r="Z143" s="148"/>
      <c r="AA143" s="148"/>
      <c r="AB143" s="148"/>
      <c r="AC143" s="148"/>
      <c r="AD143" s="148"/>
      <c r="AE143" s="148"/>
      <c r="AF143" s="148"/>
      <c r="AG143" s="148" t="s">
        <v>173</v>
      </c>
      <c r="AH143" s="148">
        <v>0</v>
      </c>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c r="BE143" s="148"/>
      <c r="BF143" s="148"/>
      <c r="BG143" s="148"/>
      <c r="BH143" s="148"/>
    </row>
    <row r="144" spans="1:60" outlineLevel="1" x14ac:dyDescent="0.2">
      <c r="A144" s="155"/>
      <c r="B144" s="156"/>
      <c r="C144" s="185" t="s">
        <v>241</v>
      </c>
      <c r="D144" s="158"/>
      <c r="E144" s="159">
        <v>1</v>
      </c>
      <c r="F144" s="157"/>
      <c r="G144" s="157"/>
      <c r="H144" s="157"/>
      <c r="I144" s="157"/>
      <c r="J144" s="157"/>
      <c r="K144" s="157"/>
      <c r="L144" s="157"/>
      <c r="M144" s="157"/>
      <c r="N144" s="157"/>
      <c r="O144" s="157"/>
      <c r="P144" s="157"/>
      <c r="Q144" s="157"/>
      <c r="R144" s="157"/>
      <c r="S144" s="157"/>
      <c r="T144" s="157"/>
      <c r="U144" s="157"/>
      <c r="V144" s="157"/>
      <c r="W144" s="157"/>
      <c r="X144" s="148"/>
      <c r="Y144" s="148"/>
      <c r="Z144" s="148"/>
      <c r="AA144" s="148"/>
      <c r="AB144" s="148"/>
      <c r="AC144" s="148"/>
      <c r="AD144" s="148"/>
      <c r="AE144" s="148"/>
      <c r="AF144" s="148"/>
      <c r="AG144" s="148" t="s">
        <v>173</v>
      </c>
      <c r="AH144" s="148">
        <v>0</v>
      </c>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row>
    <row r="145" spans="1:60" outlineLevel="1" x14ac:dyDescent="0.2">
      <c r="A145" s="155"/>
      <c r="B145" s="156"/>
      <c r="C145" s="185" t="s">
        <v>242</v>
      </c>
      <c r="D145" s="158"/>
      <c r="E145" s="159">
        <v>1.1625000000000001</v>
      </c>
      <c r="F145" s="157"/>
      <c r="G145" s="157"/>
      <c r="H145" s="157"/>
      <c r="I145" s="157"/>
      <c r="J145" s="157"/>
      <c r="K145" s="157"/>
      <c r="L145" s="157"/>
      <c r="M145" s="157"/>
      <c r="N145" s="157"/>
      <c r="O145" s="157"/>
      <c r="P145" s="157"/>
      <c r="Q145" s="157"/>
      <c r="R145" s="157"/>
      <c r="S145" s="157"/>
      <c r="T145" s="157"/>
      <c r="U145" s="157"/>
      <c r="V145" s="157"/>
      <c r="W145" s="157"/>
      <c r="X145" s="148"/>
      <c r="Y145" s="148"/>
      <c r="Z145" s="148"/>
      <c r="AA145" s="148"/>
      <c r="AB145" s="148"/>
      <c r="AC145" s="148"/>
      <c r="AD145" s="148"/>
      <c r="AE145" s="148"/>
      <c r="AF145" s="148"/>
      <c r="AG145" s="148" t="s">
        <v>173</v>
      </c>
      <c r="AH145" s="148">
        <v>0</v>
      </c>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c r="BE145" s="148"/>
      <c r="BF145" s="148"/>
      <c r="BG145" s="148"/>
      <c r="BH145" s="148"/>
    </row>
    <row r="146" spans="1:60" outlineLevel="1" x14ac:dyDescent="0.2">
      <c r="A146" s="155"/>
      <c r="B146" s="156"/>
      <c r="C146" s="185" t="s">
        <v>243</v>
      </c>
      <c r="D146" s="158"/>
      <c r="E146" s="159">
        <v>4.9000000000000004</v>
      </c>
      <c r="F146" s="157"/>
      <c r="G146" s="157"/>
      <c r="H146" s="157"/>
      <c r="I146" s="157"/>
      <c r="J146" s="157"/>
      <c r="K146" s="157"/>
      <c r="L146" s="157"/>
      <c r="M146" s="157"/>
      <c r="N146" s="157"/>
      <c r="O146" s="157"/>
      <c r="P146" s="157"/>
      <c r="Q146" s="157"/>
      <c r="R146" s="157"/>
      <c r="S146" s="157"/>
      <c r="T146" s="157"/>
      <c r="U146" s="157"/>
      <c r="V146" s="157"/>
      <c r="W146" s="157"/>
      <c r="X146" s="148"/>
      <c r="Y146" s="148"/>
      <c r="Z146" s="148"/>
      <c r="AA146" s="148"/>
      <c r="AB146" s="148"/>
      <c r="AC146" s="148"/>
      <c r="AD146" s="148"/>
      <c r="AE146" s="148"/>
      <c r="AF146" s="148"/>
      <c r="AG146" s="148" t="s">
        <v>173</v>
      </c>
      <c r="AH146" s="148">
        <v>0</v>
      </c>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c r="BE146" s="148"/>
      <c r="BF146" s="148"/>
      <c r="BG146" s="148"/>
      <c r="BH146" s="148"/>
    </row>
    <row r="147" spans="1:60" x14ac:dyDescent="0.2">
      <c r="A147" s="161" t="s">
        <v>162</v>
      </c>
      <c r="B147" s="162" t="s">
        <v>69</v>
      </c>
      <c r="C147" s="183" t="s">
        <v>70</v>
      </c>
      <c r="D147" s="163"/>
      <c r="E147" s="164"/>
      <c r="F147" s="165"/>
      <c r="G147" s="165">
        <f>SUMIF(AG148:AG181,"&lt;&gt;NOR",G148:G181)</f>
        <v>0</v>
      </c>
      <c r="H147" s="165"/>
      <c r="I147" s="165">
        <f>SUM(I148:I181)</f>
        <v>47070.490000000005</v>
      </c>
      <c r="J147" s="165"/>
      <c r="K147" s="165">
        <f>SUM(K148:K181)</f>
        <v>105117.28</v>
      </c>
      <c r="L147" s="165"/>
      <c r="M147" s="165">
        <f>SUM(M148:M181)</f>
        <v>0</v>
      </c>
      <c r="N147" s="165"/>
      <c r="O147" s="165">
        <f>SUM(O148:O181)</f>
        <v>2.4699999999999998</v>
      </c>
      <c r="P147" s="165"/>
      <c r="Q147" s="165">
        <f>SUM(Q148:Q181)</f>
        <v>0</v>
      </c>
      <c r="R147" s="165"/>
      <c r="S147" s="165"/>
      <c r="T147" s="166"/>
      <c r="U147" s="160"/>
      <c r="V147" s="160">
        <f>SUM(V148:V181)</f>
        <v>218.06</v>
      </c>
      <c r="W147" s="160"/>
      <c r="AG147" t="s">
        <v>163</v>
      </c>
    </row>
    <row r="148" spans="1:60" ht="22.5" outlineLevel="1" x14ac:dyDescent="0.2">
      <c r="A148" s="167">
        <v>15</v>
      </c>
      <c r="B148" s="168" t="s">
        <v>285</v>
      </c>
      <c r="C148" s="184" t="s">
        <v>286</v>
      </c>
      <c r="D148" s="169" t="s">
        <v>184</v>
      </c>
      <c r="E148" s="170">
        <v>146.08000000000001</v>
      </c>
      <c r="F148" s="171">
        <v>0</v>
      </c>
      <c r="G148" s="172">
        <f>ROUND(E148*F148,2)</f>
        <v>0</v>
      </c>
      <c r="H148" s="171">
        <v>94.76</v>
      </c>
      <c r="I148" s="172">
        <f>ROUND(E148*H148,2)</f>
        <v>13842.54</v>
      </c>
      <c r="J148" s="171">
        <v>233.24</v>
      </c>
      <c r="K148" s="172">
        <f>ROUND(E148*J148,2)</f>
        <v>34071.699999999997</v>
      </c>
      <c r="L148" s="172">
        <v>21</v>
      </c>
      <c r="M148" s="172">
        <f>G148*(1+L148/100)</f>
        <v>0</v>
      </c>
      <c r="N148" s="172">
        <v>4.1100000000000008E-3</v>
      </c>
      <c r="O148" s="172">
        <f>ROUND(E148*N148,2)</f>
        <v>0.6</v>
      </c>
      <c r="P148" s="172">
        <v>0</v>
      </c>
      <c r="Q148" s="172">
        <f>ROUND(E148*P148,2)</f>
        <v>0</v>
      </c>
      <c r="R148" s="172" t="s">
        <v>176</v>
      </c>
      <c r="S148" s="172" t="s">
        <v>168</v>
      </c>
      <c r="T148" s="173" t="s">
        <v>168</v>
      </c>
      <c r="U148" s="157">
        <v>0.48400000000000004</v>
      </c>
      <c r="V148" s="157">
        <f>ROUND(E148*U148,2)</f>
        <v>70.7</v>
      </c>
      <c r="W148" s="157"/>
      <c r="X148" s="148"/>
      <c r="Y148" s="148"/>
      <c r="Z148" s="148"/>
      <c r="AA148" s="148"/>
      <c r="AB148" s="148"/>
      <c r="AC148" s="148"/>
      <c r="AD148" s="148"/>
      <c r="AE148" s="148"/>
      <c r="AF148" s="148"/>
      <c r="AG148" s="148" t="s">
        <v>169</v>
      </c>
      <c r="AH148" s="148"/>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c r="BC148" s="148"/>
      <c r="BD148" s="148"/>
      <c r="BE148" s="148"/>
      <c r="BF148" s="148"/>
      <c r="BG148" s="148"/>
      <c r="BH148" s="148"/>
    </row>
    <row r="149" spans="1:60" outlineLevel="1" x14ac:dyDescent="0.2">
      <c r="A149" s="155"/>
      <c r="B149" s="156"/>
      <c r="C149" s="240" t="s">
        <v>287</v>
      </c>
      <c r="D149" s="241"/>
      <c r="E149" s="241"/>
      <c r="F149" s="241"/>
      <c r="G149" s="241"/>
      <c r="H149" s="157"/>
      <c r="I149" s="157"/>
      <c r="J149" s="157"/>
      <c r="K149" s="157"/>
      <c r="L149" s="157"/>
      <c r="M149" s="157"/>
      <c r="N149" s="157"/>
      <c r="O149" s="157"/>
      <c r="P149" s="157"/>
      <c r="Q149" s="157"/>
      <c r="R149" s="157"/>
      <c r="S149" s="157"/>
      <c r="T149" s="157"/>
      <c r="U149" s="157"/>
      <c r="V149" s="157"/>
      <c r="W149" s="157"/>
      <c r="X149" s="148"/>
      <c r="Y149" s="148"/>
      <c r="Z149" s="148"/>
      <c r="AA149" s="148"/>
      <c r="AB149" s="148"/>
      <c r="AC149" s="148"/>
      <c r="AD149" s="148"/>
      <c r="AE149" s="148"/>
      <c r="AF149" s="148"/>
      <c r="AG149" s="148" t="s">
        <v>171</v>
      </c>
      <c r="AH149" s="148"/>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c r="BC149" s="148"/>
      <c r="BD149" s="148"/>
      <c r="BE149" s="148"/>
      <c r="BF149" s="148"/>
      <c r="BG149" s="148"/>
      <c r="BH149" s="148"/>
    </row>
    <row r="150" spans="1:60" outlineLevel="1" x14ac:dyDescent="0.2">
      <c r="A150" s="155"/>
      <c r="B150" s="156"/>
      <c r="C150" s="185" t="s">
        <v>211</v>
      </c>
      <c r="D150" s="158"/>
      <c r="E150" s="159">
        <v>32.540000000000006</v>
      </c>
      <c r="F150" s="157"/>
      <c r="G150" s="157"/>
      <c r="H150" s="157"/>
      <c r="I150" s="157"/>
      <c r="J150" s="157"/>
      <c r="K150" s="157"/>
      <c r="L150" s="157"/>
      <c r="M150" s="157"/>
      <c r="N150" s="157"/>
      <c r="O150" s="157"/>
      <c r="P150" s="157"/>
      <c r="Q150" s="157"/>
      <c r="R150" s="157"/>
      <c r="S150" s="157"/>
      <c r="T150" s="157"/>
      <c r="U150" s="157"/>
      <c r="V150" s="157"/>
      <c r="W150" s="157"/>
      <c r="X150" s="148"/>
      <c r="Y150" s="148"/>
      <c r="Z150" s="148"/>
      <c r="AA150" s="148"/>
      <c r="AB150" s="148"/>
      <c r="AC150" s="148"/>
      <c r="AD150" s="148"/>
      <c r="AE150" s="148"/>
      <c r="AF150" s="148"/>
      <c r="AG150" s="148" t="s">
        <v>173</v>
      </c>
      <c r="AH150" s="148">
        <v>0</v>
      </c>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148"/>
    </row>
    <row r="151" spans="1:60" outlineLevel="1" x14ac:dyDescent="0.2">
      <c r="A151" s="155"/>
      <c r="B151" s="156"/>
      <c r="C151" s="185" t="s">
        <v>212</v>
      </c>
      <c r="D151" s="158"/>
      <c r="E151" s="159">
        <v>113.54</v>
      </c>
      <c r="F151" s="157"/>
      <c r="G151" s="157"/>
      <c r="H151" s="157"/>
      <c r="I151" s="157"/>
      <c r="J151" s="157"/>
      <c r="K151" s="157"/>
      <c r="L151" s="157"/>
      <c r="M151" s="157"/>
      <c r="N151" s="157"/>
      <c r="O151" s="157"/>
      <c r="P151" s="157"/>
      <c r="Q151" s="157"/>
      <c r="R151" s="157"/>
      <c r="S151" s="157"/>
      <c r="T151" s="157"/>
      <c r="U151" s="157"/>
      <c r="V151" s="157"/>
      <c r="W151" s="157"/>
      <c r="X151" s="148"/>
      <c r="Y151" s="148"/>
      <c r="Z151" s="148"/>
      <c r="AA151" s="148"/>
      <c r="AB151" s="148"/>
      <c r="AC151" s="148"/>
      <c r="AD151" s="148"/>
      <c r="AE151" s="148"/>
      <c r="AF151" s="148"/>
      <c r="AG151" s="148" t="s">
        <v>173</v>
      </c>
      <c r="AH151" s="148">
        <v>0</v>
      </c>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48"/>
      <c r="BD151" s="148"/>
      <c r="BE151" s="148"/>
      <c r="BF151" s="148"/>
      <c r="BG151" s="148"/>
      <c r="BH151" s="148"/>
    </row>
    <row r="152" spans="1:60" ht="22.5" outlineLevel="1" x14ac:dyDescent="0.2">
      <c r="A152" s="167">
        <v>16</v>
      </c>
      <c r="B152" s="168" t="s">
        <v>288</v>
      </c>
      <c r="C152" s="184" t="s">
        <v>289</v>
      </c>
      <c r="D152" s="169" t="s">
        <v>184</v>
      </c>
      <c r="E152" s="170">
        <v>16</v>
      </c>
      <c r="F152" s="171">
        <v>0</v>
      </c>
      <c r="G152" s="172">
        <f>ROUND(E152*F152,2)</f>
        <v>0</v>
      </c>
      <c r="H152" s="171">
        <v>123.25</v>
      </c>
      <c r="I152" s="172">
        <f>ROUND(E152*H152,2)</f>
        <v>1972</v>
      </c>
      <c r="J152" s="171">
        <v>365.25</v>
      </c>
      <c r="K152" s="172">
        <f>ROUND(E152*J152,2)</f>
        <v>5844</v>
      </c>
      <c r="L152" s="172">
        <v>21</v>
      </c>
      <c r="M152" s="172">
        <f>G152*(1+L152/100)</f>
        <v>0</v>
      </c>
      <c r="N152" s="172">
        <v>3.2030000000000003E-2</v>
      </c>
      <c r="O152" s="172">
        <f>ROUND(E152*N152,2)</f>
        <v>0.51</v>
      </c>
      <c r="P152" s="172">
        <v>0</v>
      </c>
      <c r="Q152" s="172">
        <f>ROUND(E152*P152,2)</f>
        <v>0</v>
      </c>
      <c r="R152" s="172" t="s">
        <v>176</v>
      </c>
      <c r="S152" s="172" t="s">
        <v>168</v>
      </c>
      <c r="T152" s="173" t="s">
        <v>168</v>
      </c>
      <c r="U152" s="157">
        <v>0.81600000000000006</v>
      </c>
      <c r="V152" s="157">
        <f>ROUND(E152*U152,2)</f>
        <v>13.06</v>
      </c>
      <c r="W152" s="157"/>
      <c r="X152" s="148"/>
      <c r="Y152" s="148"/>
      <c r="Z152" s="148"/>
      <c r="AA152" s="148"/>
      <c r="AB152" s="148"/>
      <c r="AC152" s="148"/>
      <c r="AD152" s="148"/>
      <c r="AE152" s="148"/>
      <c r="AF152" s="148"/>
      <c r="AG152" s="148" t="s">
        <v>169</v>
      </c>
      <c r="AH152" s="148"/>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48"/>
      <c r="BD152" s="148"/>
      <c r="BE152" s="148"/>
      <c r="BF152" s="148"/>
      <c r="BG152" s="148"/>
      <c r="BH152" s="148"/>
    </row>
    <row r="153" spans="1:60" outlineLevel="1" x14ac:dyDescent="0.2">
      <c r="A153" s="155"/>
      <c r="B153" s="156"/>
      <c r="C153" s="240" t="s">
        <v>290</v>
      </c>
      <c r="D153" s="241"/>
      <c r="E153" s="241"/>
      <c r="F153" s="241"/>
      <c r="G153" s="241"/>
      <c r="H153" s="157"/>
      <c r="I153" s="157"/>
      <c r="J153" s="157"/>
      <c r="K153" s="157"/>
      <c r="L153" s="157"/>
      <c r="M153" s="157"/>
      <c r="N153" s="157"/>
      <c r="O153" s="157"/>
      <c r="P153" s="157"/>
      <c r="Q153" s="157"/>
      <c r="R153" s="157"/>
      <c r="S153" s="157"/>
      <c r="T153" s="157"/>
      <c r="U153" s="157"/>
      <c r="V153" s="157"/>
      <c r="W153" s="157"/>
      <c r="X153" s="148"/>
      <c r="Y153" s="148"/>
      <c r="Z153" s="148"/>
      <c r="AA153" s="148"/>
      <c r="AB153" s="148"/>
      <c r="AC153" s="148"/>
      <c r="AD153" s="148"/>
      <c r="AE153" s="148"/>
      <c r="AF153" s="148"/>
      <c r="AG153" s="148" t="s">
        <v>171</v>
      </c>
      <c r="AH153" s="148"/>
      <c r="AI153" s="148"/>
      <c r="AJ153" s="148"/>
      <c r="AK153" s="148"/>
      <c r="AL153" s="148"/>
      <c r="AM153" s="148"/>
      <c r="AN153" s="148"/>
      <c r="AO153" s="148"/>
      <c r="AP153" s="148"/>
      <c r="AQ153" s="148"/>
      <c r="AR153" s="148"/>
      <c r="AS153" s="148"/>
      <c r="AT153" s="148"/>
      <c r="AU153" s="148"/>
      <c r="AV153" s="148"/>
      <c r="AW153" s="148"/>
      <c r="AX153" s="148"/>
      <c r="AY153" s="148"/>
      <c r="AZ153" s="148"/>
      <c r="BA153" s="148"/>
      <c r="BB153" s="148"/>
      <c r="BC153" s="148"/>
      <c r="BD153" s="148"/>
      <c r="BE153" s="148"/>
      <c r="BF153" s="148"/>
      <c r="BG153" s="148"/>
      <c r="BH153" s="148"/>
    </row>
    <row r="154" spans="1:60" ht="22.5" outlineLevel="1" x14ac:dyDescent="0.2">
      <c r="A154" s="167">
        <v>17</v>
      </c>
      <c r="B154" s="168" t="s">
        <v>291</v>
      </c>
      <c r="C154" s="184" t="s">
        <v>292</v>
      </c>
      <c r="D154" s="169" t="s">
        <v>184</v>
      </c>
      <c r="E154" s="170">
        <v>370.99050000000005</v>
      </c>
      <c r="F154" s="171">
        <v>0</v>
      </c>
      <c r="G154" s="172">
        <f>ROUND(E154*F154,2)</f>
        <v>0</v>
      </c>
      <c r="H154" s="171">
        <v>84.25</v>
      </c>
      <c r="I154" s="172">
        <f>ROUND(E154*H154,2)</f>
        <v>31255.95</v>
      </c>
      <c r="J154" s="171">
        <v>175.75</v>
      </c>
      <c r="K154" s="172">
        <f>ROUND(E154*J154,2)</f>
        <v>65201.58</v>
      </c>
      <c r="L154" s="172">
        <v>21</v>
      </c>
      <c r="M154" s="172">
        <f>G154*(1+L154/100)</f>
        <v>0</v>
      </c>
      <c r="N154" s="172">
        <v>3.6700000000000001E-3</v>
      </c>
      <c r="O154" s="172">
        <f>ROUND(E154*N154,2)</f>
        <v>1.36</v>
      </c>
      <c r="P154" s="172">
        <v>0</v>
      </c>
      <c r="Q154" s="172">
        <f>ROUND(E154*P154,2)</f>
        <v>0</v>
      </c>
      <c r="R154" s="172" t="s">
        <v>176</v>
      </c>
      <c r="S154" s="172" t="s">
        <v>168</v>
      </c>
      <c r="T154" s="173" t="s">
        <v>168</v>
      </c>
      <c r="U154" s="157">
        <v>0.36200000000000004</v>
      </c>
      <c r="V154" s="157">
        <f>ROUND(E154*U154,2)</f>
        <v>134.30000000000001</v>
      </c>
      <c r="W154" s="157"/>
      <c r="X154" s="148"/>
      <c r="Y154" s="148"/>
      <c r="Z154" s="148"/>
      <c r="AA154" s="148"/>
      <c r="AB154" s="148"/>
      <c r="AC154" s="148"/>
      <c r="AD154" s="148"/>
      <c r="AE154" s="148"/>
      <c r="AF154" s="148"/>
      <c r="AG154" s="148" t="s">
        <v>169</v>
      </c>
      <c r="AH154" s="148"/>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8"/>
      <c r="BH154" s="148"/>
    </row>
    <row r="155" spans="1:60" outlineLevel="1" x14ac:dyDescent="0.2">
      <c r="A155" s="155"/>
      <c r="B155" s="156"/>
      <c r="C155" s="185" t="s">
        <v>217</v>
      </c>
      <c r="D155" s="158"/>
      <c r="E155" s="159">
        <v>94.224000000000004</v>
      </c>
      <c r="F155" s="157"/>
      <c r="G155" s="157"/>
      <c r="H155" s="157"/>
      <c r="I155" s="157"/>
      <c r="J155" s="157"/>
      <c r="K155" s="157"/>
      <c r="L155" s="157"/>
      <c r="M155" s="157"/>
      <c r="N155" s="157"/>
      <c r="O155" s="157"/>
      <c r="P155" s="157"/>
      <c r="Q155" s="157"/>
      <c r="R155" s="157"/>
      <c r="S155" s="157"/>
      <c r="T155" s="157"/>
      <c r="U155" s="157"/>
      <c r="V155" s="157"/>
      <c r="W155" s="157"/>
      <c r="X155" s="148"/>
      <c r="Y155" s="148"/>
      <c r="Z155" s="148"/>
      <c r="AA155" s="148"/>
      <c r="AB155" s="148"/>
      <c r="AC155" s="148"/>
      <c r="AD155" s="148"/>
      <c r="AE155" s="148"/>
      <c r="AF155" s="148"/>
      <c r="AG155" s="148" t="s">
        <v>173</v>
      </c>
      <c r="AH155" s="148">
        <v>0</v>
      </c>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148"/>
      <c r="BE155" s="148"/>
      <c r="BF155" s="148"/>
      <c r="BG155" s="148"/>
      <c r="BH155" s="148"/>
    </row>
    <row r="156" spans="1:60" outlineLevel="1" x14ac:dyDescent="0.2">
      <c r="A156" s="155"/>
      <c r="B156" s="156"/>
      <c r="C156" s="185" t="s">
        <v>218</v>
      </c>
      <c r="D156" s="158"/>
      <c r="E156" s="159">
        <v>29.040000000000003</v>
      </c>
      <c r="F156" s="157"/>
      <c r="G156" s="157"/>
      <c r="H156" s="157"/>
      <c r="I156" s="157"/>
      <c r="J156" s="157"/>
      <c r="K156" s="157"/>
      <c r="L156" s="157"/>
      <c r="M156" s="157"/>
      <c r="N156" s="157"/>
      <c r="O156" s="157"/>
      <c r="P156" s="157"/>
      <c r="Q156" s="157"/>
      <c r="R156" s="157"/>
      <c r="S156" s="157"/>
      <c r="T156" s="157"/>
      <c r="U156" s="157"/>
      <c r="V156" s="157"/>
      <c r="W156" s="157"/>
      <c r="X156" s="148"/>
      <c r="Y156" s="148"/>
      <c r="Z156" s="148"/>
      <c r="AA156" s="148"/>
      <c r="AB156" s="148"/>
      <c r="AC156" s="148"/>
      <c r="AD156" s="148"/>
      <c r="AE156" s="148"/>
      <c r="AF156" s="148"/>
      <c r="AG156" s="148" t="s">
        <v>173</v>
      </c>
      <c r="AH156" s="148">
        <v>0</v>
      </c>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row>
    <row r="157" spans="1:60" outlineLevel="1" x14ac:dyDescent="0.2">
      <c r="A157" s="155"/>
      <c r="B157" s="156"/>
      <c r="C157" s="185" t="s">
        <v>219</v>
      </c>
      <c r="D157" s="158"/>
      <c r="E157" s="159">
        <v>47.580000000000005</v>
      </c>
      <c r="F157" s="157"/>
      <c r="G157" s="157"/>
      <c r="H157" s="157"/>
      <c r="I157" s="157"/>
      <c r="J157" s="157"/>
      <c r="K157" s="157"/>
      <c r="L157" s="157"/>
      <c r="M157" s="157"/>
      <c r="N157" s="157"/>
      <c r="O157" s="157"/>
      <c r="P157" s="157"/>
      <c r="Q157" s="157"/>
      <c r="R157" s="157"/>
      <c r="S157" s="157"/>
      <c r="T157" s="157"/>
      <c r="U157" s="157"/>
      <c r="V157" s="157"/>
      <c r="W157" s="157"/>
      <c r="X157" s="148"/>
      <c r="Y157" s="148"/>
      <c r="Z157" s="148"/>
      <c r="AA157" s="148"/>
      <c r="AB157" s="148"/>
      <c r="AC157" s="148"/>
      <c r="AD157" s="148"/>
      <c r="AE157" s="148"/>
      <c r="AF157" s="148"/>
      <c r="AG157" s="148" t="s">
        <v>173</v>
      </c>
      <c r="AH157" s="148">
        <v>0</v>
      </c>
      <c r="AI157" s="148"/>
      <c r="AJ157" s="148"/>
      <c r="AK157" s="148"/>
      <c r="AL157" s="148"/>
      <c r="AM157" s="148"/>
      <c r="AN157" s="148"/>
      <c r="AO157" s="148"/>
      <c r="AP157" s="148"/>
      <c r="AQ157" s="148"/>
      <c r="AR157" s="148"/>
      <c r="AS157" s="148"/>
      <c r="AT157" s="148"/>
      <c r="AU157" s="148"/>
      <c r="AV157" s="148"/>
      <c r="AW157" s="148"/>
      <c r="AX157" s="148"/>
      <c r="AY157" s="148"/>
      <c r="AZ157" s="148"/>
      <c r="BA157" s="148"/>
      <c r="BB157" s="148"/>
      <c r="BC157" s="148"/>
      <c r="BD157" s="148"/>
      <c r="BE157" s="148"/>
      <c r="BF157" s="148"/>
      <c r="BG157" s="148"/>
      <c r="BH157" s="148"/>
    </row>
    <row r="158" spans="1:60" outlineLevel="1" x14ac:dyDescent="0.2">
      <c r="A158" s="155"/>
      <c r="B158" s="156"/>
      <c r="C158" s="185" t="s">
        <v>220</v>
      </c>
      <c r="D158" s="158"/>
      <c r="E158" s="159">
        <v>17.940000000000001</v>
      </c>
      <c r="F158" s="157"/>
      <c r="G158" s="157"/>
      <c r="H158" s="157"/>
      <c r="I158" s="157"/>
      <c r="J158" s="157"/>
      <c r="K158" s="157"/>
      <c r="L158" s="157"/>
      <c r="M158" s="157"/>
      <c r="N158" s="157"/>
      <c r="O158" s="157"/>
      <c r="P158" s="157"/>
      <c r="Q158" s="157"/>
      <c r="R158" s="157"/>
      <c r="S158" s="157"/>
      <c r="T158" s="157"/>
      <c r="U158" s="157"/>
      <c r="V158" s="157"/>
      <c r="W158" s="157"/>
      <c r="X158" s="148"/>
      <c r="Y158" s="148"/>
      <c r="Z158" s="148"/>
      <c r="AA158" s="148"/>
      <c r="AB158" s="148"/>
      <c r="AC158" s="148"/>
      <c r="AD158" s="148"/>
      <c r="AE158" s="148"/>
      <c r="AF158" s="148"/>
      <c r="AG158" s="148" t="s">
        <v>173</v>
      </c>
      <c r="AH158" s="148">
        <v>0</v>
      </c>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48"/>
      <c r="BD158" s="148"/>
      <c r="BE158" s="148"/>
      <c r="BF158" s="148"/>
      <c r="BG158" s="148"/>
      <c r="BH158" s="148"/>
    </row>
    <row r="159" spans="1:60" outlineLevel="1" x14ac:dyDescent="0.2">
      <c r="A159" s="155"/>
      <c r="B159" s="156"/>
      <c r="C159" s="185" t="s">
        <v>221</v>
      </c>
      <c r="D159" s="158"/>
      <c r="E159" s="159">
        <v>12.584000000000001</v>
      </c>
      <c r="F159" s="157"/>
      <c r="G159" s="157"/>
      <c r="H159" s="157"/>
      <c r="I159" s="157"/>
      <c r="J159" s="157"/>
      <c r="K159" s="157"/>
      <c r="L159" s="157"/>
      <c r="M159" s="157"/>
      <c r="N159" s="157"/>
      <c r="O159" s="157"/>
      <c r="P159" s="157"/>
      <c r="Q159" s="157"/>
      <c r="R159" s="157"/>
      <c r="S159" s="157"/>
      <c r="T159" s="157"/>
      <c r="U159" s="157"/>
      <c r="V159" s="157"/>
      <c r="W159" s="157"/>
      <c r="X159" s="148"/>
      <c r="Y159" s="148"/>
      <c r="Z159" s="148"/>
      <c r="AA159" s="148"/>
      <c r="AB159" s="148"/>
      <c r="AC159" s="148"/>
      <c r="AD159" s="148"/>
      <c r="AE159" s="148"/>
      <c r="AF159" s="148"/>
      <c r="AG159" s="148" t="s">
        <v>173</v>
      </c>
      <c r="AH159" s="148">
        <v>0</v>
      </c>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row>
    <row r="160" spans="1:60" outlineLevel="1" x14ac:dyDescent="0.2">
      <c r="A160" s="155"/>
      <c r="B160" s="156"/>
      <c r="C160" s="185" t="s">
        <v>222</v>
      </c>
      <c r="D160" s="158"/>
      <c r="E160" s="159">
        <v>32.604000000000006</v>
      </c>
      <c r="F160" s="157"/>
      <c r="G160" s="157"/>
      <c r="H160" s="157"/>
      <c r="I160" s="157"/>
      <c r="J160" s="157"/>
      <c r="K160" s="157"/>
      <c r="L160" s="157"/>
      <c r="M160" s="157"/>
      <c r="N160" s="157"/>
      <c r="O160" s="157"/>
      <c r="P160" s="157"/>
      <c r="Q160" s="157"/>
      <c r="R160" s="157"/>
      <c r="S160" s="157"/>
      <c r="T160" s="157"/>
      <c r="U160" s="157"/>
      <c r="V160" s="157"/>
      <c r="W160" s="157"/>
      <c r="X160" s="148"/>
      <c r="Y160" s="148"/>
      <c r="Z160" s="148"/>
      <c r="AA160" s="148"/>
      <c r="AB160" s="148"/>
      <c r="AC160" s="148"/>
      <c r="AD160" s="148"/>
      <c r="AE160" s="148"/>
      <c r="AF160" s="148"/>
      <c r="AG160" s="148" t="s">
        <v>173</v>
      </c>
      <c r="AH160" s="148">
        <v>0</v>
      </c>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48"/>
      <c r="BD160" s="148"/>
      <c r="BE160" s="148"/>
      <c r="BF160" s="148"/>
      <c r="BG160" s="148"/>
      <c r="BH160" s="148"/>
    </row>
    <row r="161" spans="1:60" outlineLevel="1" x14ac:dyDescent="0.2">
      <c r="A161" s="155"/>
      <c r="B161" s="156"/>
      <c r="C161" s="185" t="s">
        <v>223</v>
      </c>
      <c r="D161" s="158"/>
      <c r="E161" s="159">
        <v>36.660000000000004</v>
      </c>
      <c r="F161" s="157"/>
      <c r="G161" s="157"/>
      <c r="H161" s="157"/>
      <c r="I161" s="157"/>
      <c r="J161" s="157"/>
      <c r="K161" s="157"/>
      <c r="L161" s="157"/>
      <c r="M161" s="157"/>
      <c r="N161" s="157"/>
      <c r="O161" s="157"/>
      <c r="P161" s="157"/>
      <c r="Q161" s="157"/>
      <c r="R161" s="157"/>
      <c r="S161" s="157"/>
      <c r="T161" s="157"/>
      <c r="U161" s="157"/>
      <c r="V161" s="157"/>
      <c r="W161" s="157"/>
      <c r="X161" s="148"/>
      <c r="Y161" s="148"/>
      <c r="Z161" s="148"/>
      <c r="AA161" s="148"/>
      <c r="AB161" s="148"/>
      <c r="AC161" s="148"/>
      <c r="AD161" s="148"/>
      <c r="AE161" s="148"/>
      <c r="AF161" s="148"/>
      <c r="AG161" s="148" t="s">
        <v>173</v>
      </c>
      <c r="AH161" s="148">
        <v>0</v>
      </c>
      <c r="AI161" s="148"/>
      <c r="AJ161" s="148"/>
      <c r="AK161" s="148"/>
      <c r="AL161" s="148"/>
      <c r="AM161" s="148"/>
      <c r="AN161" s="148"/>
      <c r="AO161" s="148"/>
      <c r="AP161" s="148"/>
      <c r="AQ161" s="148"/>
      <c r="AR161" s="148"/>
      <c r="AS161" s="148"/>
      <c r="AT161" s="148"/>
      <c r="AU161" s="148"/>
      <c r="AV161" s="148"/>
      <c r="AW161" s="148"/>
      <c r="AX161" s="148"/>
      <c r="AY161" s="148"/>
      <c r="AZ161" s="148"/>
      <c r="BA161" s="148"/>
      <c r="BB161" s="148"/>
      <c r="BC161" s="148"/>
      <c r="BD161" s="148"/>
      <c r="BE161" s="148"/>
      <c r="BF161" s="148"/>
      <c r="BG161" s="148"/>
      <c r="BH161" s="148"/>
    </row>
    <row r="162" spans="1:60" outlineLevel="1" x14ac:dyDescent="0.2">
      <c r="A162" s="155"/>
      <c r="B162" s="156"/>
      <c r="C162" s="185" t="s">
        <v>224</v>
      </c>
      <c r="D162" s="158"/>
      <c r="E162" s="159">
        <v>70.044000000000011</v>
      </c>
      <c r="F162" s="157"/>
      <c r="G162" s="157"/>
      <c r="H162" s="157"/>
      <c r="I162" s="157"/>
      <c r="J162" s="157"/>
      <c r="K162" s="157"/>
      <c r="L162" s="157"/>
      <c r="M162" s="157"/>
      <c r="N162" s="157"/>
      <c r="O162" s="157"/>
      <c r="P162" s="157"/>
      <c r="Q162" s="157"/>
      <c r="R162" s="157"/>
      <c r="S162" s="157"/>
      <c r="T162" s="157"/>
      <c r="U162" s="157"/>
      <c r="V162" s="157"/>
      <c r="W162" s="157"/>
      <c r="X162" s="148"/>
      <c r="Y162" s="148"/>
      <c r="Z162" s="148"/>
      <c r="AA162" s="148"/>
      <c r="AB162" s="148"/>
      <c r="AC162" s="148"/>
      <c r="AD162" s="148"/>
      <c r="AE162" s="148"/>
      <c r="AF162" s="148"/>
      <c r="AG162" s="148" t="s">
        <v>173</v>
      </c>
      <c r="AH162" s="148">
        <v>0</v>
      </c>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48"/>
      <c r="BD162" s="148"/>
      <c r="BE162" s="148"/>
      <c r="BF162" s="148"/>
      <c r="BG162" s="148"/>
      <c r="BH162" s="148"/>
    </row>
    <row r="163" spans="1:60" outlineLevel="1" x14ac:dyDescent="0.2">
      <c r="A163" s="155"/>
      <c r="B163" s="156"/>
      <c r="C163" s="185" t="s">
        <v>225</v>
      </c>
      <c r="D163" s="158"/>
      <c r="E163" s="159">
        <v>56.264000000000003</v>
      </c>
      <c r="F163" s="157"/>
      <c r="G163" s="157"/>
      <c r="H163" s="157"/>
      <c r="I163" s="157"/>
      <c r="J163" s="157"/>
      <c r="K163" s="157"/>
      <c r="L163" s="157"/>
      <c r="M163" s="157"/>
      <c r="N163" s="157"/>
      <c r="O163" s="157"/>
      <c r="P163" s="157"/>
      <c r="Q163" s="157"/>
      <c r="R163" s="157"/>
      <c r="S163" s="157"/>
      <c r="T163" s="157"/>
      <c r="U163" s="157"/>
      <c r="V163" s="157"/>
      <c r="W163" s="157"/>
      <c r="X163" s="148"/>
      <c r="Y163" s="148"/>
      <c r="Z163" s="148"/>
      <c r="AA163" s="148"/>
      <c r="AB163" s="148"/>
      <c r="AC163" s="148"/>
      <c r="AD163" s="148"/>
      <c r="AE163" s="148"/>
      <c r="AF163" s="148"/>
      <c r="AG163" s="148" t="s">
        <v>173</v>
      </c>
      <c r="AH163" s="148">
        <v>0</v>
      </c>
      <c r="AI163" s="148"/>
      <c r="AJ163" s="148"/>
      <c r="AK163" s="148"/>
      <c r="AL163" s="148"/>
      <c r="AM163" s="148"/>
      <c r="AN163" s="148"/>
      <c r="AO163" s="148"/>
      <c r="AP163" s="148"/>
      <c r="AQ163" s="148"/>
      <c r="AR163" s="148"/>
      <c r="AS163" s="148"/>
      <c r="AT163" s="148"/>
      <c r="AU163" s="148"/>
      <c r="AV163" s="148"/>
      <c r="AW163" s="148"/>
      <c r="AX163" s="148"/>
      <c r="AY163" s="148"/>
      <c r="AZ163" s="148"/>
      <c r="BA163" s="148"/>
      <c r="BB163" s="148"/>
      <c r="BC163" s="148"/>
      <c r="BD163" s="148"/>
      <c r="BE163" s="148"/>
      <c r="BF163" s="148"/>
      <c r="BG163" s="148"/>
      <c r="BH163" s="148"/>
    </row>
    <row r="164" spans="1:60" outlineLevel="1" x14ac:dyDescent="0.2">
      <c r="A164" s="155"/>
      <c r="B164" s="156"/>
      <c r="C164" s="185" t="s">
        <v>226</v>
      </c>
      <c r="D164" s="158"/>
      <c r="E164" s="159">
        <v>-8.6999999999999993</v>
      </c>
      <c r="F164" s="157"/>
      <c r="G164" s="157"/>
      <c r="H164" s="157"/>
      <c r="I164" s="157"/>
      <c r="J164" s="157"/>
      <c r="K164" s="157"/>
      <c r="L164" s="157"/>
      <c r="M164" s="157"/>
      <c r="N164" s="157"/>
      <c r="O164" s="157"/>
      <c r="P164" s="157"/>
      <c r="Q164" s="157"/>
      <c r="R164" s="157"/>
      <c r="S164" s="157"/>
      <c r="T164" s="157"/>
      <c r="U164" s="157"/>
      <c r="V164" s="157"/>
      <c r="W164" s="157"/>
      <c r="X164" s="148"/>
      <c r="Y164" s="148"/>
      <c r="Z164" s="148"/>
      <c r="AA164" s="148"/>
      <c r="AB164" s="148"/>
      <c r="AC164" s="148"/>
      <c r="AD164" s="148"/>
      <c r="AE164" s="148"/>
      <c r="AF164" s="148"/>
      <c r="AG164" s="148" t="s">
        <v>173</v>
      </c>
      <c r="AH164" s="148">
        <v>0</v>
      </c>
      <c r="AI164" s="148"/>
      <c r="AJ164" s="148"/>
      <c r="AK164" s="148"/>
      <c r="AL164" s="148"/>
      <c r="AM164" s="148"/>
      <c r="AN164" s="148"/>
      <c r="AO164" s="148"/>
      <c r="AP164" s="148"/>
      <c r="AQ164" s="148"/>
      <c r="AR164" s="148"/>
      <c r="AS164" s="148"/>
      <c r="AT164" s="148"/>
      <c r="AU164" s="148"/>
      <c r="AV164" s="148"/>
      <c r="AW164" s="148"/>
      <c r="AX164" s="148"/>
      <c r="AY164" s="148"/>
      <c r="AZ164" s="148"/>
      <c r="BA164" s="148"/>
      <c r="BB164" s="148"/>
      <c r="BC164" s="148"/>
      <c r="BD164" s="148"/>
      <c r="BE164" s="148"/>
      <c r="BF164" s="148"/>
      <c r="BG164" s="148"/>
      <c r="BH164" s="148"/>
    </row>
    <row r="165" spans="1:60" outlineLevel="1" x14ac:dyDescent="0.2">
      <c r="A165" s="155"/>
      <c r="B165" s="156"/>
      <c r="C165" s="185" t="s">
        <v>227</v>
      </c>
      <c r="D165" s="158"/>
      <c r="E165" s="159">
        <v>-2.117</v>
      </c>
      <c r="F165" s="157"/>
      <c r="G165" s="157"/>
      <c r="H165" s="157"/>
      <c r="I165" s="157"/>
      <c r="J165" s="157"/>
      <c r="K165" s="157"/>
      <c r="L165" s="157"/>
      <c r="M165" s="157"/>
      <c r="N165" s="157"/>
      <c r="O165" s="157"/>
      <c r="P165" s="157"/>
      <c r="Q165" s="157"/>
      <c r="R165" s="157"/>
      <c r="S165" s="157"/>
      <c r="T165" s="157"/>
      <c r="U165" s="157"/>
      <c r="V165" s="157"/>
      <c r="W165" s="157"/>
      <c r="X165" s="148"/>
      <c r="Y165" s="148"/>
      <c r="Z165" s="148"/>
      <c r="AA165" s="148"/>
      <c r="AB165" s="148"/>
      <c r="AC165" s="148"/>
      <c r="AD165" s="148"/>
      <c r="AE165" s="148"/>
      <c r="AF165" s="148"/>
      <c r="AG165" s="148" t="s">
        <v>173</v>
      </c>
      <c r="AH165" s="148">
        <v>0</v>
      </c>
      <c r="AI165" s="148"/>
      <c r="AJ165" s="148"/>
      <c r="AK165" s="148"/>
      <c r="AL165" s="148"/>
      <c r="AM165" s="148"/>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row>
    <row r="166" spans="1:60" outlineLevel="1" x14ac:dyDescent="0.2">
      <c r="A166" s="155"/>
      <c r="B166" s="156"/>
      <c r="C166" s="185" t="s">
        <v>228</v>
      </c>
      <c r="D166" s="158"/>
      <c r="E166" s="159">
        <v>-2.0299999999999998</v>
      </c>
      <c r="F166" s="157"/>
      <c r="G166" s="157"/>
      <c r="H166" s="157"/>
      <c r="I166" s="157"/>
      <c r="J166" s="157"/>
      <c r="K166" s="157"/>
      <c r="L166" s="157"/>
      <c r="M166" s="157"/>
      <c r="N166" s="157"/>
      <c r="O166" s="157"/>
      <c r="P166" s="157"/>
      <c r="Q166" s="157"/>
      <c r="R166" s="157"/>
      <c r="S166" s="157"/>
      <c r="T166" s="157"/>
      <c r="U166" s="157"/>
      <c r="V166" s="157"/>
      <c r="W166" s="157"/>
      <c r="X166" s="148"/>
      <c r="Y166" s="148"/>
      <c r="Z166" s="148"/>
      <c r="AA166" s="148"/>
      <c r="AB166" s="148"/>
      <c r="AC166" s="148"/>
      <c r="AD166" s="148"/>
      <c r="AE166" s="148"/>
      <c r="AF166" s="148"/>
      <c r="AG166" s="148" t="s">
        <v>173</v>
      </c>
      <c r="AH166" s="148">
        <v>0</v>
      </c>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row>
    <row r="167" spans="1:60" outlineLevel="1" x14ac:dyDescent="0.2">
      <c r="A167" s="155"/>
      <c r="B167" s="156"/>
      <c r="C167" s="185" t="s">
        <v>229</v>
      </c>
      <c r="D167" s="158"/>
      <c r="E167" s="159">
        <v>-3.1199999999999997</v>
      </c>
      <c r="F167" s="157"/>
      <c r="G167" s="157"/>
      <c r="H167" s="157"/>
      <c r="I167" s="157"/>
      <c r="J167" s="157"/>
      <c r="K167" s="157"/>
      <c r="L167" s="157"/>
      <c r="M167" s="157"/>
      <c r="N167" s="157"/>
      <c r="O167" s="157"/>
      <c r="P167" s="157"/>
      <c r="Q167" s="157"/>
      <c r="R167" s="157"/>
      <c r="S167" s="157"/>
      <c r="T167" s="157"/>
      <c r="U167" s="157"/>
      <c r="V167" s="157"/>
      <c r="W167" s="157"/>
      <c r="X167" s="148"/>
      <c r="Y167" s="148"/>
      <c r="Z167" s="148"/>
      <c r="AA167" s="148"/>
      <c r="AB167" s="148"/>
      <c r="AC167" s="148"/>
      <c r="AD167" s="148"/>
      <c r="AE167" s="148"/>
      <c r="AF167" s="148"/>
      <c r="AG167" s="148" t="s">
        <v>173</v>
      </c>
      <c r="AH167" s="148">
        <v>0</v>
      </c>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48"/>
      <c r="BD167" s="148"/>
      <c r="BE167" s="148"/>
      <c r="BF167" s="148"/>
      <c r="BG167" s="148"/>
      <c r="BH167" s="148"/>
    </row>
    <row r="168" spans="1:60" outlineLevel="1" x14ac:dyDescent="0.2">
      <c r="A168" s="155"/>
      <c r="B168" s="156"/>
      <c r="C168" s="185" t="s">
        <v>230</v>
      </c>
      <c r="D168" s="158"/>
      <c r="E168" s="159">
        <v>-0.77999999999999992</v>
      </c>
      <c r="F168" s="157"/>
      <c r="G168" s="157"/>
      <c r="H168" s="157"/>
      <c r="I168" s="157"/>
      <c r="J168" s="157"/>
      <c r="K168" s="157"/>
      <c r="L168" s="157"/>
      <c r="M168" s="157"/>
      <c r="N168" s="157"/>
      <c r="O168" s="157"/>
      <c r="P168" s="157"/>
      <c r="Q168" s="157"/>
      <c r="R168" s="157"/>
      <c r="S168" s="157"/>
      <c r="T168" s="157"/>
      <c r="U168" s="157"/>
      <c r="V168" s="157"/>
      <c r="W168" s="157"/>
      <c r="X168" s="148"/>
      <c r="Y168" s="148"/>
      <c r="Z168" s="148"/>
      <c r="AA168" s="148"/>
      <c r="AB168" s="148"/>
      <c r="AC168" s="148"/>
      <c r="AD168" s="148"/>
      <c r="AE168" s="148"/>
      <c r="AF168" s="148"/>
      <c r="AG168" s="148" t="s">
        <v>173</v>
      </c>
      <c r="AH168" s="148">
        <v>0</v>
      </c>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c r="BD168" s="148"/>
      <c r="BE168" s="148"/>
      <c r="BF168" s="148"/>
      <c r="BG168" s="148"/>
      <c r="BH168" s="148"/>
    </row>
    <row r="169" spans="1:60" outlineLevel="1" x14ac:dyDescent="0.2">
      <c r="A169" s="155"/>
      <c r="B169" s="156"/>
      <c r="C169" s="185" t="s">
        <v>231</v>
      </c>
      <c r="D169" s="158"/>
      <c r="E169" s="159">
        <v>-1.92</v>
      </c>
      <c r="F169" s="157"/>
      <c r="G169" s="157"/>
      <c r="H169" s="157"/>
      <c r="I169" s="157"/>
      <c r="J169" s="157"/>
      <c r="K169" s="157"/>
      <c r="L169" s="157"/>
      <c r="M169" s="157"/>
      <c r="N169" s="157"/>
      <c r="O169" s="157"/>
      <c r="P169" s="157"/>
      <c r="Q169" s="157"/>
      <c r="R169" s="157"/>
      <c r="S169" s="157"/>
      <c r="T169" s="157"/>
      <c r="U169" s="157"/>
      <c r="V169" s="157"/>
      <c r="W169" s="157"/>
      <c r="X169" s="148"/>
      <c r="Y169" s="148"/>
      <c r="Z169" s="148"/>
      <c r="AA169" s="148"/>
      <c r="AB169" s="148"/>
      <c r="AC169" s="148"/>
      <c r="AD169" s="148"/>
      <c r="AE169" s="148"/>
      <c r="AF169" s="148"/>
      <c r="AG169" s="148" t="s">
        <v>173</v>
      </c>
      <c r="AH169" s="148">
        <v>0</v>
      </c>
      <c r="AI169" s="148"/>
      <c r="AJ169" s="148"/>
      <c r="AK169" s="148"/>
      <c r="AL169" s="148"/>
      <c r="AM169" s="148"/>
      <c r="AN169" s="148"/>
      <c r="AO169" s="148"/>
      <c r="AP169" s="148"/>
      <c r="AQ169" s="148"/>
      <c r="AR169" s="148"/>
      <c r="AS169" s="148"/>
      <c r="AT169" s="148"/>
      <c r="AU169" s="148"/>
      <c r="AV169" s="148"/>
      <c r="AW169" s="148"/>
      <c r="AX169" s="148"/>
      <c r="AY169" s="148"/>
      <c r="AZ169" s="148"/>
      <c r="BA169" s="148"/>
      <c r="BB169" s="148"/>
      <c r="BC169" s="148"/>
      <c r="BD169" s="148"/>
      <c r="BE169" s="148"/>
      <c r="BF169" s="148"/>
      <c r="BG169" s="148"/>
      <c r="BH169" s="148"/>
    </row>
    <row r="170" spans="1:60" outlineLevel="1" x14ac:dyDescent="0.2">
      <c r="A170" s="155"/>
      <c r="B170" s="156"/>
      <c r="C170" s="185" t="s">
        <v>232</v>
      </c>
      <c r="D170" s="158"/>
      <c r="E170" s="159">
        <v>-1.68</v>
      </c>
      <c r="F170" s="157"/>
      <c r="G170" s="157"/>
      <c r="H170" s="157"/>
      <c r="I170" s="157"/>
      <c r="J170" s="157"/>
      <c r="K170" s="157"/>
      <c r="L170" s="157"/>
      <c r="M170" s="157"/>
      <c r="N170" s="157"/>
      <c r="O170" s="157"/>
      <c r="P170" s="157"/>
      <c r="Q170" s="157"/>
      <c r="R170" s="157"/>
      <c r="S170" s="157"/>
      <c r="T170" s="157"/>
      <c r="U170" s="157"/>
      <c r="V170" s="157"/>
      <c r="W170" s="157"/>
      <c r="X170" s="148"/>
      <c r="Y170" s="148"/>
      <c r="Z170" s="148"/>
      <c r="AA170" s="148"/>
      <c r="AB170" s="148"/>
      <c r="AC170" s="148"/>
      <c r="AD170" s="148"/>
      <c r="AE170" s="148"/>
      <c r="AF170" s="148"/>
      <c r="AG170" s="148" t="s">
        <v>173</v>
      </c>
      <c r="AH170" s="148">
        <v>0</v>
      </c>
      <c r="AI170" s="148"/>
      <c r="AJ170" s="148"/>
      <c r="AK170" s="148"/>
      <c r="AL170" s="148"/>
      <c r="AM170" s="148"/>
      <c r="AN170" s="148"/>
      <c r="AO170" s="148"/>
      <c r="AP170" s="148"/>
      <c r="AQ170" s="148"/>
      <c r="AR170" s="148"/>
      <c r="AS170" s="148"/>
      <c r="AT170" s="148"/>
      <c r="AU170" s="148"/>
      <c r="AV170" s="148"/>
      <c r="AW170" s="148"/>
      <c r="AX170" s="148"/>
      <c r="AY170" s="148"/>
      <c r="AZ170" s="148"/>
      <c r="BA170" s="148"/>
      <c r="BB170" s="148"/>
      <c r="BC170" s="148"/>
      <c r="BD170" s="148"/>
      <c r="BE170" s="148"/>
      <c r="BF170" s="148"/>
      <c r="BG170" s="148"/>
      <c r="BH170" s="148"/>
    </row>
    <row r="171" spans="1:60" outlineLevel="1" x14ac:dyDescent="0.2">
      <c r="A171" s="155"/>
      <c r="B171" s="156"/>
      <c r="C171" s="185" t="s">
        <v>233</v>
      </c>
      <c r="D171" s="158"/>
      <c r="E171" s="159">
        <v>-2.59</v>
      </c>
      <c r="F171" s="157"/>
      <c r="G171" s="157"/>
      <c r="H171" s="157"/>
      <c r="I171" s="157"/>
      <c r="J171" s="157"/>
      <c r="K171" s="157"/>
      <c r="L171" s="157"/>
      <c r="M171" s="157"/>
      <c r="N171" s="157"/>
      <c r="O171" s="157"/>
      <c r="P171" s="157"/>
      <c r="Q171" s="157"/>
      <c r="R171" s="157"/>
      <c r="S171" s="157"/>
      <c r="T171" s="157"/>
      <c r="U171" s="157"/>
      <c r="V171" s="157"/>
      <c r="W171" s="157"/>
      <c r="X171" s="148"/>
      <c r="Y171" s="148"/>
      <c r="Z171" s="148"/>
      <c r="AA171" s="148"/>
      <c r="AB171" s="148"/>
      <c r="AC171" s="148"/>
      <c r="AD171" s="148"/>
      <c r="AE171" s="148"/>
      <c r="AF171" s="148"/>
      <c r="AG171" s="148" t="s">
        <v>173</v>
      </c>
      <c r="AH171" s="148">
        <v>0</v>
      </c>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8"/>
      <c r="BG171" s="148"/>
      <c r="BH171" s="148"/>
    </row>
    <row r="172" spans="1:60" outlineLevel="1" x14ac:dyDescent="0.2">
      <c r="A172" s="155"/>
      <c r="B172" s="156"/>
      <c r="C172" s="185" t="s">
        <v>234</v>
      </c>
      <c r="D172" s="158"/>
      <c r="E172" s="159">
        <v>-19.2</v>
      </c>
      <c r="F172" s="157"/>
      <c r="G172" s="157"/>
      <c r="H172" s="157"/>
      <c r="I172" s="157"/>
      <c r="J172" s="157"/>
      <c r="K172" s="157"/>
      <c r="L172" s="157"/>
      <c r="M172" s="157"/>
      <c r="N172" s="157"/>
      <c r="O172" s="157"/>
      <c r="P172" s="157"/>
      <c r="Q172" s="157"/>
      <c r="R172" s="157"/>
      <c r="S172" s="157"/>
      <c r="T172" s="157"/>
      <c r="U172" s="157"/>
      <c r="V172" s="157"/>
      <c r="W172" s="157"/>
      <c r="X172" s="148"/>
      <c r="Y172" s="148"/>
      <c r="Z172" s="148"/>
      <c r="AA172" s="148"/>
      <c r="AB172" s="148"/>
      <c r="AC172" s="148"/>
      <c r="AD172" s="148"/>
      <c r="AE172" s="148"/>
      <c r="AF172" s="148"/>
      <c r="AG172" s="148" t="s">
        <v>173</v>
      </c>
      <c r="AH172" s="148">
        <v>0</v>
      </c>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c r="BE172" s="148"/>
      <c r="BF172" s="148"/>
      <c r="BG172" s="148"/>
      <c r="BH172" s="148"/>
    </row>
    <row r="173" spans="1:60" outlineLevel="1" x14ac:dyDescent="0.2">
      <c r="A173" s="155"/>
      <c r="B173" s="156"/>
      <c r="C173" s="185" t="s">
        <v>235</v>
      </c>
      <c r="D173" s="158"/>
      <c r="E173" s="159">
        <v>3.6750000000000003</v>
      </c>
      <c r="F173" s="157"/>
      <c r="G173" s="157"/>
      <c r="H173" s="157"/>
      <c r="I173" s="157"/>
      <c r="J173" s="157"/>
      <c r="K173" s="157"/>
      <c r="L173" s="157"/>
      <c r="M173" s="157"/>
      <c r="N173" s="157"/>
      <c r="O173" s="157"/>
      <c r="P173" s="157"/>
      <c r="Q173" s="157"/>
      <c r="R173" s="157"/>
      <c r="S173" s="157"/>
      <c r="T173" s="157"/>
      <c r="U173" s="157"/>
      <c r="V173" s="157"/>
      <c r="W173" s="157"/>
      <c r="X173" s="148"/>
      <c r="Y173" s="148"/>
      <c r="Z173" s="148"/>
      <c r="AA173" s="148"/>
      <c r="AB173" s="148"/>
      <c r="AC173" s="148"/>
      <c r="AD173" s="148"/>
      <c r="AE173" s="148"/>
      <c r="AF173" s="148"/>
      <c r="AG173" s="148" t="s">
        <v>173</v>
      </c>
      <c r="AH173" s="148">
        <v>0</v>
      </c>
      <c r="AI173" s="148"/>
      <c r="AJ173" s="148"/>
      <c r="AK173" s="148"/>
      <c r="AL173" s="148"/>
      <c r="AM173" s="148"/>
      <c r="AN173" s="148"/>
      <c r="AO173" s="148"/>
      <c r="AP173" s="148"/>
      <c r="AQ173" s="148"/>
      <c r="AR173" s="148"/>
      <c r="AS173" s="148"/>
      <c r="AT173" s="148"/>
      <c r="AU173" s="148"/>
      <c r="AV173" s="148"/>
      <c r="AW173" s="148"/>
      <c r="AX173" s="148"/>
      <c r="AY173" s="148"/>
      <c r="AZ173" s="148"/>
      <c r="BA173" s="148"/>
      <c r="BB173" s="148"/>
      <c r="BC173" s="148"/>
      <c r="BD173" s="148"/>
      <c r="BE173" s="148"/>
      <c r="BF173" s="148"/>
      <c r="BG173" s="148"/>
      <c r="BH173" s="148"/>
    </row>
    <row r="174" spans="1:60" outlineLevel="1" x14ac:dyDescent="0.2">
      <c r="A174" s="155"/>
      <c r="B174" s="156"/>
      <c r="C174" s="185" t="s">
        <v>236</v>
      </c>
      <c r="D174" s="158"/>
      <c r="E174" s="159">
        <v>1.2250000000000001</v>
      </c>
      <c r="F174" s="157"/>
      <c r="G174" s="157"/>
      <c r="H174" s="157"/>
      <c r="I174" s="157"/>
      <c r="J174" s="157"/>
      <c r="K174" s="157"/>
      <c r="L174" s="157"/>
      <c r="M174" s="157"/>
      <c r="N174" s="157"/>
      <c r="O174" s="157"/>
      <c r="P174" s="157"/>
      <c r="Q174" s="157"/>
      <c r="R174" s="157"/>
      <c r="S174" s="157"/>
      <c r="T174" s="157"/>
      <c r="U174" s="157"/>
      <c r="V174" s="157"/>
      <c r="W174" s="157"/>
      <c r="X174" s="148"/>
      <c r="Y174" s="148"/>
      <c r="Z174" s="148"/>
      <c r="AA174" s="148"/>
      <c r="AB174" s="148"/>
      <c r="AC174" s="148"/>
      <c r="AD174" s="148"/>
      <c r="AE174" s="148"/>
      <c r="AF174" s="148"/>
      <c r="AG174" s="148" t="s">
        <v>173</v>
      </c>
      <c r="AH174" s="148">
        <v>0</v>
      </c>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row>
    <row r="175" spans="1:60" outlineLevel="1" x14ac:dyDescent="0.2">
      <c r="A175" s="155"/>
      <c r="B175" s="156"/>
      <c r="C175" s="185" t="s">
        <v>237</v>
      </c>
      <c r="D175" s="158"/>
      <c r="E175" s="159">
        <v>1.0750000000000002</v>
      </c>
      <c r="F175" s="157"/>
      <c r="G175" s="157"/>
      <c r="H175" s="157"/>
      <c r="I175" s="157"/>
      <c r="J175" s="157"/>
      <c r="K175" s="157"/>
      <c r="L175" s="157"/>
      <c r="M175" s="157"/>
      <c r="N175" s="157"/>
      <c r="O175" s="157"/>
      <c r="P175" s="157"/>
      <c r="Q175" s="157"/>
      <c r="R175" s="157"/>
      <c r="S175" s="157"/>
      <c r="T175" s="157"/>
      <c r="U175" s="157"/>
      <c r="V175" s="157"/>
      <c r="W175" s="157"/>
      <c r="X175" s="148"/>
      <c r="Y175" s="148"/>
      <c r="Z175" s="148"/>
      <c r="AA175" s="148"/>
      <c r="AB175" s="148"/>
      <c r="AC175" s="148"/>
      <c r="AD175" s="148"/>
      <c r="AE175" s="148"/>
      <c r="AF175" s="148"/>
      <c r="AG175" s="148" t="s">
        <v>173</v>
      </c>
      <c r="AH175" s="148">
        <v>0</v>
      </c>
      <c r="AI175" s="148"/>
      <c r="AJ175" s="148"/>
      <c r="AK175" s="148"/>
      <c r="AL175" s="148"/>
      <c r="AM175" s="148"/>
      <c r="AN175" s="148"/>
      <c r="AO175" s="148"/>
      <c r="AP175" s="148"/>
      <c r="AQ175" s="148"/>
      <c r="AR175" s="148"/>
      <c r="AS175" s="148"/>
      <c r="AT175" s="148"/>
      <c r="AU175" s="148"/>
      <c r="AV175" s="148"/>
      <c r="AW175" s="148"/>
      <c r="AX175" s="148"/>
      <c r="AY175" s="148"/>
      <c r="AZ175" s="148"/>
      <c r="BA175" s="148"/>
      <c r="BB175" s="148"/>
      <c r="BC175" s="148"/>
      <c r="BD175" s="148"/>
      <c r="BE175" s="148"/>
      <c r="BF175" s="148"/>
      <c r="BG175" s="148"/>
      <c r="BH175" s="148"/>
    </row>
    <row r="176" spans="1:60" outlineLevel="1" x14ac:dyDescent="0.2">
      <c r="A176" s="155"/>
      <c r="B176" s="156"/>
      <c r="C176" s="185" t="s">
        <v>238</v>
      </c>
      <c r="D176" s="158"/>
      <c r="E176" s="159">
        <v>1.25</v>
      </c>
      <c r="F176" s="157"/>
      <c r="G176" s="157"/>
      <c r="H176" s="157"/>
      <c r="I176" s="157"/>
      <c r="J176" s="157"/>
      <c r="K176" s="157"/>
      <c r="L176" s="157"/>
      <c r="M176" s="157"/>
      <c r="N176" s="157"/>
      <c r="O176" s="157"/>
      <c r="P176" s="157"/>
      <c r="Q176" s="157"/>
      <c r="R176" s="157"/>
      <c r="S176" s="157"/>
      <c r="T176" s="157"/>
      <c r="U176" s="157"/>
      <c r="V176" s="157"/>
      <c r="W176" s="157"/>
      <c r="X176" s="148"/>
      <c r="Y176" s="148"/>
      <c r="Z176" s="148"/>
      <c r="AA176" s="148"/>
      <c r="AB176" s="148"/>
      <c r="AC176" s="148"/>
      <c r="AD176" s="148"/>
      <c r="AE176" s="148"/>
      <c r="AF176" s="148"/>
      <c r="AG176" s="148" t="s">
        <v>173</v>
      </c>
      <c r="AH176" s="148">
        <v>0</v>
      </c>
      <c r="AI176" s="148"/>
      <c r="AJ176" s="148"/>
      <c r="AK176" s="148"/>
      <c r="AL176" s="148"/>
      <c r="AM176" s="148"/>
      <c r="AN176" s="148"/>
      <c r="AO176" s="148"/>
      <c r="AP176" s="148"/>
      <c r="AQ176" s="148"/>
      <c r="AR176" s="148"/>
      <c r="AS176" s="148"/>
      <c r="AT176" s="148"/>
      <c r="AU176" s="148"/>
      <c r="AV176" s="148"/>
      <c r="AW176" s="148"/>
      <c r="AX176" s="148"/>
      <c r="AY176" s="148"/>
      <c r="AZ176" s="148"/>
      <c r="BA176" s="148"/>
      <c r="BB176" s="148"/>
      <c r="BC176" s="148"/>
      <c r="BD176" s="148"/>
      <c r="BE176" s="148"/>
      <c r="BF176" s="148"/>
      <c r="BG176" s="148"/>
      <c r="BH176" s="148"/>
    </row>
    <row r="177" spans="1:60" outlineLevel="1" x14ac:dyDescent="0.2">
      <c r="A177" s="155"/>
      <c r="B177" s="156"/>
      <c r="C177" s="185" t="s">
        <v>239</v>
      </c>
      <c r="D177" s="158"/>
      <c r="E177" s="159">
        <v>0.8</v>
      </c>
      <c r="F177" s="157"/>
      <c r="G177" s="157"/>
      <c r="H177" s="157"/>
      <c r="I177" s="157"/>
      <c r="J177" s="157"/>
      <c r="K177" s="157"/>
      <c r="L177" s="157"/>
      <c r="M177" s="157"/>
      <c r="N177" s="157"/>
      <c r="O177" s="157"/>
      <c r="P177" s="157"/>
      <c r="Q177" s="157"/>
      <c r="R177" s="157"/>
      <c r="S177" s="157"/>
      <c r="T177" s="157"/>
      <c r="U177" s="157"/>
      <c r="V177" s="157"/>
      <c r="W177" s="157"/>
      <c r="X177" s="148"/>
      <c r="Y177" s="148"/>
      <c r="Z177" s="148"/>
      <c r="AA177" s="148"/>
      <c r="AB177" s="148"/>
      <c r="AC177" s="148"/>
      <c r="AD177" s="148"/>
      <c r="AE177" s="148"/>
      <c r="AF177" s="148"/>
      <c r="AG177" s="148" t="s">
        <v>173</v>
      </c>
      <c r="AH177" s="148">
        <v>0</v>
      </c>
      <c r="AI177" s="148"/>
      <c r="AJ177" s="148"/>
      <c r="AK177" s="148"/>
      <c r="AL177" s="148"/>
      <c r="AM177" s="148"/>
      <c r="AN177" s="148"/>
      <c r="AO177" s="148"/>
      <c r="AP177" s="148"/>
      <c r="AQ177" s="148"/>
      <c r="AR177" s="148"/>
      <c r="AS177" s="148"/>
      <c r="AT177" s="148"/>
      <c r="AU177" s="148"/>
      <c r="AV177" s="148"/>
      <c r="AW177" s="148"/>
      <c r="AX177" s="148"/>
      <c r="AY177" s="148"/>
      <c r="AZ177" s="148"/>
      <c r="BA177" s="148"/>
      <c r="BB177" s="148"/>
      <c r="BC177" s="148"/>
      <c r="BD177" s="148"/>
      <c r="BE177" s="148"/>
      <c r="BF177" s="148"/>
      <c r="BG177" s="148"/>
      <c r="BH177" s="148"/>
    </row>
    <row r="178" spans="1:60" outlineLevel="1" x14ac:dyDescent="0.2">
      <c r="A178" s="155"/>
      <c r="B178" s="156"/>
      <c r="C178" s="185" t="s">
        <v>240</v>
      </c>
      <c r="D178" s="158"/>
      <c r="E178" s="159">
        <v>1.1000000000000001</v>
      </c>
      <c r="F178" s="157"/>
      <c r="G178" s="157"/>
      <c r="H178" s="157"/>
      <c r="I178" s="157"/>
      <c r="J178" s="157"/>
      <c r="K178" s="157"/>
      <c r="L178" s="157"/>
      <c r="M178" s="157"/>
      <c r="N178" s="157"/>
      <c r="O178" s="157"/>
      <c r="P178" s="157"/>
      <c r="Q178" s="157"/>
      <c r="R178" s="157"/>
      <c r="S178" s="157"/>
      <c r="T178" s="157"/>
      <c r="U178" s="157"/>
      <c r="V178" s="157"/>
      <c r="W178" s="157"/>
      <c r="X178" s="148"/>
      <c r="Y178" s="148"/>
      <c r="Z178" s="148"/>
      <c r="AA178" s="148"/>
      <c r="AB178" s="148"/>
      <c r="AC178" s="148"/>
      <c r="AD178" s="148"/>
      <c r="AE178" s="148"/>
      <c r="AF178" s="148"/>
      <c r="AG178" s="148" t="s">
        <v>173</v>
      </c>
      <c r="AH178" s="148">
        <v>0</v>
      </c>
      <c r="AI178" s="148"/>
      <c r="AJ178" s="148"/>
      <c r="AK178" s="148"/>
      <c r="AL178" s="148"/>
      <c r="AM178" s="148"/>
      <c r="AN178" s="148"/>
      <c r="AO178" s="148"/>
      <c r="AP178" s="148"/>
      <c r="AQ178" s="148"/>
      <c r="AR178" s="148"/>
      <c r="AS178" s="148"/>
      <c r="AT178" s="148"/>
      <c r="AU178" s="148"/>
      <c r="AV178" s="148"/>
      <c r="AW178" s="148"/>
      <c r="AX178" s="148"/>
      <c r="AY178" s="148"/>
      <c r="AZ178" s="148"/>
      <c r="BA178" s="148"/>
      <c r="BB178" s="148"/>
      <c r="BC178" s="148"/>
      <c r="BD178" s="148"/>
      <c r="BE178" s="148"/>
      <c r="BF178" s="148"/>
      <c r="BG178" s="148"/>
      <c r="BH178" s="148"/>
    </row>
    <row r="179" spans="1:60" outlineLevel="1" x14ac:dyDescent="0.2">
      <c r="A179" s="155"/>
      <c r="B179" s="156"/>
      <c r="C179" s="185" t="s">
        <v>241</v>
      </c>
      <c r="D179" s="158"/>
      <c r="E179" s="159">
        <v>1</v>
      </c>
      <c r="F179" s="157"/>
      <c r="G179" s="157"/>
      <c r="H179" s="157"/>
      <c r="I179" s="157"/>
      <c r="J179" s="157"/>
      <c r="K179" s="157"/>
      <c r="L179" s="157"/>
      <c r="M179" s="157"/>
      <c r="N179" s="157"/>
      <c r="O179" s="157"/>
      <c r="P179" s="157"/>
      <c r="Q179" s="157"/>
      <c r="R179" s="157"/>
      <c r="S179" s="157"/>
      <c r="T179" s="157"/>
      <c r="U179" s="157"/>
      <c r="V179" s="157"/>
      <c r="W179" s="157"/>
      <c r="X179" s="148"/>
      <c r="Y179" s="148"/>
      <c r="Z179" s="148"/>
      <c r="AA179" s="148"/>
      <c r="AB179" s="148"/>
      <c r="AC179" s="148"/>
      <c r="AD179" s="148"/>
      <c r="AE179" s="148"/>
      <c r="AF179" s="148"/>
      <c r="AG179" s="148" t="s">
        <v>173</v>
      </c>
      <c r="AH179" s="148">
        <v>0</v>
      </c>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148"/>
      <c r="BF179" s="148"/>
      <c r="BG179" s="148"/>
      <c r="BH179" s="148"/>
    </row>
    <row r="180" spans="1:60" outlineLevel="1" x14ac:dyDescent="0.2">
      <c r="A180" s="155"/>
      <c r="B180" s="156"/>
      <c r="C180" s="185" t="s">
        <v>242</v>
      </c>
      <c r="D180" s="158"/>
      <c r="E180" s="159">
        <v>1.1625000000000001</v>
      </c>
      <c r="F180" s="157"/>
      <c r="G180" s="157"/>
      <c r="H180" s="157"/>
      <c r="I180" s="157"/>
      <c r="J180" s="157"/>
      <c r="K180" s="157"/>
      <c r="L180" s="157"/>
      <c r="M180" s="157"/>
      <c r="N180" s="157"/>
      <c r="O180" s="157"/>
      <c r="P180" s="157"/>
      <c r="Q180" s="157"/>
      <c r="R180" s="157"/>
      <c r="S180" s="157"/>
      <c r="T180" s="157"/>
      <c r="U180" s="157"/>
      <c r="V180" s="157"/>
      <c r="W180" s="157"/>
      <c r="X180" s="148"/>
      <c r="Y180" s="148"/>
      <c r="Z180" s="148"/>
      <c r="AA180" s="148"/>
      <c r="AB180" s="148"/>
      <c r="AC180" s="148"/>
      <c r="AD180" s="148"/>
      <c r="AE180" s="148"/>
      <c r="AF180" s="148"/>
      <c r="AG180" s="148" t="s">
        <v>173</v>
      </c>
      <c r="AH180" s="148">
        <v>0</v>
      </c>
      <c r="AI180" s="148"/>
      <c r="AJ180" s="148"/>
      <c r="AK180" s="148"/>
      <c r="AL180" s="148"/>
      <c r="AM180" s="148"/>
      <c r="AN180" s="148"/>
      <c r="AO180" s="148"/>
      <c r="AP180" s="148"/>
      <c r="AQ180" s="148"/>
      <c r="AR180" s="148"/>
      <c r="AS180" s="148"/>
      <c r="AT180" s="148"/>
      <c r="AU180" s="148"/>
      <c r="AV180" s="148"/>
      <c r="AW180" s="148"/>
      <c r="AX180" s="148"/>
      <c r="AY180" s="148"/>
      <c r="AZ180" s="148"/>
      <c r="BA180" s="148"/>
      <c r="BB180" s="148"/>
      <c r="BC180" s="148"/>
      <c r="BD180" s="148"/>
      <c r="BE180" s="148"/>
      <c r="BF180" s="148"/>
      <c r="BG180" s="148"/>
      <c r="BH180" s="148"/>
    </row>
    <row r="181" spans="1:60" outlineLevel="1" x14ac:dyDescent="0.2">
      <c r="A181" s="155"/>
      <c r="B181" s="156"/>
      <c r="C181" s="185" t="s">
        <v>243</v>
      </c>
      <c r="D181" s="158"/>
      <c r="E181" s="159">
        <v>4.9000000000000004</v>
      </c>
      <c r="F181" s="157"/>
      <c r="G181" s="157"/>
      <c r="H181" s="157"/>
      <c r="I181" s="157"/>
      <c r="J181" s="157"/>
      <c r="K181" s="157"/>
      <c r="L181" s="157"/>
      <c r="M181" s="157"/>
      <c r="N181" s="157"/>
      <c r="O181" s="157"/>
      <c r="P181" s="157"/>
      <c r="Q181" s="157"/>
      <c r="R181" s="157"/>
      <c r="S181" s="157"/>
      <c r="T181" s="157"/>
      <c r="U181" s="157"/>
      <c r="V181" s="157"/>
      <c r="W181" s="157"/>
      <c r="X181" s="148"/>
      <c r="Y181" s="148"/>
      <c r="Z181" s="148"/>
      <c r="AA181" s="148"/>
      <c r="AB181" s="148"/>
      <c r="AC181" s="148"/>
      <c r="AD181" s="148"/>
      <c r="AE181" s="148"/>
      <c r="AF181" s="148"/>
      <c r="AG181" s="148" t="s">
        <v>173</v>
      </c>
      <c r="AH181" s="148">
        <v>0</v>
      </c>
      <c r="AI181" s="148"/>
      <c r="AJ181" s="148"/>
      <c r="AK181" s="148"/>
      <c r="AL181" s="148"/>
      <c r="AM181" s="148"/>
      <c r="AN181" s="148"/>
      <c r="AO181" s="148"/>
      <c r="AP181" s="148"/>
      <c r="AQ181" s="148"/>
      <c r="AR181" s="148"/>
      <c r="AS181" s="148"/>
      <c r="AT181" s="148"/>
      <c r="AU181" s="148"/>
      <c r="AV181" s="148"/>
      <c r="AW181" s="148"/>
      <c r="AX181" s="148"/>
      <c r="AY181" s="148"/>
      <c r="AZ181" s="148"/>
      <c r="BA181" s="148"/>
      <c r="BB181" s="148"/>
      <c r="BC181" s="148"/>
      <c r="BD181" s="148"/>
      <c r="BE181" s="148"/>
      <c r="BF181" s="148"/>
      <c r="BG181" s="148"/>
      <c r="BH181" s="148"/>
    </row>
    <row r="182" spans="1:60" x14ac:dyDescent="0.2">
      <c r="A182" s="161" t="s">
        <v>162</v>
      </c>
      <c r="B182" s="162" t="s">
        <v>71</v>
      </c>
      <c r="C182" s="183" t="s">
        <v>72</v>
      </c>
      <c r="D182" s="163"/>
      <c r="E182" s="164"/>
      <c r="F182" s="165"/>
      <c r="G182" s="165">
        <f>SUMIF(AG183:AG235,"&lt;&gt;NOR",G183:G235)</f>
        <v>0</v>
      </c>
      <c r="H182" s="165"/>
      <c r="I182" s="165">
        <f>SUM(I183:I235)</f>
        <v>27404.13</v>
      </c>
      <c r="J182" s="165"/>
      <c r="K182" s="165">
        <f>SUM(K183:K235)</f>
        <v>85361.66</v>
      </c>
      <c r="L182" s="165"/>
      <c r="M182" s="165">
        <f>SUM(M183:M235)</f>
        <v>0</v>
      </c>
      <c r="N182" s="165"/>
      <c r="O182" s="165">
        <f>SUM(O183:O235)</f>
        <v>6.76</v>
      </c>
      <c r="P182" s="165"/>
      <c r="Q182" s="165">
        <f>SUM(Q183:Q235)</f>
        <v>0</v>
      </c>
      <c r="R182" s="165"/>
      <c r="S182" s="165"/>
      <c r="T182" s="166"/>
      <c r="U182" s="160"/>
      <c r="V182" s="160">
        <f>SUM(V183:V235)</f>
        <v>78.400000000000006</v>
      </c>
      <c r="W182" s="160"/>
      <c r="AG182" t="s">
        <v>163</v>
      </c>
    </row>
    <row r="183" spans="1:60" ht="45" outlineLevel="1" x14ac:dyDescent="0.2">
      <c r="A183" s="167">
        <v>18</v>
      </c>
      <c r="B183" s="168" t="s">
        <v>293</v>
      </c>
      <c r="C183" s="184" t="s">
        <v>294</v>
      </c>
      <c r="D183" s="169" t="s">
        <v>184</v>
      </c>
      <c r="E183" s="170">
        <v>239.88655000000003</v>
      </c>
      <c r="F183" s="171">
        <v>0</v>
      </c>
      <c r="G183" s="172">
        <f>ROUND(E183*F183,2)</f>
        <v>0</v>
      </c>
      <c r="H183" s="171">
        <v>70.38000000000001</v>
      </c>
      <c r="I183" s="172">
        <f>ROUND(E183*H183,2)</f>
        <v>16883.22</v>
      </c>
      <c r="J183" s="171">
        <v>157.62</v>
      </c>
      <c r="K183" s="172">
        <f>ROUND(E183*J183,2)</f>
        <v>37810.92</v>
      </c>
      <c r="L183" s="172">
        <v>21</v>
      </c>
      <c r="M183" s="172">
        <f>G183*(1+L183/100)</f>
        <v>0</v>
      </c>
      <c r="N183" s="172">
        <v>6.3E-3</v>
      </c>
      <c r="O183" s="172">
        <f>ROUND(E183*N183,2)</f>
        <v>1.51</v>
      </c>
      <c r="P183" s="172">
        <v>0</v>
      </c>
      <c r="Q183" s="172">
        <f>ROUND(E183*P183,2)</f>
        <v>0</v>
      </c>
      <c r="R183" s="172" t="s">
        <v>167</v>
      </c>
      <c r="S183" s="172" t="s">
        <v>168</v>
      </c>
      <c r="T183" s="173" t="s">
        <v>168</v>
      </c>
      <c r="U183" s="157">
        <v>0.32682000000000005</v>
      </c>
      <c r="V183" s="157">
        <f>ROUND(E183*U183,2)</f>
        <v>78.400000000000006</v>
      </c>
      <c r="W183" s="157"/>
      <c r="X183" s="148"/>
      <c r="Y183" s="148"/>
      <c r="Z183" s="148"/>
      <c r="AA183" s="148"/>
      <c r="AB183" s="148"/>
      <c r="AC183" s="148"/>
      <c r="AD183" s="148"/>
      <c r="AE183" s="148"/>
      <c r="AF183" s="148"/>
      <c r="AG183" s="148" t="s">
        <v>169</v>
      </c>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row>
    <row r="184" spans="1:60" outlineLevel="1" x14ac:dyDescent="0.2">
      <c r="A184" s="155"/>
      <c r="B184" s="156"/>
      <c r="C184" s="240" t="s">
        <v>295</v>
      </c>
      <c r="D184" s="241"/>
      <c r="E184" s="241"/>
      <c r="F184" s="241"/>
      <c r="G184" s="241"/>
      <c r="H184" s="157"/>
      <c r="I184" s="157"/>
      <c r="J184" s="157"/>
      <c r="K184" s="157"/>
      <c r="L184" s="157"/>
      <c r="M184" s="157"/>
      <c r="N184" s="157"/>
      <c r="O184" s="157"/>
      <c r="P184" s="157"/>
      <c r="Q184" s="157"/>
      <c r="R184" s="157"/>
      <c r="S184" s="157"/>
      <c r="T184" s="157"/>
      <c r="U184" s="157"/>
      <c r="V184" s="157"/>
      <c r="W184" s="157"/>
      <c r="X184" s="148"/>
      <c r="Y184" s="148"/>
      <c r="Z184" s="148"/>
      <c r="AA184" s="148"/>
      <c r="AB184" s="148"/>
      <c r="AC184" s="148"/>
      <c r="AD184" s="148"/>
      <c r="AE184" s="148"/>
      <c r="AF184" s="148"/>
      <c r="AG184" s="148" t="s">
        <v>171</v>
      </c>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row>
    <row r="185" spans="1:60" outlineLevel="1" x14ac:dyDescent="0.2">
      <c r="A185" s="155"/>
      <c r="B185" s="156"/>
      <c r="C185" s="185" t="s">
        <v>246</v>
      </c>
      <c r="D185" s="158"/>
      <c r="E185" s="159">
        <v>96.51400000000001</v>
      </c>
      <c r="F185" s="157"/>
      <c r="G185" s="157"/>
      <c r="H185" s="157"/>
      <c r="I185" s="157"/>
      <c r="J185" s="157"/>
      <c r="K185" s="157"/>
      <c r="L185" s="157"/>
      <c r="M185" s="157"/>
      <c r="N185" s="157"/>
      <c r="O185" s="157"/>
      <c r="P185" s="157"/>
      <c r="Q185" s="157"/>
      <c r="R185" s="157"/>
      <c r="S185" s="157"/>
      <c r="T185" s="157"/>
      <c r="U185" s="157"/>
      <c r="V185" s="157"/>
      <c r="W185" s="157"/>
      <c r="X185" s="148"/>
      <c r="Y185" s="148"/>
      <c r="Z185" s="148"/>
      <c r="AA185" s="148"/>
      <c r="AB185" s="148"/>
      <c r="AC185" s="148"/>
      <c r="AD185" s="148"/>
      <c r="AE185" s="148"/>
      <c r="AF185" s="148"/>
      <c r="AG185" s="148" t="s">
        <v>173</v>
      </c>
      <c r="AH185" s="148">
        <v>0</v>
      </c>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row>
    <row r="186" spans="1:60" outlineLevel="1" x14ac:dyDescent="0.2">
      <c r="A186" s="155"/>
      <c r="B186" s="156"/>
      <c r="C186" s="185" t="s">
        <v>247</v>
      </c>
      <c r="D186" s="158"/>
      <c r="E186" s="159">
        <v>-5.8</v>
      </c>
      <c r="F186" s="157"/>
      <c r="G186" s="157"/>
      <c r="H186" s="157"/>
      <c r="I186" s="157"/>
      <c r="J186" s="157"/>
      <c r="K186" s="157"/>
      <c r="L186" s="157"/>
      <c r="M186" s="157"/>
      <c r="N186" s="157"/>
      <c r="O186" s="157"/>
      <c r="P186" s="157"/>
      <c r="Q186" s="157"/>
      <c r="R186" s="157"/>
      <c r="S186" s="157"/>
      <c r="T186" s="157"/>
      <c r="U186" s="157"/>
      <c r="V186" s="157"/>
      <c r="W186" s="157"/>
      <c r="X186" s="148"/>
      <c r="Y186" s="148"/>
      <c r="Z186" s="148"/>
      <c r="AA186" s="148"/>
      <c r="AB186" s="148"/>
      <c r="AC186" s="148"/>
      <c r="AD186" s="148"/>
      <c r="AE186" s="148"/>
      <c r="AF186" s="148"/>
      <c r="AG186" s="148" t="s">
        <v>173</v>
      </c>
      <c r="AH186" s="148">
        <v>0</v>
      </c>
      <c r="AI186" s="148"/>
      <c r="AJ186" s="148"/>
      <c r="AK186" s="148"/>
      <c r="AL186" s="148"/>
      <c r="AM186" s="148"/>
      <c r="AN186" s="148"/>
      <c r="AO186" s="148"/>
      <c r="AP186" s="148"/>
      <c r="AQ186" s="148"/>
      <c r="AR186" s="148"/>
      <c r="AS186" s="148"/>
      <c r="AT186" s="148"/>
      <c r="AU186" s="148"/>
      <c r="AV186" s="148"/>
      <c r="AW186" s="148"/>
      <c r="AX186" s="148"/>
      <c r="AY186" s="148"/>
      <c r="AZ186" s="148"/>
      <c r="BA186" s="148"/>
      <c r="BB186" s="148"/>
      <c r="BC186" s="148"/>
      <c r="BD186" s="148"/>
      <c r="BE186" s="148"/>
      <c r="BF186" s="148"/>
      <c r="BG186" s="148"/>
      <c r="BH186" s="148"/>
    </row>
    <row r="187" spans="1:60" outlineLevel="1" x14ac:dyDescent="0.2">
      <c r="A187" s="155"/>
      <c r="B187" s="156"/>
      <c r="C187" s="185" t="s">
        <v>248</v>
      </c>
      <c r="D187" s="158"/>
      <c r="E187" s="159">
        <v>-0.82</v>
      </c>
      <c r="F187" s="157"/>
      <c r="G187" s="157"/>
      <c r="H187" s="157"/>
      <c r="I187" s="157"/>
      <c r="J187" s="157"/>
      <c r="K187" s="157"/>
      <c r="L187" s="157"/>
      <c r="M187" s="157"/>
      <c r="N187" s="157"/>
      <c r="O187" s="157"/>
      <c r="P187" s="157"/>
      <c r="Q187" s="157"/>
      <c r="R187" s="157"/>
      <c r="S187" s="157"/>
      <c r="T187" s="157"/>
      <c r="U187" s="157"/>
      <c r="V187" s="157"/>
      <c r="W187" s="157"/>
      <c r="X187" s="148"/>
      <c r="Y187" s="148"/>
      <c r="Z187" s="148"/>
      <c r="AA187" s="148"/>
      <c r="AB187" s="148"/>
      <c r="AC187" s="148"/>
      <c r="AD187" s="148"/>
      <c r="AE187" s="148"/>
      <c r="AF187" s="148"/>
      <c r="AG187" s="148" t="s">
        <v>173</v>
      </c>
      <c r="AH187" s="148">
        <v>0</v>
      </c>
      <c r="AI187" s="148"/>
      <c r="AJ187" s="148"/>
      <c r="AK187" s="148"/>
      <c r="AL187" s="148"/>
      <c r="AM187" s="148"/>
      <c r="AN187" s="148"/>
      <c r="AO187" s="148"/>
      <c r="AP187" s="148"/>
      <c r="AQ187" s="148"/>
      <c r="AR187" s="148"/>
      <c r="AS187" s="148"/>
      <c r="AT187" s="148"/>
      <c r="AU187" s="148"/>
      <c r="AV187" s="148"/>
      <c r="AW187" s="148"/>
      <c r="AX187" s="148"/>
      <c r="AY187" s="148"/>
      <c r="AZ187" s="148"/>
      <c r="BA187" s="148"/>
      <c r="BB187" s="148"/>
      <c r="BC187" s="148"/>
      <c r="BD187" s="148"/>
      <c r="BE187" s="148"/>
      <c r="BF187" s="148"/>
      <c r="BG187" s="148"/>
      <c r="BH187" s="148"/>
    </row>
    <row r="188" spans="1:60" outlineLevel="1" x14ac:dyDescent="0.2">
      <c r="A188" s="155"/>
      <c r="B188" s="156"/>
      <c r="C188" s="185" t="s">
        <v>249</v>
      </c>
      <c r="D188" s="158"/>
      <c r="E188" s="159">
        <v>-7.02</v>
      </c>
      <c r="F188" s="157"/>
      <c r="G188" s="157"/>
      <c r="H188" s="157"/>
      <c r="I188" s="157"/>
      <c r="J188" s="157"/>
      <c r="K188" s="157"/>
      <c r="L188" s="157"/>
      <c r="M188" s="157"/>
      <c r="N188" s="157"/>
      <c r="O188" s="157"/>
      <c r="P188" s="157"/>
      <c r="Q188" s="157"/>
      <c r="R188" s="157"/>
      <c r="S188" s="157"/>
      <c r="T188" s="157"/>
      <c r="U188" s="157"/>
      <c r="V188" s="157"/>
      <c r="W188" s="157"/>
      <c r="X188" s="148"/>
      <c r="Y188" s="148"/>
      <c r="Z188" s="148"/>
      <c r="AA188" s="148"/>
      <c r="AB188" s="148"/>
      <c r="AC188" s="148"/>
      <c r="AD188" s="148"/>
      <c r="AE188" s="148"/>
      <c r="AF188" s="148"/>
      <c r="AG188" s="148" t="s">
        <v>173</v>
      </c>
      <c r="AH188" s="148">
        <v>0</v>
      </c>
      <c r="AI188" s="148"/>
      <c r="AJ188" s="148"/>
      <c r="AK188" s="148"/>
      <c r="AL188" s="148"/>
      <c r="AM188" s="148"/>
      <c r="AN188" s="148"/>
      <c r="AO188" s="148"/>
      <c r="AP188" s="148"/>
      <c r="AQ188" s="148"/>
      <c r="AR188" s="148"/>
      <c r="AS188" s="148"/>
      <c r="AT188" s="148"/>
      <c r="AU188" s="148"/>
      <c r="AV188" s="148"/>
      <c r="AW188" s="148"/>
      <c r="AX188" s="148"/>
      <c r="AY188" s="148"/>
      <c r="AZ188" s="148"/>
      <c r="BA188" s="148"/>
      <c r="BB188" s="148"/>
      <c r="BC188" s="148"/>
      <c r="BD188" s="148"/>
      <c r="BE188" s="148"/>
      <c r="BF188" s="148"/>
      <c r="BG188" s="148"/>
      <c r="BH188" s="148"/>
    </row>
    <row r="189" spans="1:60" outlineLevel="1" x14ac:dyDescent="0.2">
      <c r="A189" s="155"/>
      <c r="B189" s="156"/>
      <c r="C189" s="185" t="s">
        <v>226</v>
      </c>
      <c r="D189" s="158"/>
      <c r="E189" s="159">
        <v>-8.6999999999999993</v>
      </c>
      <c r="F189" s="157"/>
      <c r="G189" s="157"/>
      <c r="H189" s="157"/>
      <c r="I189" s="157"/>
      <c r="J189" s="157"/>
      <c r="K189" s="157"/>
      <c r="L189" s="157"/>
      <c r="M189" s="157"/>
      <c r="N189" s="157"/>
      <c r="O189" s="157"/>
      <c r="P189" s="157"/>
      <c r="Q189" s="157"/>
      <c r="R189" s="157"/>
      <c r="S189" s="157"/>
      <c r="T189" s="157"/>
      <c r="U189" s="157"/>
      <c r="V189" s="157"/>
      <c r="W189" s="157"/>
      <c r="X189" s="148"/>
      <c r="Y189" s="148"/>
      <c r="Z189" s="148"/>
      <c r="AA189" s="148"/>
      <c r="AB189" s="148"/>
      <c r="AC189" s="148"/>
      <c r="AD189" s="148"/>
      <c r="AE189" s="148"/>
      <c r="AF189" s="148"/>
      <c r="AG189" s="148" t="s">
        <v>173</v>
      </c>
      <c r="AH189" s="148">
        <v>0</v>
      </c>
      <c r="AI189" s="148"/>
      <c r="AJ189" s="148"/>
      <c r="AK189" s="148"/>
      <c r="AL189" s="148"/>
      <c r="AM189" s="148"/>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row>
    <row r="190" spans="1:60" outlineLevel="1" x14ac:dyDescent="0.2">
      <c r="A190" s="155"/>
      <c r="B190" s="156"/>
      <c r="C190" s="185" t="s">
        <v>228</v>
      </c>
      <c r="D190" s="158"/>
      <c r="E190" s="159">
        <v>-2.0299999999999998</v>
      </c>
      <c r="F190" s="157"/>
      <c r="G190" s="157"/>
      <c r="H190" s="157"/>
      <c r="I190" s="157"/>
      <c r="J190" s="157"/>
      <c r="K190" s="157"/>
      <c r="L190" s="157"/>
      <c r="M190" s="157"/>
      <c r="N190" s="157"/>
      <c r="O190" s="157"/>
      <c r="P190" s="157"/>
      <c r="Q190" s="157"/>
      <c r="R190" s="157"/>
      <c r="S190" s="157"/>
      <c r="T190" s="157"/>
      <c r="U190" s="157"/>
      <c r="V190" s="157"/>
      <c r="W190" s="157"/>
      <c r="X190" s="148"/>
      <c r="Y190" s="148"/>
      <c r="Z190" s="148"/>
      <c r="AA190" s="148"/>
      <c r="AB190" s="148"/>
      <c r="AC190" s="148"/>
      <c r="AD190" s="148"/>
      <c r="AE190" s="148"/>
      <c r="AF190" s="148"/>
      <c r="AG190" s="148" t="s">
        <v>173</v>
      </c>
      <c r="AH190" s="148">
        <v>0</v>
      </c>
      <c r="AI190" s="148"/>
      <c r="AJ190" s="148"/>
      <c r="AK190" s="148"/>
      <c r="AL190" s="148"/>
      <c r="AM190" s="148"/>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row>
    <row r="191" spans="1:60" outlineLevel="1" x14ac:dyDescent="0.2">
      <c r="A191" s="155"/>
      <c r="B191" s="156"/>
      <c r="C191" s="185" t="s">
        <v>250</v>
      </c>
      <c r="D191" s="158"/>
      <c r="E191" s="159">
        <v>80.514900000000011</v>
      </c>
      <c r="F191" s="157"/>
      <c r="G191" s="157"/>
      <c r="H191" s="157"/>
      <c r="I191" s="157"/>
      <c r="J191" s="157"/>
      <c r="K191" s="157"/>
      <c r="L191" s="157"/>
      <c r="M191" s="157"/>
      <c r="N191" s="157"/>
      <c r="O191" s="157"/>
      <c r="P191" s="157"/>
      <c r="Q191" s="157"/>
      <c r="R191" s="157"/>
      <c r="S191" s="157"/>
      <c r="T191" s="157"/>
      <c r="U191" s="157"/>
      <c r="V191" s="157"/>
      <c r="W191" s="157"/>
      <c r="X191" s="148"/>
      <c r="Y191" s="148"/>
      <c r="Z191" s="148"/>
      <c r="AA191" s="148"/>
      <c r="AB191" s="148"/>
      <c r="AC191" s="148"/>
      <c r="AD191" s="148"/>
      <c r="AE191" s="148"/>
      <c r="AF191" s="148"/>
      <c r="AG191" s="148" t="s">
        <v>173</v>
      </c>
      <c r="AH191" s="148">
        <v>0</v>
      </c>
      <c r="AI191" s="148"/>
      <c r="AJ191" s="148"/>
      <c r="AK191" s="148"/>
      <c r="AL191" s="148"/>
      <c r="AM191" s="148"/>
      <c r="AN191" s="148"/>
      <c r="AO191" s="148"/>
      <c r="AP191" s="148"/>
      <c r="AQ191" s="148"/>
      <c r="AR191" s="148"/>
      <c r="AS191" s="148"/>
      <c r="AT191" s="148"/>
      <c r="AU191" s="148"/>
      <c r="AV191" s="148"/>
      <c r="AW191" s="148"/>
      <c r="AX191" s="148"/>
      <c r="AY191" s="148"/>
      <c r="AZ191" s="148"/>
      <c r="BA191" s="148"/>
      <c r="BB191" s="148"/>
      <c r="BC191" s="148"/>
      <c r="BD191" s="148"/>
      <c r="BE191" s="148"/>
      <c r="BF191" s="148"/>
      <c r="BG191" s="148"/>
      <c r="BH191" s="148"/>
    </row>
    <row r="192" spans="1:60" outlineLevel="1" x14ac:dyDescent="0.2">
      <c r="A192" s="155"/>
      <c r="B192" s="156"/>
      <c r="C192" s="185" t="s">
        <v>251</v>
      </c>
      <c r="D192" s="158"/>
      <c r="E192" s="159">
        <v>-0.99449999999999994</v>
      </c>
      <c r="F192" s="157"/>
      <c r="G192" s="157"/>
      <c r="H192" s="157"/>
      <c r="I192" s="157"/>
      <c r="J192" s="157"/>
      <c r="K192" s="157"/>
      <c r="L192" s="157"/>
      <c r="M192" s="157"/>
      <c r="N192" s="157"/>
      <c r="O192" s="157"/>
      <c r="P192" s="157"/>
      <c r="Q192" s="157"/>
      <c r="R192" s="157"/>
      <c r="S192" s="157"/>
      <c r="T192" s="157"/>
      <c r="U192" s="157"/>
      <c r="V192" s="157"/>
      <c r="W192" s="157"/>
      <c r="X192" s="148"/>
      <c r="Y192" s="148"/>
      <c r="Z192" s="148"/>
      <c r="AA192" s="148"/>
      <c r="AB192" s="148"/>
      <c r="AC192" s="148"/>
      <c r="AD192" s="148"/>
      <c r="AE192" s="148"/>
      <c r="AF192" s="148"/>
      <c r="AG192" s="148" t="s">
        <v>173</v>
      </c>
      <c r="AH192" s="148">
        <v>0</v>
      </c>
      <c r="AI192" s="148"/>
      <c r="AJ192" s="148"/>
      <c r="AK192" s="148"/>
      <c r="AL192" s="148"/>
      <c r="AM192" s="148"/>
      <c r="AN192" s="148"/>
      <c r="AO192" s="148"/>
      <c r="AP192" s="148"/>
      <c r="AQ192" s="148"/>
      <c r="AR192" s="148"/>
      <c r="AS192" s="148"/>
      <c r="AT192" s="148"/>
      <c r="AU192" s="148"/>
      <c r="AV192" s="148"/>
      <c r="AW192" s="148"/>
      <c r="AX192" s="148"/>
      <c r="AY192" s="148"/>
      <c r="AZ192" s="148"/>
      <c r="BA192" s="148"/>
      <c r="BB192" s="148"/>
      <c r="BC192" s="148"/>
      <c r="BD192" s="148"/>
      <c r="BE192" s="148"/>
      <c r="BF192" s="148"/>
      <c r="BG192" s="148"/>
      <c r="BH192" s="148"/>
    </row>
    <row r="193" spans="1:60" outlineLevel="1" x14ac:dyDescent="0.2">
      <c r="A193" s="155"/>
      <c r="B193" s="156"/>
      <c r="C193" s="185" t="s">
        <v>252</v>
      </c>
      <c r="D193" s="158"/>
      <c r="E193" s="159">
        <v>-1.5625</v>
      </c>
      <c r="F193" s="157"/>
      <c r="G193" s="157"/>
      <c r="H193" s="157"/>
      <c r="I193" s="157"/>
      <c r="J193" s="157"/>
      <c r="K193" s="157"/>
      <c r="L193" s="157"/>
      <c r="M193" s="157"/>
      <c r="N193" s="157"/>
      <c r="O193" s="157"/>
      <c r="P193" s="157"/>
      <c r="Q193" s="157"/>
      <c r="R193" s="157"/>
      <c r="S193" s="157"/>
      <c r="T193" s="157"/>
      <c r="U193" s="157"/>
      <c r="V193" s="157"/>
      <c r="W193" s="157"/>
      <c r="X193" s="148"/>
      <c r="Y193" s="148"/>
      <c r="Z193" s="148"/>
      <c r="AA193" s="148"/>
      <c r="AB193" s="148"/>
      <c r="AC193" s="148"/>
      <c r="AD193" s="148"/>
      <c r="AE193" s="148"/>
      <c r="AF193" s="148"/>
      <c r="AG193" s="148" t="s">
        <v>173</v>
      </c>
      <c r="AH193" s="148">
        <v>0</v>
      </c>
      <c r="AI193" s="148"/>
      <c r="AJ193" s="148"/>
      <c r="AK193" s="148"/>
      <c r="AL193" s="148"/>
      <c r="AM193" s="148"/>
      <c r="AN193" s="148"/>
      <c r="AO193" s="148"/>
      <c r="AP193" s="148"/>
      <c r="AQ193" s="148"/>
      <c r="AR193" s="148"/>
      <c r="AS193" s="148"/>
      <c r="AT193" s="148"/>
      <c r="AU193" s="148"/>
      <c r="AV193" s="148"/>
      <c r="AW193" s="148"/>
      <c r="AX193" s="148"/>
      <c r="AY193" s="148"/>
      <c r="AZ193" s="148"/>
      <c r="BA193" s="148"/>
      <c r="BB193" s="148"/>
      <c r="BC193" s="148"/>
      <c r="BD193" s="148"/>
      <c r="BE193" s="148"/>
      <c r="BF193" s="148"/>
      <c r="BG193" s="148"/>
      <c r="BH193" s="148"/>
    </row>
    <row r="194" spans="1:60" outlineLevel="1" x14ac:dyDescent="0.2">
      <c r="A194" s="155"/>
      <c r="B194" s="156"/>
      <c r="C194" s="185" t="s">
        <v>253</v>
      </c>
      <c r="D194" s="158"/>
      <c r="E194" s="159">
        <v>-1.8714999999999999</v>
      </c>
      <c r="F194" s="157"/>
      <c r="G194" s="157"/>
      <c r="H194" s="157"/>
      <c r="I194" s="157"/>
      <c r="J194" s="157"/>
      <c r="K194" s="157"/>
      <c r="L194" s="157"/>
      <c r="M194" s="157"/>
      <c r="N194" s="157"/>
      <c r="O194" s="157"/>
      <c r="P194" s="157"/>
      <c r="Q194" s="157"/>
      <c r="R194" s="157"/>
      <c r="S194" s="157"/>
      <c r="T194" s="157"/>
      <c r="U194" s="157"/>
      <c r="V194" s="157"/>
      <c r="W194" s="157"/>
      <c r="X194" s="148"/>
      <c r="Y194" s="148"/>
      <c r="Z194" s="148"/>
      <c r="AA194" s="148"/>
      <c r="AB194" s="148"/>
      <c r="AC194" s="148"/>
      <c r="AD194" s="148"/>
      <c r="AE194" s="148"/>
      <c r="AF194" s="148"/>
      <c r="AG194" s="148" t="s">
        <v>173</v>
      </c>
      <c r="AH194" s="148">
        <v>0</v>
      </c>
      <c r="AI194" s="148"/>
      <c r="AJ194" s="148"/>
      <c r="AK194" s="148"/>
      <c r="AL194" s="148"/>
      <c r="AM194" s="148"/>
      <c r="AN194" s="148"/>
      <c r="AO194" s="148"/>
      <c r="AP194" s="148"/>
      <c r="AQ194" s="148"/>
      <c r="AR194" s="148"/>
      <c r="AS194" s="148"/>
      <c r="AT194" s="148"/>
      <c r="AU194" s="148"/>
      <c r="AV194" s="148"/>
      <c r="AW194" s="148"/>
      <c r="AX194" s="148"/>
      <c r="AY194" s="148"/>
      <c r="AZ194" s="148"/>
      <c r="BA194" s="148"/>
      <c r="BB194" s="148"/>
      <c r="BC194" s="148"/>
      <c r="BD194" s="148"/>
      <c r="BE194" s="148"/>
      <c r="BF194" s="148"/>
      <c r="BG194" s="148"/>
      <c r="BH194" s="148"/>
    </row>
    <row r="195" spans="1:60" outlineLevel="1" x14ac:dyDescent="0.2">
      <c r="A195" s="155"/>
      <c r="B195" s="156"/>
      <c r="C195" s="185" t="s">
        <v>254</v>
      </c>
      <c r="D195" s="158"/>
      <c r="E195" s="159">
        <v>-1.6744999999999999</v>
      </c>
      <c r="F195" s="157"/>
      <c r="G195" s="157"/>
      <c r="H195" s="157"/>
      <c r="I195" s="157"/>
      <c r="J195" s="157"/>
      <c r="K195" s="157"/>
      <c r="L195" s="157"/>
      <c r="M195" s="157"/>
      <c r="N195" s="157"/>
      <c r="O195" s="157"/>
      <c r="P195" s="157"/>
      <c r="Q195" s="157"/>
      <c r="R195" s="157"/>
      <c r="S195" s="157"/>
      <c r="T195" s="157"/>
      <c r="U195" s="157"/>
      <c r="V195" s="157"/>
      <c r="W195" s="157"/>
      <c r="X195" s="148"/>
      <c r="Y195" s="148"/>
      <c r="Z195" s="148"/>
      <c r="AA195" s="148"/>
      <c r="AB195" s="148"/>
      <c r="AC195" s="148"/>
      <c r="AD195" s="148"/>
      <c r="AE195" s="148"/>
      <c r="AF195" s="148"/>
      <c r="AG195" s="148" t="s">
        <v>173</v>
      </c>
      <c r="AH195" s="148">
        <v>0</v>
      </c>
      <c r="AI195" s="148"/>
      <c r="AJ195" s="148"/>
      <c r="AK195" s="148"/>
      <c r="AL195" s="148"/>
      <c r="AM195" s="148"/>
      <c r="AN195" s="148"/>
      <c r="AO195" s="148"/>
      <c r="AP195" s="148"/>
      <c r="AQ195" s="148"/>
      <c r="AR195" s="148"/>
      <c r="AS195" s="148"/>
      <c r="AT195" s="148"/>
      <c r="AU195" s="148"/>
      <c r="AV195" s="148"/>
      <c r="AW195" s="148"/>
      <c r="AX195" s="148"/>
      <c r="AY195" s="148"/>
      <c r="AZ195" s="148"/>
      <c r="BA195" s="148"/>
      <c r="BB195" s="148"/>
      <c r="BC195" s="148"/>
      <c r="BD195" s="148"/>
      <c r="BE195" s="148"/>
      <c r="BF195" s="148"/>
      <c r="BG195" s="148"/>
      <c r="BH195" s="148"/>
    </row>
    <row r="196" spans="1:60" outlineLevel="1" x14ac:dyDescent="0.2">
      <c r="A196" s="155"/>
      <c r="B196" s="156"/>
      <c r="C196" s="185" t="s">
        <v>233</v>
      </c>
      <c r="D196" s="158"/>
      <c r="E196" s="159">
        <v>-2.59</v>
      </c>
      <c r="F196" s="157"/>
      <c r="G196" s="157"/>
      <c r="H196" s="157"/>
      <c r="I196" s="157"/>
      <c r="J196" s="157"/>
      <c r="K196" s="157"/>
      <c r="L196" s="157"/>
      <c r="M196" s="157"/>
      <c r="N196" s="157"/>
      <c r="O196" s="157"/>
      <c r="P196" s="157"/>
      <c r="Q196" s="157"/>
      <c r="R196" s="157"/>
      <c r="S196" s="157"/>
      <c r="T196" s="157"/>
      <c r="U196" s="157"/>
      <c r="V196" s="157"/>
      <c r="W196" s="157"/>
      <c r="X196" s="148"/>
      <c r="Y196" s="148"/>
      <c r="Z196" s="148"/>
      <c r="AA196" s="148"/>
      <c r="AB196" s="148"/>
      <c r="AC196" s="148"/>
      <c r="AD196" s="148"/>
      <c r="AE196" s="148"/>
      <c r="AF196" s="148"/>
      <c r="AG196" s="148" t="s">
        <v>173</v>
      </c>
      <c r="AH196" s="148">
        <v>0</v>
      </c>
      <c r="AI196" s="148"/>
      <c r="AJ196" s="148"/>
      <c r="AK196" s="148"/>
      <c r="AL196" s="148"/>
      <c r="AM196" s="148"/>
      <c r="AN196" s="148"/>
      <c r="AO196" s="148"/>
      <c r="AP196" s="148"/>
      <c r="AQ196" s="148"/>
      <c r="AR196" s="148"/>
      <c r="AS196" s="148"/>
      <c r="AT196" s="148"/>
      <c r="AU196" s="148"/>
      <c r="AV196" s="148"/>
      <c r="AW196" s="148"/>
      <c r="AX196" s="148"/>
      <c r="AY196" s="148"/>
      <c r="AZ196" s="148"/>
      <c r="BA196" s="148"/>
      <c r="BB196" s="148"/>
      <c r="BC196" s="148"/>
      <c r="BD196" s="148"/>
      <c r="BE196" s="148"/>
      <c r="BF196" s="148"/>
      <c r="BG196" s="148"/>
      <c r="BH196" s="148"/>
    </row>
    <row r="197" spans="1:60" outlineLevel="1" x14ac:dyDescent="0.2">
      <c r="A197" s="155"/>
      <c r="B197" s="156"/>
      <c r="C197" s="185" t="s">
        <v>232</v>
      </c>
      <c r="D197" s="158"/>
      <c r="E197" s="159">
        <v>-1.68</v>
      </c>
      <c r="F197" s="157"/>
      <c r="G197" s="157"/>
      <c r="H197" s="157"/>
      <c r="I197" s="157"/>
      <c r="J197" s="157"/>
      <c r="K197" s="157"/>
      <c r="L197" s="157"/>
      <c r="M197" s="157"/>
      <c r="N197" s="157"/>
      <c r="O197" s="157"/>
      <c r="P197" s="157"/>
      <c r="Q197" s="157"/>
      <c r="R197" s="157"/>
      <c r="S197" s="157"/>
      <c r="T197" s="157"/>
      <c r="U197" s="157"/>
      <c r="V197" s="157"/>
      <c r="W197" s="157"/>
      <c r="X197" s="148"/>
      <c r="Y197" s="148"/>
      <c r="Z197" s="148"/>
      <c r="AA197" s="148"/>
      <c r="AB197" s="148"/>
      <c r="AC197" s="148"/>
      <c r="AD197" s="148"/>
      <c r="AE197" s="148"/>
      <c r="AF197" s="148"/>
      <c r="AG197" s="148" t="s">
        <v>173</v>
      </c>
      <c r="AH197" s="148">
        <v>0</v>
      </c>
      <c r="AI197" s="148"/>
      <c r="AJ197" s="148"/>
      <c r="AK197" s="148"/>
      <c r="AL197" s="148"/>
      <c r="AM197" s="148"/>
      <c r="AN197" s="148"/>
      <c r="AO197" s="148"/>
      <c r="AP197" s="148"/>
      <c r="AQ197" s="148"/>
      <c r="AR197" s="148"/>
      <c r="AS197" s="148"/>
      <c r="AT197" s="148"/>
      <c r="AU197" s="148"/>
      <c r="AV197" s="148"/>
      <c r="AW197" s="148"/>
      <c r="AX197" s="148"/>
      <c r="AY197" s="148"/>
      <c r="AZ197" s="148"/>
      <c r="BA197" s="148"/>
      <c r="BB197" s="148"/>
      <c r="BC197" s="148"/>
      <c r="BD197" s="148"/>
      <c r="BE197" s="148"/>
      <c r="BF197" s="148"/>
      <c r="BG197" s="148"/>
      <c r="BH197" s="148"/>
    </row>
    <row r="198" spans="1:60" outlineLevel="1" x14ac:dyDescent="0.2">
      <c r="A198" s="155"/>
      <c r="B198" s="156"/>
      <c r="C198" s="185" t="s">
        <v>255</v>
      </c>
      <c r="D198" s="158"/>
      <c r="E198" s="159">
        <v>73.579400000000007</v>
      </c>
      <c r="F198" s="157"/>
      <c r="G198" s="157"/>
      <c r="H198" s="157"/>
      <c r="I198" s="157"/>
      <c r="J198" s="157"/>
      <c r="K198" s="157"/>
      <c r="L198" s="157"/>
      <c r="M198" s="157"/>
      <c r="N198" s="157"/>
      <c r="O198" s="157"/>
      <c r="P198" s="157"/>
      <c r="Q198" s="157"/>
      <c r="R198" s="157"/>
      <c r="S198" s="157"/>
      <c r="T198" s="157"/>
      <c r="U198" s="157"/>
      <c r="V198" s="157"/>
      <c r="W198" s="157"/>
      <c r="X198" s="148"/>
      <c r="Y198" s="148"/>
      <c r="Z198" s="148"/>
      <c r="AA198" s="148"/>
      <c r="AB198" s="148"/>
      <c r="AC198" s="148"/>
      <c r="AD198" s="148"/>
      <c r="AE198" s="148"/>
      <c r="AF198" s="148"/>
      <c r="AG198" s="148" t="s">
        <v>173</v>
      </c>
      <c r="AH198" s="148">
        <v>0</v>
      </c>
      <c r="AI198" s="148"/>
      <c r="AJ198" s="148"/>
      <c r="AK198" s="148"/>
      <c r="AL198" s="148"/>
      <c r="AM198" s="148"/>
      <c r="AN198" s="148"/>
      <c r="AO198" s="148"/>
      <c r="AP198" s="148"/>
      <c r="AQ198" s="148"/>
      <c r="AR198" s="148"/>
      <c r="AS198" s="148"/>
      <c r="AT198" s="148"/>
      <c r="AU198" s="148"/>
      <c r="AV198" s="148"/>
      <c r="AW198" s="148"/>
      <c r="AX198" s="148"/>
      <c r="AY198" s="148"/>
      <c r="AZ198" s="148"/>
      <c r="BA198" s="148"/>
      <c r="BB198" s="148"/>
      <c r="BC198" s="148"/>
      <c r="BD198" s="148"/>
      <c r="BE198" s="148"/>
      <c r="BF198" s="148"/>
      <c r="BG198" s="148"/>
      <c r="BH198" s="148"/>
    </row>
    <row r="199" spans="1:60" outlineLevel="1" x14ac:dyDescent="0.2">
      <c r="A199" s="155"/>
      <c r="B199" s="156"/>
      <c r="C199" s="185" t="s">
        <v>256</v>
      </c>
      <c r="D199" s="158"/>
      <c r="E199" s="159">
        <v>-0.42299999999999999</v>
      </c>
      <c r="F199" s="157"/>
      <c r="G199" s="157"/>
      <c r="H199" s="157"/>
      <c r="I199" s="157"/>
      <c r="J199" s="157"/>
      <c r="K199" s="157"/>
      <c r="L199" s="157"/>
      <c r="M199" s="157"/>
      <c r="N199" s="157"/>
      <c r="O199" s="157"/>
      <c r="P199" s="157"/>
      <c r="Q199" s="157"/>
      <c r="R199" s="157"/>
      <c r="S199" s="157"/>
      <c r="T199" s="157"/>
      <c r="U199" s="157"/>
      <c r="V199" s="157"/>
      <c r="W199" s="157"/>
      <c r="X199" s="148"/>
      <c r="Y199" s="148"/>
      <c r="Z199" s="148"/>
      <c r="AA199" s="148"/>
      <c r="AB199" s="148"/>
      <c r="AC199" s="148"/>
      <c r="AD199" s="148"/>
      <c r="AE199" s="148"/>
      <c r="AF199" s="148"/>
      <c r="AG199" s="148" t="s">
        <v>173</v>
      </c>
      <c r="AH199" s="148">
        <v>0</v>
      </c>
      <c r="AI199" s="148"/>
      <c r="AJ199" s="148"/>
      <c r="AK199" s="148"/>
      <c r="AL199" s="148"/>
      <c r="AM199" s="148"/>
      <c r="AN199" s="148"/>
      <c r="AO199" s="148"/>
      <c r="AP199" s="148"/>
      <c r="AQ199" s="148"/>
      <c r="AR199" s="148"/>
      <c r="AS199" s="148"/>
      <c r="AT199" s="148"/>
      <c r="AU199" s="148"/>
      <c r="AV199" s="148"/>
      <c r="AW199" s="148"/>
      <c r="AX199" s="148"/>
      <c r="AY199" s="148"/>
      <c r="AZ199" s="148"/>
      <c r="BA199" s="148"/>
      <c r="BB199" s="148"/>
      <c r="BC199" s="148"/>
      <c r="BD199" s="148"/>
      <c r="BE199" s="148"/>
      <c r="BF199" s="148"/>
      <c r="BG199" s="148"/>
      <c r="BH199" s="148"/>
    </row>
    <row r="200" spans="1:60" outlineLevel="1" x14ac:dyDescent="0.2">
      <c r="A200" s="155"/>
      <c r="B200" s="156"/>
      <c r="C200" s="185" t="s">
        <v>257</v>
      </c>
      <c r="D200" s="158"/>
      <c r="E200" s="159">
        <v>-1.1399999999999999</v>
      </c>
      <c r="F200" s="157"/>
      <c r="G200" s="157"/>
      <c r="H200" s="157"/>
      <c r="I200" s="157"/>
      <c r="J200" s="157"/>
      <c r="K200" s="157"/>
      <c r="L200" s="157"/>
      <c r="M200" s="157"/>
      <c r="N200" s="157"/>
      <c r="O200" s="157"/>
      <c r="P200" s="157"/>
      <c r="Q200" s="157"/>
      <c r="R200" s="157"/>
      <c r="S200" s="157"/>
      <c r="T200" s="157"/>
      <c r="U200" s="157"/>
      <c r="V200" s="157"/>
      <c r="W200" s="157"/>
      <c r="X200" s="148"/>
      <c r="Y200" s="148"/>
      <c r="Z200" s="148"/>
      <c r="AA200" s="148"/>
      <c r="AB200" s="148"/>
      <c r="AC200" s="148"/>
      <c r="AD200" s="148"/>
      <c r="AE200" s="148"/>
      <c r="AF200" s="148"/>
      <c r="AG200" s="148" t="s">
        <v>173</v>
      </c>
      <c r="AH200" s="148">
        <v>0</v>
      </c>
      <c r="AI200" s="148"/>
      <c r="AJ200" s="148"/>
      <c r="AK200" s="148"/>
      <c r="AL200" s="148"/>
      <c r="AM200" s="148"/>
      <c r="AN200" s="148"/>
      <c r="AO200" s="148"/>
      <c r="AP200" s="148"/>
      <c r="AQ200" s="148"/>
      <c r="AR200" s="148"/>
      <c r="AS200" s="148"/>
      <c r="AT200" s="148"/>
      <c r="AU200" s="148"/>
      <c r="AV200" s="148"/>
      <c r="AW200" s="148"/>
      <c r="AX200" s="148"/>
      <c r="AY200" s="148"/>
      <c r="AZ200" s="148"/>
      <c r="BA200" s="148"/>
      <c r="BB200" s="148"/>
      <c r="BC200" s="148"/>
      <c r="BD200" s="148"/>
      <c r="BE200" s="148"/>
      <c r="BF200" s="148"/>
      <c r="BG200" s="148"/>
      <c r="BH200" s="148"/>
    </row>
    <row r="201" spans="1:60" outlineLevel="1" x14ac:dyDescent="0.2">
      <c r="A201" s="155"/>
      <c r="B201" s="156"/>
      <c r="C201" s="185" t="s">
        <v>258</v>
      </c>
      <c r="D201" s="158"/>
      <c r="E201" s="159">
        <v>-2.4512499999999999</v>
      </c>
      <c r="F201" s="157"/>
      <c r="G201" s="157"/>
      <c r="H201" s="157"/>
      <c r="I201" s="157"/>
      <c r="J201" s="157"/>
      <c r="K201" s="157"/>
      <c r="L201" s="157"/>
      <c r="M201" s="157"/>
      <c r="N201" s="157"/>
      <c r="O201" s="157"/>
      <c r="P201" s="157"/>
      <c r="Q201" s="157"/>
      <c r="R201" s="157"/>
      <c r="S201" s="157"/>
      <c r="T201" s="157"/>
      <c r="U201" s="157"/>
      <c r="V201" s="157"/>
      <c r="W201" s="157"/>
      <c r="X201" s="148"/>
      <c r="Y201" s="148"/>
      <c r="Z201" s="148"/>
      <c r="AA201" s="148"/>
      <c r="AB201" s="148"/>
      <c r="AC201" s="148"/>
      <c r="AD201" s="148"/>
      <c r="AE201" s="148"/>
      <c r="AF201" s="148"/>
      <c r="AG201" s="148" t="s">
        <v>173</v>
      </c>
      <c r="AH201" s="148">
        <v>0</v>
      </c>
      <c r="AI201" s="148"/>
      <c r="AJ201" s="148"/>
      <c r="AK201" s="148"/>
      <c r="AL201" s="148"/>
      <c r="AM201" s="148"/>
      <c r="AN201" s="148"/>
      <c r="AO201" s="148"/>
      <c r="AP201" s="148"/>
      <c r="AQ201" s="148"/>
      <c r="AR201" s="148"/>
      <c r="AS201" s="148"/>
      <c r="AT201" s="148"/>
      <c r="AU201" s="148"/>
      <c r="AV201" s="148"/>
      <c r="AW201" s="148"/>
      <c r="AX201" s="148"/>
      <c r="AY201" s="148"/>
      <c r="AZ201" s="148"/>
      <c r="BA201" s="148"/>
      <c r="BB201" s="148"/>
      <c r="BC201" s="148"/>
      <c r="BD201" s="148"/>
      <c r="BE201" s="148"/>
      <c r="BF201" s="148"/>
      <c r="BG201" s="148"/>
      <c r="BH201" s="148"/>
    </row>
    <row r="202" spans="1:60" outlineLevel="1" x14ac:dyDescent="0.2">
      <c r="A202" s="155"/>
      <c r="B202" s="156"/>
      <c r="C202" s="185" t="s">
        <v>259</v>
      </c>
      <c r="D202" s="158"/>
      <c r="E202" s="159">
        <v>-1.7999999999999998</v>
      </c>
      <c r="F202" s="157"/>
      <c r="G202" s="157"/>
      <c r="H202" s="157"/>
      <c r="I202" s="157"/>
      <c r="J202" s="157"/>
      <c r="K202" s="157"/>
      <c r="L202" s="157"/>
      <c r="M202" s="157"/>
      <c r="N202" s="157"/>
      <c r="O202" s="157"/>
      <c r="P202" s="157"/>
      <c r="Q202" s="157"/>
      <c r="R202" s="157"/>
      <c r="S202" s="157"/>
      <c r="T202" s="157"/>
      <c r="U202" s="157"/>
      <c r="V202" s="157"/>
      <c r="W202" s="157"/>
      <c r="X202" s="148"/>
      <c r="Y202" s="148"/>
      <c r="Z202" s="148"/>
      <c r="AA202" s="148"/>
      <c r="AB202" s="148"/>
      <c r="AC202" s="148"/>
      <c r="AD202" s="148"/>
      <c r="AE202" s="148"/>
      <c r="AF202" s="148"/>
      <c r="AG202" s="148" t="s">
        <v>173</v>
      </c>
      <c r="AH202" s="148">
        <v>0</v>
      </c>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row>
    <row r="203" spans="1:60" outlineLevel="1" x14ac:dyDescent="0.2">
      <c r="A203" s="155"/>
      <c r="B203" s="156"/>
      <c r="C203" s="185" t="s">
        <v>230</v>
      </c>
      <c r="D203" s="158"/>
      <c r="E203" s="159">
        <v>-0.77999999999999992</v>
      </c>
      <c r="F203" s="157"/>
      <c r="G203" s="157"/>
      <c r="H203" s="157"/>
      <c r="I203" s="157"/>
      <c r="J203" s="157"/>
      <c r="K203" s="157"/>
      <c r="L203" s="157"/>
      <c r="M203" s="157"/>
      <c r="N203" s="157"/>
      <c r="O203" s="157"/>
      <c r="P203" s="157"/>
      <c r="Q203" s="157"/>
      <c r="R203" s="157"/>
      <c r="S203" s="157"/>
      <c r="T203" s="157"/>
      <c r="U203" s="157"/>
      <c r="V203" s="157"/>
      <c r="W203" s="157"/>
      <c r="X203" s="148"/>
      <c r="Y203" s="148"/>
      <c r="Z203" s="148"/>
      <c r="AA203" s="148"/>
      <c r="AB203" s="148"/>
      <c r="AC203" s="148"/>
      <c r="AD203" s="148"/>
      <c r="AE203" s="148"/>
      <c r="AF203" s="148"/>
      <c r="AG203" s="148" t="s">
        <v>173</v>
      </c>
      <c r="AH203" s="148">
        <v>0</v>
      </c>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row>
    <row r="204" spans="1:60" outlineLevel="1" x14ac:dyDescent="0.2">
      <c r="A204" s="155"/>
      <c r="B204" s="156"/>
      <c r="C204" s="185" t="s">
        <v>229</v>
      </c>
      <c r="D204" s="158"/>
      <c r="E204" s="159">
        <v>-3.1199999999999997</v>
      </c>
      <c r="F204" s="157"/>
      <c r="G204" s="157"/>
      <c r="H204" s="157"/>
      <c r="I204" s="157"/>
      <c r="J204" s="157"/>
      <c r="K204" s="157"/>
      <c r="L204" s="157"/>
      <c r="M204" s="157"/>
      <c r="N204" s="157"/>
      <c r="O204" s="157"/>
      <c r="P204" s="157"/>
      <c r="Q204" s="157"/>
      <c r="R204" s="157"/>
      <c r="S204" s="157"/>
      <c r="T204" s="157"/>
      <c r="U204" s="157"/>
      <c r="V204" s="157"/>
      <c r="W204" s="157"/>
      <c r="X204" s="148"/>
      <c r="Y204" s="148"/>
      <c r="Z204" s="148"/>
      <c r="AA204" s="148"/>
      <c r="AB204" s="148"/>
      <c r="AC204" s="148"/>
      <c r="AD204" s="148"/>
      <c r="AE204" s="148"/>
      <c r="AF204" s="148"/>
      <c r="AG204" s="148" t="s">
        <v>173</v>
      </c>
      <c r="AH204" s="148">
        <v>0</v>
      </c>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row>
    <row r="205" spans="1:60" outlineLevel="1" x14ac:dyDescent="0.2">
      <c r="A205" s="155"/>
      <c r="B205" s="156"/>
      <c r="C205" s="185" t="s">
        <v>260</v>
      </c>
      <c r="D205" s="158"/>
      <c r="E205" s="159">
        <v>-2.0999999999999996</v>
      </c>
      <c r="F205" s="157"/>
      <c r="G205" s="157"/>
      <c r="H205" s="157"/>
      <c r="I205" s="157"/>
      <c r="J205" s="157"/>
      <c r="K205" s="157"/>
      <c r="L205" s="157"/>
      <c r="M205" s="157"/>
      <c r="N205" s="157"/>
      <c r="O205" s="157"/>
      <c r="P205" s="157"/>
      <c r="Q205" s="157"/>
      <c r="R205" s="157"/>
      <c r="S205" s="157"/>
      <c r="T205" s="157"/>
      <c r="U205" s="157"/>
      <c r="V205" s="157"/>
      <c r="W205" s="157"/>
      <c r="X205" s="148"/>
      <c r="Y205" s="148"/>
      <c r="Z205" s="148"/>
      <c r="AA205" s="148"/>
      <c r="AB205" s="148"/>
      <c r="AC205" s="148"/>
      <c r="AD205" s="148"/>
      <c r="AE205" s="148"/>
      <c r="AF205" s="148"/>
      <c r="AG205" s="148" t="s">
        <v>173</v>
      </c>
      <c r="AH205" s="148">
        <v>0</v>
      </c>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row>
    <row r="206" spans="1:60" outlineLevel="1" x14ac:dyDescent="0.2">
      <c r="A206" s="155"/>
      <c r="B206" s="156"/>
      <c r="C206" s="185" t="s">
        <v>261</v>
      </c>
      <c r="D206" s="158"/>
      <c r="E206" s="159">
        <v>20.746000000000002</v>
      </c>
      <c r="F206" s="157"/>
      <c r="G206" s="157"/>
      <c r="H206" s="157"/>
      <c r="I206" s="157"/>
      <c r="J206" s="157"/>
      <c r="K206" s="157"/>
      <c r="L206" s="157"/>
      <c r="M206" s="157"/>
      <c r="N206" s="157"/>
      <c r="O206" s="157"/>
      <c r="P206" s="157"/>
      <c r="Q206" s="157"/>
      <c r="R206" s="157"/>
      <c r="S206" s="157"/>
      <c r="T206" s="157"/>
      <c r="U206" s="157"/>
      <c r="V206" s="157"/>
      <c r="W206" s="157"/>
      <c r="X206" s="148"/>
      <c r="Y206" s="148"/>
      <c r="Z206" s="148"/>
      <c r="AA206" s="148"/>
      <c r="AB206" s="148"/>
      <c r="AC206" s="148"/>
      <c r="AD206" s="148"/>
      <c r="AE206" s="148"/>
      <c r="AF206" s="148"/>
      <c r="AG206" s="148" t="s">
        <v>173</v>
      </c>
      <c r="AH206" s="148">
        <v>0</v>
      </c>
      <c r="AI206" s="148"/>
      <c r="AJ206" s="148"/>
      <c r="AK206" s="148"/>
      <c r="AL206" s="148"/>
      <c r="AM206" s="148"/>
      <c r="AN206" s="148"/>
      <c r="AO206" s="148"/>
      <c r="AP206" s="148"/>
      <c r="AQ206" s="148"/>
      <c r="AR206" s="148"/>
      <c r="AS206" s="148"/>
      <c r="AT206" s="148"/>
      <c r="AU206" s="148"/>
      <c r="AV206" s="148"/>
      <c r="AW206" s="148"/>
      <c r="AX206" s="148"/>
      <c r="AY206" s="148"/>
      <c r="AZ206" s="148"/>
      <c r="BA206" s="148"/>
      <c r="BB206" s="148"/>
      <c r="BC206" s="148"/>
      <c r="BD206" s="148"/>
      <c r="BE206" s="148"/>
      <c r="BF206" s="148"/>
      <c r="BG206" s="148"/>
      <c r="BH206" s="148"/>
    </row>
    <row r="207" spans="1:60" outlineLevel="1" x14ac:dyDescent="0.2">
      <c r="A207" s="155"/>
      <c r="B207" s="156"/>
      <c r="C207" s="185" t="s">
        <v>262</v>
      </c>
      <c r="D207" s="158"/>
      <c r="E207" s="159">
        <v>-1.1499999999999999</v>
      </c>
      <c r="F207" s="157"/>
      <c r="G207" s="157"/>
      <c r="H207" s="157"/>
      <c r="I207" s="157"/>
      <c r="J207" s="157"/>
      <c r="K207" s="157"/>
      <c r="L207" s="157"/>
      <c r="M207" s="157"/>
      <c r="N207" s="157"/>
      <c r="O207" s="157"/>
      <c r="P207" s="157"/>
      <c r="Q207" s="157"/>
      <c r="R207" s="157"/>
      <c r="S207" s="157"/>
      <c r="T207" s="157"/>
      <c r="U207" s="157"/>
      <c r="V207" s="157"/>
      <c r="W207" s="157"/>
      <c r="X207" s="148"/>
      <c r="Y207" s="148"/>
      <c r="Z207" s="148"/>
      <c r="AA207" s="148"/>
      <c r="AB207" s="148"/>
      <c r="AC207" s="148"/>
      <c r="AD207" s="148"/>
      <c r="AE207" s="148"/>
      <c r="AF207" s="148"/>
      <c r="AG207" s="148" t="s">
        <v>173</v>
      </c>
      <c r="AH207" s="148">
        <v>0</v>
      </c>
      <c r="AI207" s="148"/>
      <c r="AJ207" s="148"/>
      <c r="AK207" s="148"/>
      <c r="AL207" s="148"/>
      <c r="AM207" s="148"/>
      <c r="AN207" s="148"/>
      <c r="AO207" s="148"/>
      <c r="AP207" s="148"/>
      <c r="AQ207" s="148"/>
      <c r="AR207" s="148"/>
      <c r="AS207" s="148"/>
      <c r="AT207" s="148"/>
      <c r="AU207" s="148"/>
      <c r="AV207" s="148"/>
      <c r="AW207" s="148"/>
      <c r="AX207" s="148"/>
      <c r="AY207" s="148"/>
      <c r="AZ207" s="148"/>
      <c r="BA207" s="148"/>
      <c r="BB207" s="148"/>
      <c r="BC207" s="148"/>
      <c r="BD207" s="148"/>
      <c r="BE207" s="148"/>
      <c r="BF207" s="148"/>
      <c r="BG207" s="148"/>
      <c r="BH207" s="148"/>
    </row>
    <row r="208" spans="1:60" outlineLevel="1" x14ac:dyDescent="0.2">
      <c r="A208" s="155"/>
      <c r="B208" s="156"/>
      <c r="C208" s="185" t="s">
        <v>263</v>
      </c>
      <c r="D208" s="158"/>
      <c r="E208" s="159">
        <v>-5.75</v>
      </c>
      <c r="F208" s="157"/>
      <c r="G208" s="157"/>
      <c r="H208" s="157"/>
      <c r="I208" s="157"/>
      <c r="J208" s="157"/>
      <c r="K208" s="157"/>
      <c r="L208" s="157"/>
      <c r="M208" s="157"/>
      <c r="N208" s="157"/>
      <c r="O208" s="157"/>
      <c r="P208" s="157"/>
      <c r="Q208" s="157"/>
      <c r="R208" s="157"/>
      <c r="S208" s="157"/>
      <c r="T208" s="157"/>
      <c r="U208" s="157"/>
      <c r="V208" s="157"/>
      <c r="W208" s="157"/>
      <c r="X208" s="148"/>
      <c r="Y208" s="148"/>
      <c r="Z208" s="148"/>
      <c r="AA208" s="148"/>
      <c r="AB208" s="148"/>
      <c r="AC208" s="148"/>
      <c r="AD208" s="148"/>
      <c r="AE208" s="148"/>
      <c r="AF208" s="148"/>
      <c r="AG208" s="148" t="s">
        <v>173</v>
      </c>
      <c r="AH208" s="148">
        <v>0</v>
      </c>
      <c r="AI208" s="148"/>
      <c r="AJ208" s="148"/>
      <c r="AK208" s="148"/>
      <c r="AL208" s="148"/>
      <c r="AM208" s="148"/>
      <c r="AN208" s="148"/>
      <c r="AO208" s="148"/>
      <c r="AP208" s="148"/>
      <c r="AQ208" s="148"/>
      <c r="AR208" s="148"/>
      <c r="AS208" s="148"/>
      <c r="AT208" s="148"/>
      <c r="AU208" s="148"/>
      <c r="AV208" s="148"/>
      <c r="AW208" s="148"/>
      <c r="AX208" s="148"/>
      <c r="AY208" s="148"/>
      <c r="AZ208" s="148"/>
      <c r="BA208" s="148"/>
      <c r="BB208" s="148"/>
      <c r="BC208" s="148"/>
      <c r="BD208" s="148"/>
      <c r="BE208" s="148"/>
      <c r="BF208" s="148"/>
      <c r="BG208" s="148"/>
      <c r="BH208" s="148"/>
    </row>
    <row r="209" spans="1:60" outlineLevel="1" x14ac:dyDescent="0.2">
      <c r="A209" s="155"/>
      <c r="B209" s="156"/>
      <c r="C209" s="185" t="s">
        <v>264</v>
      </c>
      <c r="D209" s="158"/>
      <c r="E209" s="159"/>
      <c r="F209" s="157"/>
      <c r="G209" s="157"/>
      <c r="H209" s="157"/>
      <c r="I209" s="157"/>
      <c r="J209" s="157"/>
      <c r="K209" s="157"/>
      <c r="L209" s="157"/>
      <c r="M209" s="157"/>
      <c r="N209" s="157"/>
      <c r="O209" s="157"/>
      <c r="P209" s="157"/>
      <c r="Q209" s="157"/>
      <c r="R209" s="157"/>
      <c r="S209" s="157"/>
      <c r="T209" s="157"/>
      <c r="U209" s="157"/>
      <c r="V209" s="157"/>
      <c r="W209" s="157"/>
      <c r="X209" s="148"/>
      <c r="Y209" s="148"/>
      <c r="Z209" s="148"/>
      <c r="AA209" s="148"/>
      <c r="AB209" s="148"/>
      <c r="AC209" s="148"/>
      <c r="AD209" s="148"/>
      <c r="AE209" s="148"/>
      <c r="AF209" s="148"/>
      <c r="AG209" s="148" t="s">
        <v>173</v>
      </c>
      <c r="AH209" s="148">
        <v>0</v>
      </c>
      <c r="AI209" s="148"/>
      <c r="AJ209" s="148"/>
      <c r="AK209" s="148"/>
      <c r="AL209" s="148"/>
      <c r="AM209" s="148"/>
      <c r="AN209" s="148"/>
      <c r="AO209" s="148"/>
      <c r="AP209" s="148"/>
      <c r="AQ209" s="148"/>
      <c r="AR209" s="148"/>
      <c r="AS209" s="148"/>
      <c r="AT209" s="148"/>
      <c r="AU209" s="148"/>
      <c r="AV209" s="148"/>
      <c r="AW209" s="148"/>
      <c r="AX209" s="148"/>
      <c r="AY209" s="148"/>
      <c r="AZ209" s="148"/>
      <c r="BA209" s="148"/>
      <c r="BB209" s="148"/>
      <c r="BC209" s="148"/>
      <c r="BD209" s="148"/>
      <c r="BE209" s="148"/>
      <c r="BF209" s="148"/>
      <c r="BG209" s="148"/>
      <c r="BH209" s="148"/>
    </row>
    <row r="210" spans="1:60" outlineLevel="1" x14ac:dyDescent="0.2">
      <c r="A210" s="155"/>
      <c r="B210" s="156"/>
      <c r="C210" s="185" t="s">
        <v>265</v>
      </c>
      <c r="D210" s="158"/>
      <c r="E210" s="159">
        <v>1.4700000000000002</v>
      </c>
      <c r="F210" s="157"/>
      <c r="G210" s="157"/>
      <c r="H210" s="157"/>
      <c r="I210" s="157"/>
      <c r="J210" s="157"/>
      <c r="K210" s="157"/>
      <c r="L210" s="157"/>
      <c r="M210" s="157"/>
      <c r="N210" s="157"/>
      <c r="O210" s="157"/>
      <c r="P210" s="157"/>
      <c r="Q210" s="157"/>
      <c r="R210" s="157"/>
      <c r="S210" s="157"/>
      <c r="T210" s="157"/>
      <c r="U210" s="157"/>
      <c r="V210" s="157"/>
      <c r="W210" s="157"/>
      <c r="X210" s="148"/>
      <c r="Y210" s="148"/>
      <c r="Z210" s="148"/>
      <c r="AA210" s="148"/>
      <c r="AB210" s="148"/>
      <c r="AC210" s="148"/>
      <c r="AD210" s="148"/>
      <c r="AE210" s="148"/>
      <c r="AF210" s="148"/>
      <c r="AG210" s="148" t="s">
        <v>173</v>
      </c>
      <c r="AH210" s="148">
        <v>0</v>
      </c>
      <c r="AI210" s="148"/>
      <c r="AJ210" s="148"/>
      <c r="AK210" s="148"/>
      <c r="AL210" s="148"/>
      <c r="AM210" s="148"/>
      <c r="AN210" s="148"/>
      <c r="AO210" s="148"/>
      <c r="AP210" s="148"/>
      <c r="AQ210" s="148"/>
      <c r="AR210" s="148"/>
      <c r="AS210" s="148"/>
      <c r="AT210" s="148"/>
      <c r="AU210" s="148"/>
      <c r="AV210" s="148"/>
      <c r="AW210" s="148"/>
      <c r="AX210" s="148"/>
      <c r="AY210" s="148"/>
      <c r="AZ210" s="148"/>
      <c r="BA210" s="148"/>
      <c r="BB210" s="148"/>
      <c r="BC210" s="148"/>
      <c r="BD210" s="148"/>
      <c r="BE210" s="148"/>
      <c r="BF210" s="148"/>
      <c r="BG210" s="148"/>
      <c r="BH210" s="148"/>
    </row>
    <row r="211" spans="1:60" outlineLevel="1" x14ac:dyDescent="0.2">
      <c r="A211" s="155"/>
      <c r="B211" s="156"/>
      <c r="C211" s="185" t="s">
        <v>266</v>
      </c>
      <c r="D211" s="158"/>
      <c r="E211" s="159">
        <v>1.6560000000000001</v>
      </c>
      <c r="F211" s="157"/>
      <c r="G211" s="157"/>
      <c r="H211" s="157"/>
      <c r="I211" s="157"/>
      <c r="J211" s="157"/>
      <c r="K211" s="157"/>
      <c r="L211" s="157"/>
      <c r="M211" s="157"/>
      <c r="N211" s="157"/>
      <c r="O211" s="157"/>
      <c r="P211" s="157"/>
      <c r="Q211" s="157"/>
      <c r="R211" s="157"/>
      <c r="S211" s="157"/>
      <c r="T211" s="157"/>
      <c r="U211" s="157"/>
      <c r="V211" s="157"/>
      <c r="W211" s="157"/>
      <c r="X211" s="148"/>
      <c r="Y211" s="148"/>
      <c r="Z211" s="148"/>
      <c r="AA211" s="148"/>
      <c r="AB211" s="148"/>
      <c r="AC211" s="148"/>
      <c r="AD211" s="148"/>
      <c r="AE211" s="148"/>
      <c r="AF211" s="148"/>
      <c r="AG211" s="148" t="s">
        <v>173</v>
      </c>
      <c r="AH211" s="148">
        <v>0</v>
      </c>
      <c r="AI211" s="148"/>
      <c r="AJ211" s="148"/>
      <c r="AK211" s="148"/>
      <c r="AL211" s="148"/>
      <c r="AM211" s="148"/>
      <c r="AN211" s="148"/>
      <c r="AO211" s="148"/>
      <c r="AP211" s="148"/>
      <c r="AQ211" s="148"/>
      <c r="AR211" s="148"/>
      <c r="AS211" s="148"/>
      <c r="AT211" s="148"/>
      <c r="AU211" s="148"/>
      <c r="AV211" s="148"/>
      <c r="AW211" s="148"/>
      <c r="AX211" s="148"/>
      <c r="AY211" s="148"/>
      <c r="AZ211" s="148"/>
      <c r="BA211" s="148"/>
      <c r="BB211" s="148"/>
      <c r="BC211" s="148"/>
      <c r="BD211" s="148"/>
      <c r="BE211" s="148"/>
      <c r="BF211" s="148"/>
      <c r="BG211" s="148"/>
      <c r="BH211" s="148"/>
    </row>
    <row r="212" spans="1:60" outlineLevel="1" x14ac:dyDescent="0.2">
      <c r="A212" s="155"/>
      <c r="B212" s="156"/>
      <c r="C212" s="185" t="s">
        <v>267</v>
      </c>
      <c r="D212" s="158"/>
      <c r="E212" s="159">
        <v>4.16</v>
      </c>
      <c r="F212" s="157"/>
      <c r="G212" s="157"/>
      <c r="H212" s="157"/>
      <c r="I212" s="157"/>
      <c r="J212" s="157"/>
      <c r="K212" s="157"/>
      <c r="L212" s="157"/>
      <c r="M212" s="157"/>
      <c r="N212" s="157"/>
      <c r="O212" s="157"/>
      <c r="P212" s="157"/>
      <c r="Q212" s="157"/>
      <c r="R212" s="157"/>
      <c r="S212" s="157"/>
      <c r="T212" s="157"/>
      <c r="U212" s="157"/>
      <c r="V212" s="157"/>
      <c r="W212" s="157"/>
      <c r="X212" s="148"/>
      <c r="Y212" s="148"/>
      <c r="Z212" s="148"/>
      <c r="AA212" s="148"/>
      <c r="AB212" s="148"/>
      <c r="AC212" s="148"/>
      <c r="AD212" s="148"/>
      <c r="AE212" s="148"/>
      <c r="AF212" s="148"/>
      <c r="AG212" s="148" t="s">
        <v>173</v>
      </c>
      <c r="AH212" s="148">
        <v>0</v>
      </c>
      <c r="AI212" s="148"/>
      <c r="AJ212" s="148"/>
      <c r="AK212" s="148"/>
      <c r="AL212" s="148"/>
      <c r="AM212" s="148"/>
      <c r="AN212" s="148"/>
      <c r="AO212" s="148"/>
      <c r="AP212" s="148"/>
      <c r="AQ212" s="148"/>
      <c r="AR212" s="148"/>
      <c r="AS212" s="148"/>
      <c r="AT212" s="148"/>
      <c r="AU212" s="148"/>
      <c r="AV212" s="148"/>
      <c r="AW212" s="148"/>
      <c r="AX212" s="148"/>
      <c r="AY212" s="148"/>
      <c r="AZ212" s="148"/>
      <c r="BA212" s="148"/>
      <c r="BB212" s="148"/>
      <c r="BC212" s="148"/>
      <c r="BD212" s="148"/>
      <c r="BE212" s="148"/>
      <c r="BF212" s="148"/>
      <c r="BG212" s="148"/>
      <c r="BH212" s="148"/>
    </row>
    <row r="213" spans="1:60" outlineLevel="1" x14ac:dyDescent="0.2">
      <c r="A213" s="155"/>
      <c r="B213" s="156"/>
      <c r="C213" s="185" t="s">
        <v>268</v>
      </c>
      <c r="D213" s="158"/>
      <c r="E213" s="159">
        <v>0.67500000000000004</v>
      </c>
      <c r="F213" s="157"/>
      <c r="G213" s="157"/>
      <c r="H213" s="157"/>
      <c r="I213" s="157"/>
      <c r="J213" s="157"/>
      <c r="K213" s="157"/>
      <c r="L213" s="157"/>
      <c r="M213" s="157"/>
      <c r="N213" s="157"/>
      <c r="O213" s="157"/>
      <c r="P213" s="157"/>
      <c r="Q213" s="157"/>
      <c r="R213" s="157"/>
      <c r="S213" s="157"/>
      <c r="T213" s="157"/>
      <c r="U213" s="157"/>
      <c r="V213" s="157"/>
      <c r="W213" s="157"/>
      <c r="X213" s="148"/>
      <c r="Y213" s="148"/>
      <c r="Z213" s="148"/>
      <c r="AA213" s="148"/>
      <c r="AB213" s="148"/>
      <c r="AC213" s="148"/>
      <c r="AD213" s="148"/>
      <c r="AE213" s="148"/>
      <c r="AF213" s="148"/>
      <c r="AG213" s="148" t="s">
        <v>173</v>
      </c>
      <c r="AH213" s="148">
        <v>0</v>
      </c>
      <c r="AI213" s="148"/>
      <c r="AJ213" s="148"/>
      <c r="AK213" s="148"/>
      <c r="AL213" s="148"/>
      <c r="AM213" s="148"/>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row>
    <row r="214" spans="1:60" outlineLevel="1" x14ac:dyDescent="0.2">
      <c r="A214" s="155"/>
      <c r="B214" s="156"/>
      <c r="C214" s="185" t="s">
        <v>269</v>
      </c>
      <c r="D214" s="158"/>
      <c r="E214" s="159">
        <v>0.46500000000000002</v>
      </c>
      <c r="F214" s="157"/>
      <c r="G214" s="157"/>
      <c r="H214" s="157"/>
      <c r="I214" s="157"/>
      <c r="J214" s="157"/>
      <c r="K214" s="157"/>
      <c r="L214" s="157"/>
      <c r="M214" s="157"/>
      <c r="N214" s="157"/>
      <c r="O214" s="157"/>
      <c r="P214" s="157"/>
      <c r="Q214" s="157"/>
      <c r="R214" s="157"/>
      <c r="S214" s="157"/>
      <c r="T214" s="157"/>
      <c r="U214" s="157"/>
      <c r="V214" s="157"/>
      <c r="W214" s="157"/>
      <c r="X214" s="148"/>
      <c r="Y214" s="148"/>
      <c r="Z214" s="148"/>
      <c r="AA214" s="148"/>
      <c r="AB214" s="148"/>
      <c r="AC214" s="148"/>
      <c r="AD214" s="148"/>
      <c r="AE214" s="148"/>
      <c r="AF214" s="148"/>
      <c r="AG214" s="148" t="s">
        <v>173</v>
      </c>
      <c r="AH214" s="148">
        <v>0</v>
      </c>
      <c r="AI214" s="148"/>
      <c r="AJ214" s="148"/>
      <c r="AK214" s="148"/>
      <c r="AL214" s="148"/>
      <c r="AM214" s="148"/>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row>
    <row r="215" spans="1:60" outlineLevel="1" x14ac:dyDescent="0.2">
      <c r="A215" s="155"/>
      <c r="B215" s="156"/>
      <c r="C215" s="185" t="s">
        <v>270</v>
      </c>
      <c r="D215" s="158"/>
      <c r="E215" s="159">
        <v>0.34050000000000002</v>
      </c>
      <c r="F215" s="157"/>
      <c r="G215" s="157"/>
      <c r="H215" s="157"/>
      <c r="I215" s="157"/>
      <c r="J215" s="157"/>
      <c r="K215" s="157"/>
      <c r="L215" s="157"/>
      <c r="M215" s="157"/>
      <c r="N215" s="157"/>
      <c r="O215" s="157"/>
      <c r="P215" s="157"/>
      <c r="Q215" s="157"/>
      <c r="R215" s="157"/>
      <c r="S215" s="157"/>
      <c r="T215" s="157"/>
      <c r="U215" s="157"/>
      <c r="V215" s="157"/>
      <c r="W215" s="157"/>
      <c r="X215" s="148"/>
      <c r="Y215" s="148"/>
      <c r="Z215" s="148"/>
      <c r="AA215" s="148"/>
      <c r="AB215" s="148"/>
      <c r="AC215" s="148"/>
      <c r="AD215" s="148"/>
      <c r="AE215" s="148"/>
      <c r="AF215" s="148"/>
      <c r="AG215" s="148" t="s">
        <v>173</v>
      </c>
      <c r="AH215" s="148">
        <v>0</v>
      </c>
      <c r="AI215" s="148"/>
      <c r="AJ215" s="148"/>
      <c r="AK215" s="148"/>
      <c r="AL215" s="148"/>
      <c r="AM215" s="148"/>
      <c r="AN215" s="148"/>
      <c r="AO215" s="148"/>
      <c r="AP215" s="148"/>
      <c r="AQ215" s="148"/>
      <c r="AR215" s="148"/>
      <c r="AS215" s="148"/>
      <c r="AT215" s="148"/>
      <c r="AU215" s="148"/>
      <c r="AV215" s="148"/>
      <c r="AW215" s="148"/>
      <c r="AX215" s="148"/>
      <c r="AY215" s="148"/>
      <c r="AZ215" s="148"/>
      <c r="BA215" s="148"/>
      <c r="BB215" s="148"/>
      <c r="BC215" s="148"/>
      <c r="BD215" s="148"/>
      <c r="BE215" s="148"/>
      <c r="BF215" s="148"/>
      <c r="BG215" s="148"/>
      <c r="BH215" s="148"/>
    </row>
    <row r="216" spans="1:60" outlineLevel="1" x14ac:dyDescent="0.2">
      <c r="A216" s="155"/>
      <c r="B216" s="156"/>
      <c r="C216" s="185" t="s">
        <v>271</v>
      </c>
      <c r="D216" s="158"/>
      <c r="E216" s="159">
        <v>2.12</v>
      </c>
      <c r="F216" s="157"/>
      <c r="G216" s="157"/>
      <c r="H216" s="157"/>
      <c r="I216" s="157"/>
      <c r="J216" s="157"/>
      <c r="K216" s="157"/>
      <c r="L216" s="157"/>
      <c r="M216" s="157"/>
      <c r="N216" s="157"/>
      <c r="O216" s="157"/>
      <c r="P216" s="157"/>
      <c r="Q216" s="157"/>
      <c r="R216" s="157"/>
      <c r="S216" s="157"/>
      <c r="T216" s="157"/>
      <c r="U216" s="157"/>
      <c r="V216" s="157"/>
      <c r="W216" s="157"/>
      <c r="X216" s="148"/>
      <c r="Y216" s="148"/>
      <c r="Z216" s="148"/>
      <c r="AA216" s="148"/>
      <c r="AB216" s="148"/>
      <c r="AC216" s="148"/>
      <c r="AD216" s="148"/>
      <c r="AE216" s="148"/>
      <c r="AF216" s="148"/>
      <c r="AG216" s="148" t="s">
        <v>173</v>
      </c>
      <c r="AH216" s="148">
        <v>0</v>
      </c>
      <c r="AI216" s="148"/>
      <c r="AJ216" s="148"/>
      <c r="AK216" s="148"/>
      <c r="AL216" s="148"/>
      <c r="AM216" s="148"/>
      <c r="AN216" s="148"/>
      <c r="AO216" s="148"/>
      <c r="AP216" s="148"/>
      <c r="AQ216" s="148"/>
      <c r="AR216" s="148"/>
      <c r="AS216" s="148"/>
      <c r="AT216" s="148"/>
      <c r="AU216" s="148"/>
      <c r="AV216" s="148"/>
      <c r="AW216" s="148"/>
      <c r="AX216" s="148"/>
      <c r="AY216" s="148"/>
      <c r="AZ216" s="148"/>
      <c r="BA216" s="148"/>
      <c r="BB216" s="148"/>
      <c r="BC216" s="148"/>
      <c r="BD216" s="148"/>
      <c r="BE216" s="148"/>
      <c r="BF216" s="148"/>
      <c r="BG216" s="148"/>
      <c r="BH216" s="148"/>
    </row>
    <row r="217" spans="1:60" outlineLevel="1" x14ac:dyDescent="0.2">
      <c r="A217" s="155"/>
      <c r="B217" s="156"/>
      <c r="C217" s="185" t="s">
        <v>272</v>
      </c>
      <c r="D217" s="158"/>
      <c r="E217" s="159">
        <v>0.5625</v>
      </c>
      <c r="F217" s="157"/>
      <c r="G217" s="157"/>
      <c r="H217" s="157"/>
      <c r="I217" s="157"/>
      <c r="J217" s="157"/>
      <c r="K217" s="157"/>
      <c r="L217" s="157"/>
      <c r="M217" s="157"/>
      <c r="N217" s="157"/>
      <c r="O217" s="157"/>
      <c r="P217" s="157"/>
      <c r="Q217" s="157"/>
      <c r="R217" s="157"/>
      <c r="S217" s="157"/>
      <c r="T217" s="157"/>
      <c r="U217" s="157"/>
      <c r="V217" s="157"/>
      <c r="W217" s="157"/>
      <c r="X217" s="148"/>
      <c r="Y217" s="148"/>
      <c r="Z217" s="148"/>
      <c r="AA217" s="148"/>
      <c r="AB217" s="148"/>
      <c r="AC217" s="148"/>
      <c r="AD217" s="148"/>
      <c r="AE217" s="148"/>
      <c r="AF217" s="148"/>
      <c r="AG217" s="148" t="s">
        <v>173</v>
      </c>
      <c r="AH217" s="148">
        <v>0</v>
      </c>
      <c r="AI217" s="148"/>
      <c r="AJ217" s="148"/>
      <c r="AK217" s="148"/>
      <c r="AL217" s="148"/>
      <c r="AM217" s="148"/>
      <c r="AN217" s="148"/>
      <c r="AO217" s="148"/>
      <c r="AP217" s="148"/>
      <c r="AQ217" s="148"/>
      <c r="AR217" s="148"/>
      <c r="AS217" s="148"/>
      <c r="AT217" s="148"/>
      <c r="AU217" s="148"/>
      <c r="AV217" s="148"/>
      <c r="AW217" s="148"/>
      <c r="AX217" s="148"/>
      <c r="AY217" s="148"/>
      <c r="AZ217" s="148"/>
      <c r="BA217" s="148"/>
      <c r="BB217" s="148"/>
      <c r="BC217" s="148"/>
      <c r="BD217" s="148"/>
      <c r="BE217" s="148"/>
      <c r="BF217" s="148"/>
      <c r="BG217" s="148"/>
      <c r="BH217" s="148"/>
    </row>
    <row r="218" spans="1:60" outlineLevel="1" x14ac:dyDescent="0.2">
      <c r="A218" s="155"/>
      <c r="B218" s="156"/>
      <c r="C218" s="185" t="s">
        <v>273</v>
      </c>
      <c r="D218" s="158"/>
      <c r="E218" s="159">
        <v>0.43050000000000005</v>
      </c>
      <c r="F218" s="157"/>
      <c r="G218" s="157"/>
      <c r="H218" s="157"/>
      <c r="I218" s="157"/>
      <c r="J218" s="157"/>
      <c r="K218" s="157"/>
      <c r="L218" s="157"/>
      <c r="M218" s="157"/>
      <c r="N218" s="157"/>
      <c r="O218" s="157"/>
      <c r="P218" s="157"/>
      <c r="Q218" s="157"/>
      <c r="R218" s="157"/>
      <c r="S218" s="157"/>
      <c r="T218" s="157"/>
      <c r="U218" s="157"/>
      <c r="V218" s="157"/>
      <c r="W218" s="157"/>
      <c r="X218" s="148"/>
      <c r="Y218" s="148"/>
      <c r="Z218" s="148"/>
      <c r="AA218" s="148"/>
      <c r="AB218" s="148"/>
      <c r="AC218" s="148"/>
      <c r="AD218" s="148"/>
      <c r="AE218" s="148"/>
      <c r="AF218" s="148"/>
      <c r="AG218" s="148" t="s">
        <v>173</v>
      </c>
      <c r="AH218" s="148">
        <v>0</v>
      </c>
      <c r="AI218" s="148"/>
      <c r="AJ218" s="148"/>
      <c r="AK218" s="148"/>
      <c r="AL218" s="148"/>
      <c r="AM218" s="148"/>
      <c r="AN218" s="148"/>
      <c r="AO218" s="148"/>
      <c r="AP218" s="148"/>
      <c r="AQ218" s="148"/>
      <c r="AR218" s="148"/>
      <c r="AS218" s="148"/>
      <c r="AT218" s="148"/>
      <c r="AU218" s="148"/>
      <c r="AV218" s="148"/>
      <c r="AW218" s="148"/>
      <c r="AX218" s="148"/>
      <c r="AY218" s="148"/>
      <c r="AZ218" s="148"/>
      <c r="BA218" s="148"/>
      <c r="BB218" s="148"/>
      <c r="BC218" s="148"/>
      <c r="BD218" s="148"/>
      <c r="BE218" s="148"/>
      <c r="BF218" s="148"/>
      <c r="BG218" s="148"/>
      <c r="BH218" s="148"/>
    </row>
    <row r="219" spans="1:60" outlineLevel="1" x14ac:dyDescent="0.2">
      <c r="A219" s="155"/>
      <c r="B219" s="156"/>
      <c r="C219" s="185" t="s">
        <v>274</v>
      </c>
      <c r="D219" s="158"/>
      <c r="E219" s="159">
        <v>2.2050000000000001</v>
      </c>
      <c r="F219" s="157"/>
      <c r="G219" s="157"/>
      <c r="H219" s="157"/>
      <c r="I219" s="157"/>
      <c r="J219" s="157"/>
      <c r="K219" s="157"/>
      <c r="L219" s="157"/>
      <c r="M219" s="157"/>
      <c r="N219" s="157"/>
      <c r="O219" s="157"/>
      <c r="P219" s="157"/>
      <c r="Q219" s="157"/>
      <c r="R219" s="157"/>
      <c r="S219" s="157"/>
      <c r="T219" s="157"/>
      <c r="U219" s="157"/>
      <c r="V219" s="157"/>
      <c r="W219" s="157"/>
      <c r="X219" s="148"/>
      <c r="Y219" s="148"/>
      <c r="Z219" s="148"/>
      <c r="AA219" s="148"/>
      <c r="AB219" s="148"/>
      <c r="AC219" s="148"/>
      <c r="AD219" s="148"/>
      <c r="AE219" s="148"/>
      <c r="AF219" s="148"/>
      <c r="AG219" s="148" t="s">
        <v>173</v>
      </c>
      <c r="AH219" s="148">
        <v>0</v>
      </c>
      <c r="AI219" s="148"/>
      <c r="AJ219" s="148"/>
      <c r="AK219" s="148"/>
      <c r="AL219" s="148"/>
      <c r="AM219" s="148"/>
      <c r="AN219" s="148"/>
      <c r="AO219" s="148"/>
      <c r="AP219" s="148"/>
      <c r="AQ219" s="148"/>
      <c r="AR219" s="148"/>
      <c r="AS219" s="148"/>
      <c r="AT219" s="148"/>
      <c r="AU219" s="148"/>
      <c r="AV219" s="148"/>
      <c r="AW219" s="148"/>
      <c r="AX219" s="148"/>
      <c r="AY219" s="148"/>
      <c r="AZ219" s="148"/>
      <c r="BA219" s="148"/>
      <c r="BB219" s="148"/>
      <c r="BC219" s="148"/>
      <c r="BD219" s="148"/>
      <c r="BE219" s="148"/>
      <c r="BF219" s="148"/>
      <c r="BG219" s="148"/>
      <c r="BH219" s="148"/>
    </row>
    <row r="220" spans="1:60" outlineLevel="1" x14ac:dyDescent="0.2">
      <c r="A220" s="155"/>
      <c r="B220" s="156"/>
      <c r="C220" s="185" t="s">
        <v>275</v>
      </c>
      <c r="D220" s="158"/>
      <c r="E220" s="159">
        <v>0.65250000000000008</v>
      </c>
      <c r="F220" s="157"/>
      <c r="G220" s="157"/>
      <c r="H220" s="157"/>
      <c r="I220" s="157"/>
      <c r="J220" s="157"/>
      <c r="K220" s="157"/>
      <c r="L220" s="157"/>
      <c r="M220" s="157"/>
      <c r="N220" s="157"/>
      <c r="O220" s="157"/>
      <c r="P220" s="157"/>
      <c r="Q220" s="157"/>
      <c r="R220" s="157"/>
      <c r="S220" s="157"/>
      <c r="T220" s="157"/>
      <c r="U220" s="157"/>
      <c r="V220" s="157"/>
      <c r="W220" s="157"/>
      <c r="X220" s="148"/>
      <c r="Y220" s="148"/>
      <c r="Z220" s="148"/>
      <c r="AA220" s="148"/>
      <c r="AB220" s="148"/>
      <c r="AC220" s="148"/>
      <c r="AD220" s="148"/>
      <c r="AE220" s="148"/>
      <c r="AF220" s="148"/>
      <c r="AG220" s="148" t="s">
        <v>173</v>
      </c>
      <c r="AH220" s="148">
        <v>0</v>
      </c>
      <c r="AI220" s="148"/>
      <c r="AJ220" s="148"/>
      <c r="AK220" s="148"/>
      <c r="AL220" s="148"/>
      <c r="AM220" s="148"/>
      <c r="AN220" s="148"/>
      <c r="AO220" s="148"/>
      <c r="AP220" s="148"/>
      <c r="AQ220" s="148"/>
      <c r="AR220" s="148"/>
      <c r="AS220" s="148"/>
      <c r="AT220" s="148"/>
      <c r="AU220" s="148"/>
      <c r="AV220" s="148"/>
      <c r="AW220" s="148"/>
      <c r="AX220" s="148"/>
      <c r="AY220" s="148"/>
      <c r="AZ220" s="148"/>
      <c r="BA220" s="148"/>
      <c r="BB220" s="148"/>
      <c r="BC220" s="148"/>
      <c r="BD220" s="148"/>
      <c r="BE220" s="148"/>
      <c r="BF220" s="148"/>
      <c r="BG220" s="148"/>
      <c r="BH220" s="148"/>
    </row>
    <row r="221" spans="1:60" outlineLevel="1" x14ac:dyDescent="0.2">
      <c r="A221" s="155"/>
      <c r="B221" s="156"/>
      <c r="C221" s="185" t="s">
        <v>276</v>
      </c>
      <c r="D221" s="158"/>
      <c r="E221" s="159">
        <v>0.64500000000000002</v>
      </c>
      <c r="F221" s="157"/>
      <c r="G221" s="157"/>
      <c r="H221" s="157"/>
      <c r="I221" s="157"/>
      <c r="J221" s="157"/>
      <c r="K221" s="157"/>
      <c r="L221" s="157"/>
      <c r="M221" s="157"/>
      <c r="N221" s="157"/>
      <c r="O221" s="157"/>
      <c r="P221" s="157"/>
      <c r="Q221" s="157"/>
      <c r="R221" s="157"/>
      <c r="S221" s="157"/>
      <c r="T221" s="157"/>
      <c r="U221" s="157"/>
      <c r="V221" s="157"/>
      <c r="W221" s="157"/>
      <c r="X221" s="148"/>
      <c r="Y221" s="148"/>
      <c r="Z221" s="148"/>
      <c r="AA221" s="148"/>
      <c r="AB221" s="148"/>
      <c r="AC221" s="148"/>
      <c r="AD221" s="148"/>
      <c r="AE221" s="148"/>
      <c r="AF221" s="148"/>
      <c r="AG221" s="148" t="s">
        <v>173</v>
      </c>
      <c r="AH221" s="148">
        <v>0</v>
      </c>
      <c r="AI221" s="148"/>
      <c r="AJ221" s="148"/>
      <c r="AK221" s="148"/>
      <c r="AL221" s="148"/>
      <c r="AM221" s="148"/>
      <c r="AN221" s="148"/>
      <c r="AO221" s="148"/>
      <c r="AP221" s="148"/>
      <c r="AQ221" s="148"/>
      <c r="AR221" s="148"/>
      <c r="AS221" s="148"/>
      <c r="AT221" s="148"/>
      <c r="AU221" s="148"/>
      <c r="AV221" s="148"/>
      <c r="AW221" s="148"/>
      <c r="AX221" s="148"/>
      <c r="AY221" s="148"/>
      <c r="AZ221" s="148"/>
      <c r="BA221" s="148"/>
      <c r="BB221" s="148"/>
      <c r="BC221" s="148"/>
      <c r="BD221" s="148"/>
      <c r="BE221" s="148"/>
      <c r="BF221" s="148"/>
      <c r="BG221" s="148"/>
      <c r="BH221" s="148"/>
    </row>
    <row r="222" spans="1:60" outlineLevel="1" x14ac:dyDescent="0.2">
      <c r="A222" s="155"/>
      <c r="B222" s="156"/>
      <c r="C222" s="185" t="s">
        <v>277</v>
      </c>
      <c r="D222" s="158"/>
      <c r="E222" s="159">
        <v>0.75</v>
      </c>
      <c r="F222" s="157"/>
      <c r="G222" s="157"/>
      <c r="H222" s="157"/>
      <c r="I222" s="157"/>
      <c r="J222" s="157"/>
      <c r="K222" s="157"/>
      <c r="L222" s="157"/>
      <c r="M222" s="157"/>
      <c r="N222" s="157"/>
      <c r="O222" s="157"/>
      <c r="P222" s="157"/>
      <c r="Q222" s="157"/>
      <c r="R222" s="157"/>
      <c r="S222" s="157"/>
      <c r="T222" s="157"/>
      <c r="U222" s="157"/>
      <c r="V222" s="157"/>
      <c r="W222" s="157"/>
      <c r="X222" s="148"/>
      <c r="Y222" s="148"/>
      <c r="Z222" s="148"/>
      <c r="AA222" s="148"/>
      <c r="AB222" s="148"/>
      <c r="AC222" s="148"/>
      <c r="AD222" s="148"/>
      <c r="AE222" s="148"/>
      <c r="AF222" s="148"/>
      <c r="AG222" s="148" t="s">
        <v>173</v>
      </c>
      <c r="AH222" s="148">
        <v>0</v>
      </c>
      <c r="AI222" s="148"/>
      <c r="AJ222" s="148"/>
      <c r="AK222" s="148"/>
      <c r="AL222" s="148"/>
      <c r="AM222" s="148"/>
      <c r="AN222" s="148"/>
      <c r="AO222" s="148"/>
      <c r="AP222" s="148"/>
      <c r="AQ222" s="148"/>
      <c r="AR222" s="148"/>
      <c r="AS222" s="148"/>
      <c r="AT222" s="148"/>
      <c r="AU222" s="148"/>
      <c r="AV222" s="148"/>
      <c r="AW222" s="148"/>
      <c r="AX222" s="148"/>
      <c r="AY222" s="148"/>
      <c r="AZ222" s="148"/>
      <c r="BA222" s="148"/>
      <c r="BB222" s="148"/>
      <c r="BC222" s="148"/>
      <c r="BD222" s="148"/>
      <c r="BE222" s="148"/>
      <c r="BF222" s="148"/>
      <c r="BG222" s="148"/>
      <c r="BH222" s="148"/>
    </row>
    <row r="223" spans="1:60" outlineLevel="1" x14ac:dyDescent="0.2">
      <c r="A223" s="155"/>
      <c r="B223" s="156"/>
      <c r="C223" s="185" t="s">
        <v>278</v>
      </c>
      <c r="D223" s="158"/>
      <c r="E223" s="159">
        <v>0.48000000000000004</v>
      </c>
      <c r="F223" s="157"/>
      <c r="G223" s="157"/>
      <c r="H223" s="157"/>
      <c r="I223" s="157"/>
      <c r="J223" s="157"/>
      <c r="K223" s="157"/>
      <c r="L223" s="157"/>
      <c r="M223" s="157"/>
      <c r="N223" s="157"/>
      <c r="O223" s="157"/>
      <c r="P223" s="157"/>
      <c r="Q223" s="157"/>
      <c r="R223" s="157"/>
      <c r="S223" s="157"/>
      <c r="T223" s="157"/>
      <c r="U223" s="157"/>
      <c r="V223" s="157"/>
      <c r="W223" s="157"/>
      <c r="X223" s="148"/>
      <c r="Y223" s="148"/>
      <c r="Z223" s="148"/>
      <c r="AA223" s="148"/>
      <c r="AB223" s="148"/>
      <c r="AC223" s="148"/>
      <c r="AD223" s="148"/>
      <c r="AE223" s="148"/>
      <c r="AF223" s="148"/>
      <c r="AG223" s="148" t="s">
        <v>173</v>
      </c>
      <c r="AH223" s="148">
        <v>0</v>
      </c>
      <c r="AI223" s="148"/>
      <c r="AJ223" s="148"/>
      <c r="AK223" s="148"/>
      <c r="AL223" s="148"/>
      <c r="AM223" s="148"/>
      <c r="AN223" s="148"/>
      <c r="AO223" s="148"/>
      <c r="AP223" s="148"/>
      <c r="AQ223" s="148"/>
      <c r="AR223" s="148"/>
      <c r="AS223" s="148"/>
      <c r="AT223" s="148"/>
      <c r="AU223" s="148"/>
      <c r="AV223" s="148"/>
      <c r="AW223" s="148"/>
      <c r="AX223" s="148"/>
      <c r="AY223" s="148"/>
      <c r="AZ223" s="148"/>
      <c r="BA223" s="148"/>
      <c r="BB223" s="148"/>
      <c r="BC223" s="148"/>
      <c r="BD223" s="148"/>
      <c r="BE223" s="148"/>
      <c r="BF223" s="148"/>
      <c r="BG223" s="148"/>
      <c r="BH223" s="148"/>
    </row>
    <row r="224" spans="1:60" outlineLevel="1" x14ac:dyDescent="0.2">
      <c r="A224" s="155"/>
      <c r="B224" s="156"/>
      <c r="C224" s="185" t="s">
        <v>279</v>
      </c>
      <c r="D224" s="158"/>
      <c r="E224" s="159">
        <v>0.63</v>
      </c>
      <c r="F224" s="157"/>
      <c r="G224" s="157"/>
      <c r="H224" s="157"/>
      <c r="I224" s="157"/>
      <c r="J224" s="157"/>
      <c r="K224" s="157"/>
      <c r="L224" s="157"/>
      <c r="M224" s="157"/>
      <c r="N224" s="157"/>
      <c r="O224" s="157"/>
      <c r="P224" s="157"/>
      <c r="Q224" s="157"/>
      <c r="R224" s="157"/>
      <c r="S224" s="157"/>
      <c r="T224" s="157"/>
      <c r="U224" s="157"/>
      <c r="V224" s="157"/>
      <c r="W224" s="157"/>
      <c r="X224" s="148"/>
      <c r="Y224" s="148"/>
      <c r="Z224" s="148"/>
      <c r="AA224" s="148"/>
      <c r="AB224" s="148"/>
      <c r="AC224" s="148"/>
      <c r="AD224" s="148"/>
      <c r="AE224" s="148"/>
      <c r="AF224" s="148"/>
      <c r="AG224" s="148" t="s">
        <v>173</v>
      </c>
      <c r="AH224" s="148">
        <v>0</v>
      </c>
      <c r="AI224" s="148"/>
      <c r="AJ224" s="148"/>
      <c r="AK224" s="148"/>
      <c r="AL224" s="148"/>
      <c r="AM224" s="148"/>
      <c r="AN224" s="148"/>
      <c r="AO224" s="148"/>
      <c r="AP224" s="148"/>
      <c r="AQ224" s="148"/>
      <c r="AR224" s="148"/>
      <c r="AS224" s="148"/>
      <c r="AT224" s="148"/>
      <c r="AU224" s="148"/>
      <c r="AV224" s="148"/>
      <c r="AW224" s="148"/>
      <c r="AX224" s="148"/>
      <c r="AY224" s="148"/>
      <c r="AZ224" s="148"/>
      <c r="BA224" s="148"/>
      <c r="BB224" s="148"/>
      <c r="BC224" s="148"/>
      <c r="BD224" s="148"/>
      <c r="BE224" s="148"/>
      <c r="BF224" s="148"/>
      <c r="BG224" s="148"/>
      <c r="BH224" s="148"/>
    </row>
    <row r="225" spans="1:60" outlineLevel="1" x14ac:dyDescent="0.2">
      <c r="A225" s="155"/>
      <c r="B225" s="156"/>
      <c r="C225" s="185" t="s">
        <v>280</v>
      </c>
      <c r="D225" s="158"/>
      <c r="E225" s="159">
        <v>0.60000000000000009</v>
      </c>
      <c r="F225" s="157"/>
      <c r="G225" s="157"/>
      <c r="H225" s="157"/>
      <c r="I225" s="157"/>
      <c r="J225" s="157"/>
      <c r="K225" s="157"/>
      <c r="L225" s="157"/>
      <c r="M225" s="157"/>
      <c r="N225" s="157"/>
      <c r="O225" s="157"/>
      <c r="P225" s="157"/>
      <c r="Q225" s="157"/>
      <c r="R225" s="157"/>
      <c r="S225" s="157"/>
      <c r="T225" s="157"/>
      <c r="U225" s="157"/>
      <c r="V225" s="157"/>
      <c r="W225" s="157"/>
      <c r="X225" s="148"/>
      <c r="Y225" s="148"/>
      <c r="Z225" s="148"/>
      <c r="AA225" s="148"/>
      <c r="AB225" s="148"/>
      <c r="AC225" s="148"/>
      <c r="AD225" s="148"/>
      <c r="AE225" s="148"/>
      <c r="AF225" s="148"/>
      <c r="AG225" s="148" t="s">
        <v>173</v>
      </c>
      <c r="AH225" s="148">
        <v>0</v>
      </c>
      <c r="AI225" s="148"/>
      <c r="AJ225" s="148"/>
      <c r="AK225" s="148"/>
      <c r="AL225" s="148"/>
      <c r="AM225" s="148"/>
      <c r="AN225" s="148"/>
      <c r="AO225" s="148"/>
      <c r="AP225" s="148"/>
      <c r="AQ225" s="148"/>
      <c r="AR225" s="148"/>
      <c r="AS225" s="148"/>
      <c r="AT225" s="148"/>
      <c r="AU225" s="148"/>
      <c r="AV225" s="148"/>
      <c r="AW225" s="148"/>
      <c r="AX225" s="148"/>
      <c r="AY225" s="148"/>
      <c r="AZ225" s="148"/>
      <c r="BA225" s="148"/>
      <c r="BB225" s="148"/>
      <c r="BC225" s="148"/>
      <c r="BD225" s="148"/>
      <c r="BE225" s="148"/>
      <c r="BF225" s="148"/>
      <c r="BG225" s="148"/>
      <c r="BH225" s="148"/>
    </row>
    <row r="226" spans="1:60" outlineLevel="1" x14ac:dyDescent="0.2">
      <c r="A226" s="155"/>
      <c r="B226" s="156"/>
      <c r="C226" s="185" t="s">
        <v>281</v>
      </c>
      <c r="D226" s="158"/>
      <c r="E226" s="159">
        <v>0.69750000000000001</v>
      </c>
      <c r="F226" s="157"/>
      <c r="G226" s="157"/>
      <c r="H226" s="157"/>
      <c r="I226" s="157"/>
      <c r="J226" s="157"/>
      <c r="K226" s="157"/>
      <c r="L226" s="157"/>
      <c r="M226" s="157"/>
      <c r="N226" s="157"/>
      <c r="O226" s="157"/>
      <c r="P226" s="157"/>
      <c r="Q226" s="157"/>
      <c r="R226" s="157"/>
      <c r="S226" s="157"/>
      <c r="T226" s="157"/>
      <c r="U226" s="157"/>
      <c r="V226" s="157"/>
      <c r="W226" s="157"/>
      <c r="X226" s="148"/>
      <c r="Y226" s="148"/>
      <c r="Z226" s="148"/>
      <c r="AA226" s="148"/>
      <c r="AB226" s="148"/>
      <c r="AC226" s="148"/>
      <c r="AD226" s="148"/>
      <c r="AE226" s="148"/>
      <c r="AF226" s="148"/>
      <c r="AG226" s="148" t="s">
        <v>173</v>
      </c>
      <c r="AH226" s="148">
        <v>0</v>
      </c>
      <c r="AI226" s="148"/>
      <c r="AJ226" s="148"/>
      <c r="AK226" s="148"/>
      <c r="AL226" s="148"/>
      <c r="AM226" s="148"/>
      <c r="AN226" s="148"/>
      <c r="AO226" s="148"/>
      <c r="AP226" s="148"/>
      <c r="AQ226" s="148"/>
      <c r="AR226" s="148"/>
      <c r="AS226" s="148"/>
      <c r="AT226" s="148"/>
      <c r="AU226" s="148"/>
      <c r="AV226" s="148"/>
      <c r="AW226" s="148"/>
      <c r="AX226" s="148"/>
      <c r="AY226" s="148"/>
      <c r="AZ226" s="148"/>
      <c r="BA226" s="148"/>
      <c r="BB226" s="148"/>
      <c r="BC226" s="148"/>
      <c r="BD226" s="148"/>
      <c r="BE226" s="148"/>
      <c r="BF226" s="148"/>
      <c r="BG226" s="148"/>
      <c r="BH226" s="148"/>
    </row>
    <row r="227" spans="1:60" outlineLevel="1" x14ac:dyDescent="0.2">
      <c r="A227" s="155"/>
      <c r="B227" s="156"/>
      <c r="C227" s="185" t="s">
        <v>282</v>
      </c>
      <c r="D227" s="158"/>
      <c r="E227" s="159">
        <v>3.45</v>
      </c>
      <c r="F227" s="157"/>
      <c r="G227" s="157"/>
      <c r="H227" s="157"/>
      <c r="I227" s="157"/>
      <c r="J227" s="157"/>
      <c r="K227" s="157"/>
      <c r="L227" s="157"/>
      <c r="M227" s="157"/>
      <c r="N227" s="157"/>
      <c r="O227" s="157"/>
      <c r="P227" s="157"/>
      <c r="Q227" s="157"/>
      <c r="R227" s="157"/>
      <c r="S227" s="157"/>
      <c r="T227" s="157"/>
      <c r="U227" s="157"/>
      <c r="V227" s="157"/>
      <c r="W227" s="157"/>
      <c r="X227" s="148"/>
      <c r="Y227" s="148"/>
      <c r="Z227" s="148"/>
      <c r="AA227" s="148"/>
      <c r="AB227" s="148"/>
      <c r="AC227" s="148"/>
      <c r="AD227" s="148"/>
      <c r="AE227" s="148"/>
      <c r="AF227" s="148"/>
      <c r="AG227" s="148" t="s">
        <v>173</v>
      </c>
      <c r="AH227" s="148">
        <v>0</v>
      </c>
      <c r="AI227" s="148"/>
      <c r="AJ227" s="148"/>
      <c r="AK227" s="148"/>
      <c r="AL227" s="148"/>
      <c r="AM227" s="148"/>
      <c r="AN227" s="148"/>
      <c r="AO227" s="148"/>
      <c r="AP227" s="148"/>
      <c r="AQ227" s="148"/>
      <c r="AR227" s="148"/>
      <c r="AS227" s="148"/>
      <c r="AT227" s="148"/>
      <c r="AU227" s="148"/>
      <c r="AV227" s="148"/>
      <c r="AW227" s="148"/>
      <c r="AX227" s="148"/>
      <c r="AY227" s="148"/>
      <c r="AZ227" s="148"/>
      <c r="BA227" s="148"/>
      <c r="BB227" s="148"/>
      <c r="BC227" s="148"/>
      <c r="BD227" s="148"/>
      <c r="BE227" s="148"/>
      <c r="BF227" s="148"/>
      <c r="BG227" s="148"/>
      <c r="BH227" s="148"/>
    </row>
    <row r="228" spans="1:60" ht="22.5" outlineLevel="1" x14ac:dyDescent="0.2">
      <c r="A228" s="167">
        <v>19</v>
      </c>
      <c r="B228" s="168" t="s">
        <v>296</v>
      </c>
      <c r="C228" s="184" t="s">
        <v>297</v>
      </c>
      <c r="D228" s="169" t="s">
        <v>184</v>
      </c>
      <c r="E228" s="170">
        <v>65.396000000000001</v>
      </c>
      <c r="F228" s="171">
        <v>0</v>
      </c>
      <c r="G228" s="172">
        <f>ROUND(E228*F228,2)</f>
        <v>0</v>
      </c>
      <c r="H228" s="171">
        <v>160.88000000000002</v>
      </c>
      <c r="I228" s="172">
        <f>ROUND(E228*H228,2)</f>
        <v>10520.91</v>
      </c>
      <c r="J228" s="171">
        <v>727.12</v>
      </c>
      <c r="K228" s="172">
        <f>ROUND(E228*J228,2)</f>
        <v>47550.74</v>
      </c>
      <c r="L228" s="172">
        <v>21</v>
      </c>
      <c r="M228" s="172">
        <f>G228*(1+L228/100)</f>
        <v>0</v>
      </c>
      <c r="N228" s="172">
        <v>8.0210000000000004E-2</v>
      </c>
      <c r="O228" s="172">
        <f>ROUND(E228*N228,2)</f>
        <v>5.25</v>
      </c>
      <c r="P228" s="172">
        <v>0</v>
      </c>
      <c r="Q228" s="172">
        <f>ROUND(E228*P228,2)</f>
        <v>0</v>
      </c>
      <c r="R228" s="172" t="s">
        <v>190</v>
      </c>
      <c r="S228" s="172" t="s">
        <v>168</v>
      </c>
      <c r="T228" s="173" t="s">
        <v>168</v>
      </c>
      <c r="U228" s="157">
        <v>0</v>
      </c>
      <c r="V228" s="157">
        <f>ROUND(E228*U228,2)</f>
        <v>0</v>
      </c>
      <c r="W228" s="157"/>
      <c r="X228" s="148"/>
      <c r="Y228" s="148"/>
      <c r="Z228" s="148"/>
      <c r="AA228" s="148"/>
      <c r="AB228" s="148"/>
      <c r="AC228" s="148"/>
      <c r="AD228" s="148"/>
      <c r="AE228" s="148"/>
      <c r="AF228" s="148"/>
      <c r="AG228" s="148" t="s">
        <v>298</v>
      </c>
      <c r="AH228" s="148"/>
      <c r="AI228" s="148"/>
      <c r="AJ228" s="148"/>
      <c r="AK228" s="148"/>
      <c r="AL228" s="148"/>
      <c r="AM228" s="148"/>
      <c r="AN228" s="148"/>
      <c r="AO228" s="148"/>
      <c r="AP228" s="148"/>
      <c r="AQ228" s="148"/>
      <c r="AR228" s="148"/>
      <c r="AS228" s="148"/>
      <c r="AT228" s="148"/>
      <c r="AU228" s="148"/>
      <c r="AV228" s="148"/>
      <c r="AW228" s="148"/>
      <c r="AX228" s="148"/>
      <c r="AY228" s="148"/>
      <c r="AZ228" s="148"/>
      <c r="BA228" s="148"/>
      <c r="BB228" s="148"/>
      <c r="BC228" s="148"/>
      <c r="BD228" s="148"/>
      <c r="BE228" s="148"/>
      <c r="BF228" s="148"/>
      <c r="BG228" s="148"/>
      <c r="BH228" s="148"/>
    </row>
    <row r="229" spans="1:60" outlineLevel="1" x14ac:dyDescent="0.2">
      <c r="A229" s="155"/>
      <c r="B229" s="156"/>
      <c r="C229" s="185" t="s">
        <v>299</v>
      </c>
      <c r="D229" s="158"/>
      <c r="E229" s="159">
        <v>18</v>
      </c>
      <c r="F229" s="157"/>
      <c r="G229" s="157"/>
      <c r="H229" s="157"/>
      <c r="I229" s="157"/>
      <c r="J229" s="157"/>
      <c r="K229" s="157"/>
      <c r="L229" s="157"/>
      <c r="M229" s="157"/>
      <c r="N229" s="157"/>
      <c r="O229" s="157"/>
      <c r="P229" s="157"/>
      <c r="Q229" s="157"/>
      <c r="R229" s="157"/>
      <c r="S229" s="157"/>
      <c r="T229" s="157"/>
      <c r="U229" s="157"/>
      <c r="V229" s="157"/>
      <c r="W229" s="157"/>
      <c r="X229" s="148"/>
      <c r="Y229" s="148"/>
      <c r="Z229" s="148"/>
      <c r="AA229" s="148"/>
      <c r="AB229" s="148"/>
      <c r="AC229" s="148"/>
      <c r="AD229" s="148"/>
      <c r="AE229" s="148"/>
      <c r="AF229" s="148"/>
      <c r="AG229" s="148" t="s">
        <v>173</v>
      </c>
      <c r="AH229" s="148">
        <v>0</v>
      </c>
      <c r="AI229" s="148"/>
      <c r="AJ229" s="148"/>
      <c r="AK229" s="148"/>
      <c r="AL229" s="148"/>
      <c r="AM229" s="148"/>
      <c r="AN229" s="148"/>
      <c r="AO229" s="148"/>
      <c r="AP229" s="148"/>
      <c r="AQ229" s="148"/>
      <c r="AR229" s="148"/>
      <c r="AS229" s="148"/>
      <c r="AT229" s="148"/>
      <c r="AU229" s="148"/>
      <c r="AV229" s="148"/>
      <c r="AW229" s="148"/>
      <c r="AX229" s="148"/>
      <c r="AY229" s="148"/>
      <c r="AZ229" s="148"/>
      <c r="BA229" s="148"/>
      <c r="BB229" s="148"/>
      <c r="BC229" s="148"/>
      <c r="BD229" s="148"/>
      <c r="BE229" s="148"/>
      <c r="BF229" s="148"/>
      <c r="BG229" s="148"/>
      <c r="BH229" s="148"/>
    </row>
    <row r="230" spans="1:60" outlineLevel="1" x14ac:dyDescent="0.2">
      <c r="A230" s="155"/>
      <c r="B230" s="156"/>
      <c r="C230" s="185" t="s">
        <v>300</v>
      </c>
      <c r="D230" s="158"/>
      <c r="E230" s="159">
        <v>9.4</v>
      </c>
      <c r="F230" s="157"/>
      <c r="G230" s="157"/>
      <c r="H230" s="157"/>
      <c r="I230" s="157"/>
      <c r="J230" s="157"/>
      <c r="K230" s="157"/>
      <c r="L230" s="157"/>
      <c r="M230" s="157"/>
      <c r="N230" s="157"/>
      <c r="O230" s="157"/>
      <c r="P230" s="157"/>
      <c r="Q230" s="157"/>
      <c r="R230" s="157"/>
      <c r="S230" s="157"/>
      <c r="T230" s="157"/>
      <c r="U230" s="157"/>
      <c r="V230" s="157"/>
      <c r="W230" s="157"/>
      <c r="X230" s="148"/>
      <c r="Y230" s="148"/>
      <c r="Z230" s="148"/>
      <c r="AA230" s="148"/>
      <c r="AB230" s="148"/>
      <c r="AC230" s="148"/>
      <c r="AD230" s="148"/>
      <c r="AE230" s="148"/>
      <c r="AF230" s="148"/>
      <c r="AG230" s="148" t="s">
        <v>173</v>
      </c>
      <c r="AH230" s="148">
        <v>0</v>
      </c>
      <c r="AI230" s="148"/>
      <c r="AJ230" s="148"/>
      <c r="AK230" s="148"/>
      <c r="AL230" s="148"/>
      <c r="AM230" s="148"/>
      <c r="AN230" s="148"/>
      <c r="AO230" s="148"/>
      <c r="AP230" s="148"/>
      <c r="AQ230" s="148"/>
      <c r="AR230" s="148"/>
      <c r="AS230" s="148"/>
      <c r="AT230" s="148"/>
      <c r="AU230" s="148"/>
      <c r="AV230" s="148"/>
      <c r="AW230" s="148"/>
      <c r="AX230" s="148"/>
      <c r="AY230" s="148"/>
      <c r="AZ230" s="148"/>
      <c r="BA230" s="148"/>
      <c r="BB230" s="148"/>
      <c r="BC230" s="148"/>
      <c r="BD230" s="148"/>
      <c r="BE230" s="148"/>
      <c r="BF230" s="148"/>
      <c r="BG230" s="148"/>
      <c r="BH230" s="148"/>
    </row>
    <row r="231" spans="1:60" outlineLevel="1" x14ac:dyDescent="0.2">
      <c r="A231" s="155"/>
      <c r="B231" s="156"/>
      <c r="C231" s="185" t="s">
        <v>282</v>
      </c>
      <c r="D231" s="158"/>
      <c r="E231" s="159">
        <v>3.45</v>
      </c>
      <c r="F231" s="157"/>
      <c r="G231" s="157"/>
      <c r="H231" s="157"/>
      <c r="I231" s="157"/>
      <c r="J231" s="157"/>
      <c r="K231" s="157"/>
      <c r="L231" s="157"/>
      <c r="M231" s="157"/>
      <c r="N231" s="157"/>
      <c r="O231" s="157"/>
      <c r="P231" s="157"/>
      <c r="Q231" s="157"/>
      <c r="R231" s="157"/>
      <c r="S231" s="157"/>
      <c r="T231" s="157"/>
      <c r="U231" s="157"/>
      <c r="V231" s="157"/>
      <c r="W231" s="157"/>
      <c r="X231" s="148"/>
      <c r="Y231" s="148"/>
      <c r="Z231" s="148"/>
      <c r="AA231" s="148"/>
      <c r="AB231" s="148"/>
      <c r="AC231" s="148"/>
      <c r="AD231" s="148"/>
      <c r="AE231" s="148"/>
      <c r="AF231" s="148"/>
      <c r="AG231" s="148" t="s">
        <v>173</v>
      </c>
      <c r="AH231" s="148">
        <v>0</v>
      </c>
      <c r="AI231" s="148"/>
      <c r="AJ231" s="148"/>
      <c r="AK231" s="148"/>
      <c r="AL231" s="148"/>
      <c r="AM231" s="148"/>
      <c r="AN231" s="148"/>
      <c r="AO231" s="148"/>
      <c r="AP231" s="148"/>
      <c r="AQ231" s="148"/>
      <c r="AR231" s="148"/>
      <c r="AS231" s="148"/>
      <c r="AT231" s="148"/>
      <c r="AU231" s="148"/>
      <c r="AV231" s="148"/>
      <c r="AW231" s="148"/>
      <c r="AX231" s="148"/>
      <c r="AY231" s="148"/>
      <c r="AZ231" s="148"/>
      <c r="BA231" s="148"/>
      <c r="BB231" s="148"/>
      <c r="BC231" s="148"/>
      <c r="BD231" s="148"/>
      <c r="BE231" s="148"/>
      <c r="BF231" s="148"/>
      <c r="BG231" s="148"/>
      <c r="BH231" s="148"/>
    </row>
    <row r="232" spans="1:60" outlineLevel="1" x14ac:dyDescent="0.2">
      <c r="A232" s="155"/>
      <c r="B232" s="156"/>
      <c r="C232" s="185" t="s">
        <v>261</v>
      </c>
      <c r="D232" s="158"/>
      <c r="E232" s="159">
        <v>20.746000000000002</v>
      </c>
      <c r="F232" s="157"/>
      <c r="G232" s="157"/>
      <c r="H232" s="157"/>
      <c r="I232" s="157"/>
      <c r="J232" s="157"/>
      <c r="K232" s="157"/>
      <c r="L232" s="157"/>
      <c r="M232" s="157"/>
      <c r="N232" s="157"/>
      <c r="O232" s="157"/>
      <c r="P232" s="157"/>
      <c r="Q232" s="157"/>
      <c r="R232" s="157"/>
      <c r="S232" s="157"/>
      <c r="T232" s="157"/>
      <c r="U232" s="157"/>
      <c r="V232" s="157"/>
      <c r="W232" s="157"/>
      <c r="X232" s="148"/>
      <c r="Y232" s="148"/>
      <c r="Z232" s="148"/>
      <c r="AA232" s="148"/>
      <c r="AB232" s="148"/>
      <c r="AC232" s="148"/>
      <c r="AD232" s="148"/>
      <c r="AE232" s="148"/>
      <c r="AF232" s="148"/>
      <c r="AG232" s="148" t="s">
        <v>173</v>
      </c>
      <c r="AH232" s="148">
        <v>0</v>
      </c>
      <c r="AI232" s="148"/>
      <c r="AJ232" s="148"/>
      <c r="AK232" s="148"/>
      <c r="AL232" s="148"/>
      <c r="AM232" s="148"/>
      <c r="AN232" s="148"/>
      <c r="AO232" s="148"/>
      <c r="AP232" s="148"/>
      <c r="AQ232" s="148"/>
      <c r="AR232" s="148"/>
      <c r="AS232" s="148"/>
      <c r="AT232" s="148"/>
      <c r="AU232" s="148"/>
      <c r="AV232" s="148"/>
      <c r="AW232" s="148"/>
      <c r="AX232" s="148"/>
      <c r="AY232" s="148"/>
      <c r="AZ232" s="148"/>
      <c r="BA232" s="148"/>
      <c r="BB232" s="148"/>
      <c r="BC232" s="148"/>
      <c r="BD232" s="148"/>
      <c r="BE232" s="148"/>
      <c r="BF232" s="148"/>
      <c r="BG232" s="148"/>
      <c r="BH232" s="148"/>
    </row>
    <row r="233" spans="1:60" outlineLevel="1" x14ac:dyDescent="0.2">
      <c r="A233" s="155"/>
      <c r="B233" s="156"/>
      <c r="C233" s="185" t="s">
        <v>262</v>
      </c>
      <c r="D233" s="158"/>
      <c r="E233" s="159">
        <v>-1.1499999999999999</v>
      </c>
      <c r="F233" s="157"/>
      <c r="G233" s="157"/>
      <c r="H233" s="157"/>
      <c r="I233" s="157"/>
      <c r="J233" s="157"/>
      <c r="K233" s="157"/>
      <c r="L233" s="157"/>
      <c r="M233" s="157"/>
      <c r="N233" s="157"/>
      <c r="O233" s="157"/>
      <c r="P233" s="157"/>
      <c r="Q233" s="157"/>
      <c r="R233" s="157"/>
      <c r="S233" s="157"/>
      <c r="T233" s="157"/>
      <c r="U233" s="157"/>
      <c r="V233" s="157"/>
      <c r="W233" s="157"/>
      <c r="X233" s="148"/>
      <c r="Y233" s="148"/>
      <c r="Z233" s="148"/>
      <c r="AA233" s="148"/>
      <c r="AB233" s="148"/>
      <c r="AC233" s="148"/>
      <c r="AD233" s="148"/>
      <c r="AE233" s="148"/>
      <c r="AF233" s="148"/>
      <c r="AG233" s="148" t="s">
        <v>173</v>
      </c>
      <c r="AH233" s="148">
        <v>0</v>
      </c>
      <c r="AI233" s="148"/>
      <c r="AJ233" s="148"/>
      <c r="AK233" s="148"/>
      <c r="AL233" s="148"/>
      <c r="AM233" s="148"/>
      <c r="AN233" s="148"/>
      <c r="AO233" s="148"/>
      <c r="AP233" s="148"/>
      <c r="AQ233" s="148"/>
      <c r="AR233" s="148"/>
      <c r="AS233" s="148"/>
      <c r="AT233" s="148"/>
      <c r="AU233" s="148"/>
      <c r="AV233" s="148"/>
      <c r="AW233" s="148"/>
      <c r="AX233" s="148"/>
      <c r="AY233" s="148"/>
      <c r="AZ233" s="148"/>
      <c r="BA233" s="148"/>
      <c r="BB233" s="148"/>
      <c r="BC233" s="148"/>
      <c r="BD233" s="148"/>
      <c r="BE233" s="148"/>
      <c r="BF233" s="148"/>
      <c r="BG233" s="148"/>
      <c r="BH233" s="148"/>
    </row>
    <row r="234" spans="1:60" outlineLevel="1" x14ac:dyDescent="0.2">
      <c r="A234" s="155"/>
      <c r="B234" s="156"/>
      <c r="C234" s="185" t="s">
        <v>263</v>
      </c>
      <c r="D234" s="158"/>
      <c r="E234" s="159">
        <v>-5.75</v>
      </c>
      <c r="F234" s="157"/>
      <c r="G234" s="157"/>
      <c r="H234" s="157"/>
      <c r="I234" s="157"/>
      <c r="J234" s="157"/>
      <c r="K234" s="157"/>
      <c r="L234" s="157"/>
      <c r="M234" s="157"/>
      <c r="N234" s="157"/>
      <c r="O234" s="157"/>
      <c r="P234" s="157"/>
      <c r="Q234" s="157"/>
      <c r="R234" s="157"/>
      <c r="S234" s="157"/>
      <c r="T234" s="157"/>
      <c r="U234" s="157"/>
      <c r="V234" s="157"/>
      <c r="W234" s="157"/>
      <c r="X234" s="148"/>
      <c r="Y234" s="148"/>
      <c r="Z234" s="148"/>
      <c r="AA234" s="148"/>
      <c r="AB234" s="148"/>
      <c r="AC234" s="148"/>
      <c r="AD234" s="148"/>
      <c r="AE234" s="148"/>
      <c r="AF234" s="148"/>
      <c r="AG234" s="148" t="s">
        <v>173</v>
      </c>
      <c r="AH234" s="148">
        <v>0</v>
      </c>
      <c r="AI234" s="148"/>
      <c r="AJ234" s="148"/>
      <c r="AK234" s="148"/>
      <c r="AL234" s="148"/>
      <c r="AM234" s="148"/>
      <c r="AN234" s="148"/>
      <c r="AO234" s="148"/>
      <c r="AP234" s="148"/>
      <c r="AQ234" s="148"/>
      <c r="AR234" s="148"/>
      <c r="AS234" s="148"/>
      <c r="AT234" s="148"/>
      <c r="AU234" s="148"/>
      <c r="AV234" s="148"/>
      <c r="AW234" s="148"/>
      <c r="AX234" s="148"/>
      <c r="AY234" s="148"/>
      <c r="AZ234" s="148"/>
      <c r="BA234" s="148"/>
      <c r="BB234" s="148"/>
      <c r="BC234" s="148"/>
      <c r="BD234" s="148"/>
      <c r="BE234" s="148"/>
      <c r="BF234" s="148"/>
      <c r="BG234" s="148"/>
      <c r="BH234" s="148"/>
    </row>
    <row r="235" spans="1:60" outlineLevel="1" x14ac:dyDescent="0.2">
      <c r="A235" s="155"/>
      <c r="B235" s="156"/>
      <c r="C235" s="185" t="s">
        <v>301</v>
      </c>
      <c r="D235" s="158"/>
      <c r="E235" s="159">
        <v>20.700000000000003</v>
      </c>
      <c r="F235" s="157"/>
      <c r="G235" s="157"/>
      <c r="H235" s="157"/>
      <c r="I235" s="157"/>
      <c r="J235" s="157"/>
      <c r="K235" s="157"/>
      <c r="L235" s="157"/>
      <c r="M235" s="157"/>
      <c r="N235" s="157"/>
      <c r="O235" s="157"/>
      <c r="P235" s="157"/>
      <c r="Q235" s="157"/>
      <c r="R235" s="157"/>
      <c r="S235" s="157"/>
      <c r="T235" s="157"/>
      <c r="U235" s="157"/>
      <c r="V235" s="157"/>
      <c r="W235" s="157"/>
      <c r="X235" s="148"/>
      <c r="Y235" s="148"/>
      <c r="Z235" s="148"/>
      <c r="AA235" s="148"/>
      <c r="AB235" s="148"/>
      <c r="AC235" s="148"/>
      <c r="AD235" s="148"/>
      <c r="AE235" s="148"/>
      <c r="AF235" s="148"/>
      <c r="AG235" s="148" t="s">
        <v>173</v>
      </c>
      <c r="AH235" s="148">
        <v>0</v>
      </c>
      <c r="AI235" s="148"/>
      <c r="AJ235" s="148"/>
      <c r="AK235" s="148"/>
      <c r="AL235" s="148"/>
      <c r="AM235" s="148"/>
      <c r="AN235" s="148"/>
      <c r="AO235" s="148"/>
      <c r="AP235" s="148"/>
      <c r="AQ235" s="148"/>
      <c r="AR235" s="148"/>
      <c r="AS235" s="148"/>
      <c r="AT235" s="148"/>
      <c r="AU235" s="148"/>
      <c r="AV235" s="148"/>
      <c r="AW235" s="148"/>
      <c r="AX235" s="148"/>
      <c r="AY235" s="148"/>
      <c r="AZ235" s="148"/>
      <c r="BA235" s="148"/>
      <c r="BB235" s="148"/>
      <c r="BC235" s="148"/>
      <c r="BD235" s="148"/>
      <c r="BE235" s="148"/>
      <c r="BF235" s="148"/>
      <c r="BG235" s="148"/>
      <c r="BH235" s="148"/>
    </row>
    <row r="236" spans="1:60" x14ac:dyDescent="0.2">
      <c r="A236" s="161" t="s">
        <v>162</v>
      </c>
      <c r="B236" s="162" t="s">
        <v>73</v>
      </c>
      <c r="C236" s="183" t="s">
        <v>74</v>
      </c>
      <c r="D236" s="163"/>
      <c r="E236" s="164"/>
      <c r="F236" s="165"/>
      <c r="G236" s="165">
        <f>SUMIF(AG237:AG244,"&lt;&gt;NOR",G237:G244)</f>
        <v>0</v>
      </c>
      <c r="H236" s="165"/>
      <c r="I236" s="165">
        <f>SUM(I237:I244)</f>
        <v>87737.77</v>
      </c>
      <c r="J236" s="165"/>
      <c r="K236" s="165">
        <f>SUM(K237:K244)</f>
        <v>56020.58</v>
      </c>
      <c r="L236" s="165"/>
      <c r="M236" s="165">
        <f>SUM(M237:M244)</f>
        <v>0</v>
      </c>
      <c r="N236" s="165"/>
      <c r="O236" s="165">
        <f>SUM(O237:O244)</f>
        <v>4.7699999999999996</v>
      </c>
      <c r="P236" s="165"/>
      <c r="Q236" s="165">
        <f>SUM(Q237:Q244)</f>
        <v>0</v>
      </c>
      <c r="R236" s="165"/>
      <c r="S236" s="165"/>
      <c r="T236" s="166"/>
      <c r="U236" s="160"/>
      <c r="V236" s="160">
        <f>SUM(V237:V244)</f>
        <v>119.17</v>
      </c>
      <c r="W236" s="160"/>
      <c r="AG236" t="s">
        <v>163</v>
      </c>
    </row>
    <row r="237" spans="1:60" ht="22.5" outlineLevel="1" x14ac:dyDescent="0.2">
      <c r="A237" s="167">
        <v>20</v>
      </c>
      <c r="B237" s="168" t="s">
        <v>302</v>
      </c>
      <c r="C237" s="184" t="s">
        <v>303</v>
      </c>
      <c r="D237" s="169" t="s">
        <v>184</v>
      </c>
      <c r="E237" s="170">
        <v>129.25</v>
      </c>
      <c r="F237" s="171">
        <v>0</v>
      </c>
      <c r="G237" s="172">
        <f>ROUND(E237*F237,2)</f>
        <v>0</v>
      </c>
      <c r="H237" s="171">
        <v>359.90000000000003</v>
      </c>
      <c r="I237" s="172">
        <f>ROUND(E237*H237,2)</f>
        <v>46517.08</v>
      </c>
      <c r="J237" s="171">
        <v>127.10000000000001</v>
      </c>
      <c r="K237" s="172">
        <f>ROUND(E237*J237,2)</f>
        <v>16427.68</v>
      </c>
      <c r="L237" s="172">
        <v>21</v>
      </c>
      <c r="M237" s="172">
        <f>G237*(1+L237/100)</f>
        <v>0</v>
      </c>
      <c r="N237" s="172">
        <v>1.7850000000000001E-2</v>
      </c>
      <c r="O237" s="172">
        <f>ROUND(E237*N237,2)</f>
        <v>2.31</v>
      </c>
      <c r="P237" s="172">
        <v>0</v>
      </c>
      <c r="Q237" s="172">
        <f>ROUND(E237*P237,2)</f>
        <v>0</v>
      </c>
      <c r="R237" s="172" t="s">
        <v>176</v>
      </c>
      <c r="S237" s="172" t="s">
        <v>168</v>
      </c>
      <c r="T237" s="173" t="s">
        <v>168</v>
      </c>
      <c r="U237" s="157">
        <v>0.28200000000000003</v>
      </c>
      <c r="V237" s="157">
        <f>ROUND(E237*U237,2)</f>
        <v>36.450000000000003</v>
      </c>
      <c r="W237" s="157"/>
      <c r="X237" s="148"/>
      <c r="Y237" s="148"/>
      <c r="Z237" s="148"/>
      <c r="AA237" s="148"/>
      <c r="AB237" s="148"/>
      <c r="AC237" s="148"/>
      <c r="AD237" s="148"/>
      <c r="AE237" s="148"/>
      <c r="AF237" s="148"/>
      <c r="AG237" s="148" t="s">
        <v>169</v>
      </c>
      <c r="AH237" s="148"/>
      <c r="AI237" s="148"/>
      <c r="AJ237" s="148"/>
      <c r="AK237" s="148"/>
      <c r="AL237" s="148"/>
      <c r="AM237" s="148"/>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row>
    <row r="238" spans="1:60" outlineLevel="1" x14ac:dyDescent="0.2">
      <c r="A238" s="155"/>
      <c r="B238" s="156"/>
      <c r="C238" s="240" t="s">
        <v>304</v>
      </c>
      <c r="D238" s="241"/>
      <c r="E238" s="241"/>
      <c r="F238" s="241"/>
      <c r="G238" s="241"/>
      <c r="H238" s="157"/>
      <c r="I238" s="157"/>
      <c r="J238" s="157"/>
      <c r="K238" s="157"/>
      <c r="L238" s="157"/>
      <c r="M238" s="157"/>
      <c r="N238" s="157"/>
      <c r="O238" s="157"/>
      <c r="P238" s="157"/>
      <c r="Q238" s="157"/>
      <c r="R238" s="157"/>
      <c r="S238" s="157"/>
      <c r="T238" s="157"/>
      <c r="U238" s="157"/>
      <c r="V238" s="157"/>
      <c r="W238" s="157"/>
      <c r="X238" s="148"/>
      <c r="Y238" s="148"/>
      <c r="Z238" s="148"/>
      <c r="AA238" s="148"/>
      <c r="AB238" s="148"/>
      <c r="AC238" s="148"/>
      <c r="AD238" s="148"/>
      <c r="AE238" s="148"/>
      <c r="AF238" s="148"/>
      <c r="AG238" s="148" t="s">
        <v>171</v>
      </c>
      <c r="AH238" s="148"/>
      <c r="AI238" s="148"/>
      <c r="AJ238" s="148"/>
      <c r="AK238" s="148"/>
      <c r="AL238" s="148"/>
      <c r="AM238" s="148"/>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row>
    <row r="239" spans="1:60" outlineLevel="1" x14ac:dyDescent="0.2">
      <c r="A239" s="155"/>
      <c r="B239" s="156"/>
      <c r="C239" s="185" t="s">
        <v>305</v>
      </c>
      <c r="D239" s="158"/>
      <c r="E239" s="159">
        <v>4.4200000000000008</v>
      </c>
      <c r="F239" s="157"/>
      <c r="G239" s="157"/>
      <c r="H239" s="157"/>
      <c r="I239" s="157"/>
      <c r="J239" s="157"/>
      <c r="K239" s="157"/>
      <c r="L239" s="157"/>
      <c r="M239" s="157"/>
      <c r="N239" s="157"/>
      <c r="O239" s="157"/>
      <c r="P239" s="157"/>
      <c r="Q239" s="157"/>
      <c r="R239" s="157"/>
      <c r="S239" s="157"/>
      <c r="T239" s="157"/>
      <c r="U239" s="157"/>
      <c r="V239" s="157"/>
      <c r="W239" s="157"/>
      <c r="X239" s="148"/>
      <c r="Y239" s="148"/>
      <c r="Z239" s="148"/>
      <c r="AA239" s="148"/>
      <c r="AB239" s="148"/>
      <c r="AC239" s="148"/>
      <c r="AD239" s="148"/>
      <c r="AE239" s="148"/>
      <c r="AF239" s="148"/>
      <c r="AG239" s="148" t="s">
        <v>173</v>
      </c>
      <c r="AH239" s="148">
        <v>0</v>
      </c>
      <c r="AI239" s="148"/>
      <c r="AJ239" s="148"/>
      <c r="AK239" s="148"/>
      <c r="AL239" s="148"/>
      <c r="AM239" s="148"/>
      <c r="AN239" s="148"/>
      <c r="AO239" s="148"/>
      <c r="AP239" s="148"/>
      <c r="AQ239" s="148"/>
      <c r="AR239" s="148"/>
      <c r="AS239" s="148"/>
      <c r="AT239" s="148"/>
      <c r="AU239" s="148"/>
      <c r="AV239" s="148"/>
      <c r="AW239" s="148"/>
      <c r="AX239" s="148"/>
      <c r="AY239" s="148"/>
      <c r="AZ239" s="148"/>
      <c r="BA239" s="148"/>
      <c r="BB239" s="148"/>
      <c r="BC239" s="148"/>
      <c r="BD239" s="148"/>
      <c r="BE239" s="148"/>
      <c r="BF239" s="148"/>
      <c r="BG239" s="148"/>
      <c r="BH239" s="148"/>
    </row>
    <row r="240" spans="1:60" outlineLevel="1" x14ac:dyDescent="0.2">
      <c r="A240" s="155"/>
      <c r="B240" s="156"/>
      <c r="C240" s="185" t="s">
        <v>306</v>
      </c>
      <c r="D240" s="158"/>
      <c r="E240" s="159">
        <v>8.16</v>
      </c>
      <c r="F240" s="157"/>
      <c r="G240" s="157"/>
      <c r="H240" s="157"/>
      <c r="I240" s="157"/>
      <c r="J240" s="157"/>
      <c r="K240" s="157"/>
      <c r="L240" s="157"/>
      <c r="M240" s="157"/>
      <c r="N240" s="157"/>
      <c r="O240" s="157"/>
      <c r="P240" s="157"/>
      <c r="Q240" s="157"/>
      <c r="R240" s="157"/>
      <c r="S240" s="157"/>
      <c r="T240" s="157"/>
      <c r="U240" s="157"/>
      <c r="V240" s="157"/>
      <c r="W240" s="157"/>
      <c r="X240" s="148"/>
      <c r="Y240" s="148"/>
      <c r="Z240" s="148"/>
      <c r="AA240" s="148"/>
      <c r="AB240" s="148"/>
      <c r="AC240" s="148"/>
      <c r="AD240" s="148"/>
      <c r="AE240" s="148"/>
      <c r="AF240" s="148"/>
      <c r="AG240" s="148" t="s">
        <v>173</v>
      </c>
      <c r="AH240" s="148">
        <v>0</v>
      </c>
      <c r="AI240" s="148"/>
      <c r="AJ240" s="148"/>
      <c r="AK240" s="148"/>
      <c r="AL240" s="148"/>
      <c r="AM240" s="148"/>
      <c r="AN240" s="148"/>
      <c r="AO240" s="148"/>
      <c r="AP240" s="148"/>
      <c r="AQ240" s="148"/>
      <c r="AR240" s="148"/>
      <c r="AS240" s="148"/>
      <c r="AT240" s="148"/>
      <c r="AU240" s="148"/>
      <c r="AV240" s="148"/>
      <c r="AW240" s="148"/>
      <c r="AX240" s="148"/>
      <c r="AY240" s="148"/>
      <c r="AZ240" s="148"/>
      <c r="BA240" s="148"/>
      <c r="BB240" s="148"/>
      <c r="BC240" s="148"/>
      <c r="BD240" s="148"/>
      <c r="BE240" s="148"/>
      <c r="BF240" s="148"/>
      <c r="BG240" s="148"/>
      <c r="BH240" s="148"/>
    </row>
    <row r="241" spans="1:60" outlineLevel="1" x14ac:dyDescent="0.2">
      <c r="A241" s="155"/>
      <c r="B241" s="156"/>
      <c r="C241" s="185" t="s">
        <v>307</v>
      </c>
      <c r="D241" s="158"/>
      <c r="E241" s="159">
        <v>2.8800000000000003</v>
      </c>
      <c r="F241" s="157"/>
      <c r="G241" s="157"/>
      <c r="H241" s="157"/>
      <c r="I241" s="157"/>
      <c r="J241" s="157"/>
      <c r="K241" s="157"/>
      <c r="L241" s="157"/>
      <c r="M241" s="157"/>
      <c r="N241" s="157"/>
      <c r="O241" s="157"/>
      <c r="P241" s="157"/>
      <c r="Q241" s="157"/>
      <c r="R241" s="157"/>
      <c r="S241" s="157"/>
      <c r="T241" s="157"/>
      <c r="U241" s="157"/>
      <c r="V241" s="157"/>
      <c r="W241" s="157"/>
      <c r="X241" s="148"/>
      <c r="Y241" s="148"/>
      <c r="Z241" s="148"/>
      <c r="AA241" s="148"/>
      <c r="AB241" s="148"/>
      <c r="AC241" s="148"/>
      <c r="AD241" s="148"/>
      <c r="AE241" s="148"/>
      <c r="AF241" s="148"/>
      <c r="AG241" s="148" t="s">
        <v>173</v>
      </c>
      <c r="AH241" s="148">
        <v>0</v>
      </c>
      <c r="AI241" s="148"/>
      <c r="AJ241" s="148"/>
      <c r="AK241" s="148"/>
      <c r="AL241" s="148"/>
      <c r="AM241" s="148"/>
      <c r="AN241" s="148"/>
      <c r="AO241" s="148"/>
      <c r="AP241" s="148"/>
      <c r="AQ241" s="148"/>
      <c r="AR241" s="148"/>
      <c r="AS241" s="148"/>
      <c r="AT241" s="148"/>
      <c r="AU241" s="148"/>
      <c r="AV241" s="148"/>
      <c r="AW241" s="148"/>
      <c r="AX241" s="148"/>
      <c r="AY241" s="148"/>
      <c r="AZ241" s="148"/>
      <c r="BA241" s="148"/>
      <c r="BB241" s="148"/>
      <c r="BC241" s="148"/>
      <c r="BD241" s="148"/>
      <c r="BE241" s="148"/>
      <c r="BF241" s="148"/>
      <c r="BG241" s="148"/>
      <c r="BH241" s="148"/>
    </row>
    <row r="242" spans="1:60" outlineLevel="1" x14ac:dyDescent="0.2">
      <c r="A242" s="155"/>
      <c r="B242" s="156"/>
      <c r="C242" s="185" t="s">
        <v>308</v>
      </c>
      <c r="D242" s="158"/>
      <c r="E242" s="159">
        <v>113.79</v>
      </c>
      <c r="F242" s="157"/>
      <c r="G242" s="157"/>
      <c r="H242" s="157"/>
      <c r="I242" s="157"/>
      <c r="J242" s="157"/>
      <c r="K242" s="157"/>
      <c r="L242" s="157"/>
      <c r="M242" s="157"/>
      <c r="N242" s="157"/>
      <c r="O242" s="157"/>
      <c r="P242" s="157"/>
      <c r="Q242" s="157"/>
      <c r="R242" s="157"/>
      <c r="S242" s="157"/>
      <c r="T242" s="157"/>
      <c r="U242" s="157"/>
      <c r="V242" s="157"/>
      <c r="W242" s="157"/>
      <c r="X242" s="148"/>
      <c r="Y242" s="148"/>
      <c r="Z242" s="148"/>
      <c r="AA242" s="148"/>
      <c r="AB242" s="148"/>
      <c r="AC242" s="148"/>
      <c r="AD242" s="148"/>
      <c r="AE242" s="148"/>
      <c r="AF242" s="148"/>
      <c r="AG242" s="148" t="s">
        <v>173</v>
      </c>
      <c r="AH242" s="148">
        <v>0</v>
      </c>
      <c r="AI242" s="148"/>
      <c r="AJ242" s="148"/>
      <c r="AK242" s="148"/>
      <c r="AL242" s="148"/>
      <c r="AM242" s="148"/>
      <c r="AN242" s="148"/>
      <c r="AO242" s="148"/>
      <c r="AP242" s="148"/>
      <c r="AQ242" s="148"/>
      <c r="AR242" s="148"/>
      <c r="AS242" s="148"/>
      <c r="AT242" s="148"/>
      <c r="AU242" s="148"/>
      <c r="AV242" s="148"/>
      <c r="AW242" s="148"/>
      <c r="AX242" s="148"/>
      <c r="AY242" s="148"/>
      <c r="AZ242" s="148"/>
      <c r="BA242" s="148"/>
      <c r="BB242" s="148"/>
      <c r="BC242" s="148"/>
      <c r="BD242" s="148"/>
      <c r="BE242" s="148"/>
      <c r="BF242" s="148"/>
      <c r="BG242" s="148"/>
      <c r="BH242" s="148"/>
    </row>
    <row r="243" spans="1:60" ht="22.5" outlineLevel="1" x14ac:dyDescent="0.2">
      <c r="A243" s="167">
        <v>21</v>
      </c>
      <c r="B243" s="168" t="s">
        <v>309</v>
      </c>
      <c r="C243" s="184" t="s">
        <v>310</v>
      </c>
      <c r="D243" s="169" t="s">
        <v>184</v>
      </c>
      <c r="E243" s="170">
        <v>44.330000000000005</v>
      </c>
      <c r="F243" s="171">
        <v>0</v>
      </c>
      <c r="G243" s="172">
        <f>ROUND(E243*F243,2)</f>
        <v>0</v>
      </c>
      <c r="H243" s="171">
        <v>929.86</v>
      </c>
      <c r="I243" s="172">
        <f>ROUND(E243*H243,2)</f>
        <v>41220.69</v>
      </c>
      <c r="J243" s="171">
        <v>893.1400000000001</v>
      </c>
      <c r="K243" s="172">
        <f>ROUND(E243*J243,2)</f>
        <v>39592.9</v>
      </c>
      <c r="L243" s="172">
        <v>21</v>
      </c>
      <c r="M243" s="172">
        <f>G243*(1+L243/100)</f>
        <v>0</v>
      </c>
      <c r="N243" s="172">
        <v>5.5410000000000001E-2</v>
      </c>
      <c r="O243" s="172">
        <f>ROUND(E243*N243,2)</f>
        <v>2.46</v>
      </c>
      <c r="P243" s="172">
        <v>0</v>
      </c>
      <c r="Q243" s="172">
        <f>ROUND(E243*P243,2)</f>
        <v>0</v>
      </c>
      <c r="R243" s="172" t="s">
        <v>176</v>
      </c>
      <c r="S243" s="172" t="s">
        <v>168</v>
      </c>
      <c r="T243" s="173" t="s">
        <v>168</v>
      </c>
      <c r="U243" s="157">
        <v>1.8660000000000001</v>
      </c>
      <c r="V243" s="157">
        <f>ROUND(E243*U243,2)</f>
        <v>82.72</v>
      </c>
      <c r="W243" s="157"/>
      <c r="X243" s="148"/>
      <c r="Y243" s="148"/>
      <c r="Z243" s="148"/>
      <c r="AA243" s="148"/>
      <c r="AB243" s="148"/>
      <c r="AC243" s="148"/>
      <c r="AD243" s="148"/>
      <c r="AE243" s="148"/>
      <c r="AF243" s="148"/>
      <c r="AG243" s="148" t="s">
        <v>169</v>
      </c>
      <c r="AH243" s="148"/>
      <c r="AI243" s="148"/>
      <c r="AJ243" s="148"/>
      <c r="AK243" s="148"/>
      <c r="AL243" s="148"/>
      <c r="AM243" s="148"/>
      <c r="AN243" s="148"/>
      <c r="AO243" s="148"/>
      <c r="AP243" s="148"/>
      <c r="AQ243" s="148"/>
      <c r="AR243" s="148"/>
      <c r="AS243" s="148"/>
      <c r="AT243" s="148"/>
      <c r="AU243" s="148"/>
      <c r="AV243" s="148"/>
      <c r="AW243" s="148"/>
      <c r="AX243" s="148"/>
      <c r="AY243" s="148"/>
      <c r="AZ243" s="148"/>
      <c r="BA243" s="148"/>
      <c r="BB243" s="148"/>
      <c r="BC243" s="148"/>
      <c r="BD243" s="148"/>
      <c r="BE243" s="148"/>
      <c r="BF243" s="148"/>
      <c r="BG243" s="148"/>
      <c r="BH243" s="148"/>
    </row>
    <row r="244" spans="1:60" outlineLevel="1" x14ac:dyDescent="0.2">
      <c r="A244" s="155"/>
      <c r="B244" s="156"/>
      <c r="C244" s="185" t="s">
        <v>311</v>
      </c>
      <c r="D244" s="158"/>
      <c r="E244" s="159">
        <v>44.330000000000005</v>
      </c>
      <c r="F244" s="157"/>
      <c r="G244" s="157"/>
      <c r="H244" s="157"/>
      <c r="I244" s="157"/>
      <c r="J244" s="157"/>
      <c r="K244" s="157"/>
      <c r="L244" s="157"/>
      <c r="M244" s="157"/>
      <c r="N244" s="157"/>
      <c r="O244" s="157"/>
      <c r="P244" s="157"/>
      <c r="Q244" s="157"/>
      <c r="R244" s="157"/>
      <c r="S244" s="157"/>
      <c r="T244" s="157"/>
      <c r="U244" s="157"/>
      <c r="V244" s="157"/>
      <c r="W244" s="157"/>
      <c r="X244" s="148"/>
      <c r="Y244" s="148"/>
      <c r="Z244" s="148"/>
      <c r="AA244" s="148"/>
      <c r="AB244" s="148"/>
      <c r="AC244" s="148"/>
      <c r="AD244" s="148"/>
      <c r="AE244" s="148"/>
      <c r="AF244" s="148"/>
      <c r="AG244" s="148" t="s">
        <v>173</v>
      </c>
      <c r="AH244" s="148">
        <v>0</v>
      </c>
      <c r="AI244" s="148"/>
      <c r="AJ244" s="148"/>
      <c r="AK244" s="148"/>
      <c r="AL244" s="148"/>
      <c r="AM244" s="148"/>
      <c r="AN244" s="148"/>
      <c r="AO244" s="148"/>
      <c r="AP244" s="148"/>
      <c r="AQ244" s="148"/>
      <c r="AR244" s="148"/>
      <c r="AS244" s="148"/>
      <c r="AT244" s="148"/>
      <c r="AU244" s="148"/>
      <c r="AV244" s="148"/>
      <c r="AW244" s="148"/>
      <c r="AX244" s="148"/>
      <c r="AY244" s="148"/>
      <c r="AZ244" s="148"/>
      <c r="BA244" s="148"/>
      <c r="BB244" s="148"/>
      <c r="BC244" s="148"/>
      <c r="BD244" s="148"/>
      <c r="BE244" s="148"/>
      <c r="BF244" s="148"/>
      <c r="BG244" s="148"/>
      <c r="BH244" s="148"/>
    </row>
    <row r="245" spans="1:60" x14ac:dyDescent="0.2">
      <c r="A245" s="161" t="s">
        <v>162</v>
      </c>
      <c r="B245" s="162" t="s">
        <v>75</v>
      </c>
      <c r="C245" s="183" t="s">
        <v>76</v>
      </c>
      <c r="D245" s="163"/>
      <c r="E245" s="164"/>
      <c r="F245" s="165"/>
      <c r="G245" s="165">
        <f>SUMIF(AG246:AG247,"&lt;&gt;NOR",G246:G247)</f>
        <v>0</v>
      </c>
      <c r="H245" s="165"/>
      <c r="I245" s="165">
        <f>SUM(I246:I247)</f>
        <v>29694.78</v>
      </c>
      <c r="J245" s="165"/>
      <c r="K245" s="165">
        <f>SUM(K246:K247)</f>
        <v>6605.22</v>
      </c>
      <c r="L245" s="165"/>
      <c r="M245" s="165">
        <f>SUM(M246:M247)</f>
        <v>0</v>
      </c>
      <c r="N245" s="165"/>
      <c r="O245" s="165">
        <f>SUM(O246:O247)</f>
        <v>0.12</v>
      </c>
      <c r="P245" s="165"/>
      <c r="Q245" s="165">
        <f>SUM(Q246:Q247)</f>
        <v>0</v>
      </c>
      <c r="R245" s="165"/>
      <c r="S245" s="165"/>
      <c r="T245" s="166"/>
      <c r="U245" s="160"/>
      <c r="V245" s="160">
        <f>SUM(V246:V247)</f>
        <v>13.8</v>
      </c>
      <c r="W245" s="160"/>
      <c r="AG245" t="s">
        <v>163</v>
      </c>
    </row>
    <row r="246" spans="1:60" ht="33.75" outlineLevel="1" x14ac:dyDescent="0.2">
      <c r="A246" s="167">
        <v>22</v>
      </c>
      <c r="B246" s="168" t="s">
        <v>312</v>
      </c>
      <c r="C246" s="184" t="s">
        <v>313</v>
      </c>
      <c r="D246" s="169" t="s">
        <v>181</v>
      </c>
      <c r="E246" s="170">
        <v>6</v>
      </c>
      <c r="F246" s="171">
        <v>0</v>
      </c>
      <c r="G246" s="172">
        <f>ROUND(E246*F246,2)</f>
        <v>0</v>
      </c>
      <c r="H246" s="171">
        <v>4949.13</v>
      </c>
      <c r="I246" s="172">
        <f>ROUND(E246*H246,2)</f>
        <v>29694.78</v>
      </c>
      <c r="J246" s="171">
        <v>1100.8700000000001</v>
      </c>
      <c r="K246" s="172">
        <f>ROUND(E246*J246,2)</f>
        <v>6605.22</v>
      </c>
      <c r="L246" s="172">
        <v>21</v>
      </c>
      <c r="M246" s="172">
        <f>G246*(1+L246/100)</f>
        <v>0</v>
      </c>
      <c r="N246" s="172">
        <v>0.02</v>
      </c>
      <c r="O246" s="172">
        <f>ROUND(E246*N246,2)</f>
        <v>0.12</v>
      </c>
      <c r="P246" s="172">
        <v>0</v>
      </c>
      <c r="Q246" s="172">
        <f>ROUND(E246*P246,2)</f>
        <v>0</v>
      </c>
      <c r="R246" s="172" t="s">
        <v>176</v>
      </c>
      <c r="S246" s="172" t="s">
        <v>168</v>
      </c>
      <c r="T246" s="173" t="s">
        <v>168</v>
      </c>
      <c r="U246" s="157">
        <v>2.3000000000000003</v>
      </c>
      <c r="V246" s="157">
        <f>ROUND(E246*U246,2)</f>
        <v>13.8</v>
      </c>
      <c r="W246" s="157"/>
      <c r="X246" s="148"/>
      <c r="Y246" s="148"/>
      <c r="Z246" s="148"/>
      <c r="AA246" s="148"/>
      <c r="AB246" s="148"/>
      <c r="AC246" s="148"/>
      <c r="AD246" s="148"/>
      <c r="AE246" s="148"/>
      <c r="AF246" s="148"/>
      <c r="AG246" s="148" t="s">
        <v>195</v>
      </c>
      <c r="AH246" s="148"/>
      <c r="AI246" s="148"/>
      <c r="AJ246" s="148"/>
      <c r="AK246" s="148"/>
      <c r="AL246" s="148"/>
      <c r="AM246" s="148"/>
      <c r="AN246" s="148"/>
      <c r="AO246" s="148"/>
      <c r="AP246" s="148"/>
      <c r="AQ246" s="148"/>
      <c r="AR246" s="148"/>
      <c r="AS246" s="148"/>
      <c r="AT246" s="148"/>
      <c r="AU246" s="148"/>
      <c r="AV246" s="148"/>
      <c r="AW246" s="148"/>
      <c r="AX246" s="148"/>
      <c r="AY246" s="148"/>
      <c r="AZ246" s="148"/>
      <c r="BA246" s="148"/>
      <c r="BB246" s="148"/>
      <c r="BC246" s="148"/>
      <c r="BD246" s="148"/>
      <c r="BE246" s="148"/>
      <c r="BF246" s="148"/>
      <c r="BG246" s="148"/>
      <c r="BH246" s="148"/>
    </row>
    <row r="247" spans="1:60" outlineLevel="1" x14ac:dyDescent="0.2">
      <c r="A247" s="155"/>
      <c r="B247" s="156"/>
      <c r="C247" s="240" t="s">
        <v>314</v>
      </c>
      <c r="D247" s="241"/>
      <c r="E247" s="241"/>
      <c r="F247" s="241"/>
      <c r="G247" s="241"/>
      <c r="H247" s="157"/>
      <c r="I247" s="157"/>
      <c r="J247" s="157"/>
      <c r="K247" s="157"/>
      <c r="L247" s="157"/>
      <c r="M247" s="157"/>
      <c r="N247" s="157"/>
      <c r="O247" s="157"/>
      <c r="P247" s="157"/>
      <c r="Q247" s="157"/>
      <c r="R247" s="157"/>
      <c r="S247" s="157"/>
      <c r="T247" s="157"/>
      <c r="U247" s="157"/>
      <c r="V247" s="157"/>
      <c r="W247" s="157"/>
      <c r="X247" s="148"/>
      <c r="Y247" s="148"/>
      <c r="Z247" s="148"/>
      <c r="AA247" s="148"/>
      <c r="AB247" s="148"/>
      <c r="AC247" s="148"/>
      <c r="AD247" s="148"/>
      <c r="AE247" s="148"/>
      <c r="AF247" s="148"/>
      <c r="AG247" s="148" t="s">
        <v>171</v>
      </c>
      <c r="AH247" s="148"/>
      <c r="AI247" s="148"/>
      <c r="AJ247" s="148"/>
      <c r="AK247" s="148"/>
      <c r="AL247" s="148"/>
      <c r="AM247" s="148"/>
      <c r="AN247" s="148"/>
      <c r="AO247" s="148"/>
      <c r="AP247" s="148"/>
      <c r="AQ247" s="148"/>
      <c r="AR247" s="148"/>
      <c r="AS247" s="148"/>
      <c r="AT247" s="148"/>
      <c r="AU247" s="148"/>
      <c r="AV247" s="148"/>
      <c r="AW247" s="148"/>
      <c r="AX247" s="148"/>
      <c r="AY247" s="148"/>
      <c r="AZ247" s="148"/>
      <c r="BA247" s="181" t="str">
        <f>C247</f>
        <v>hrubých, hoblovaných i leštěných, měkkých i tvrdých, na jakoukoliv cementovou maltu, s kotvením rámu do zdiva,</v>
      </c>
      <c r="BB247" s="148"/>
      <c r="BC247" s="148"/>
      <c r="BD247" s="148"/>
      <c r="BE247" s="148"/>
      <c r="BF247" s="148"/>
      <c r="BG247" s="148"/>
      <c r="BH247" s="148"/>
    </row>
    <row r="248" spans="1:60" x14ac:dyDescent="0.2">
      <c r="A248" s="161" t="s">
        <v>162</v>
      </c>
      <c r="B248" s="162" t="s">
        <v>77</v>
      </c>
      <c r="C248" s="183" t="s">
        <v>78</v>
      </c>
      <c r="D248" s="163"/>
      <c r="E248" s="164"/>
      <c r="F248" s="165"/>
      <c r="G248" s="165">
        <f>SUMIF(AG249:AG261,"&lt;&gt;NOR",G249:G261)</f>
        <v>0</v>
      </c>
      <c r="H248" s="165"/>
      <c r="I248" s="165">
        <f>SUM(I249:I261)</f>
        <v>26360.63</v>
      </c>
      <c r="J248" s="165"/>
      <c r="K248" s="165">
        <f>SUM(K249:K261)</f>
        <v>39269.649999999994</v>
      </c>
      <c r="L248" s="165"/>
      <c r="M248" s="165">
        <f>SUM(M249:M261)</f>
        <v>0</v>
      </c>
      <c r="N248" s="165"/>
      <c r="O248" s="165">
        <f>SUM(O249:O261)</f>
        <v>7.07</v>
      </c>
      <c r="P248" s="165"/>
      <c r="Q248" s="165">
        <f>SUM(Q249:Q261)</f>
        <v>0</v>
      </c>
      <c r="R248" s="165"/>
      <c r="S248" s="165"/>
      <c r="T248" s="166"/>
      <c r="U248" s="160"/>
      <c r="V248" s="160">
        <f>SUM(V249:V261)</f>
        <v>86.28</v>
      </c>
      <c r="W248" s="160"/>
      <c r="AG248" t="s">
        <v>163</v>
      </c>
    </row>
    <row r="249" spans="1:60" ht="22.5" outlineLevel="1" x14ac:dyDescent="0.2">
      <c r="A249" s="167">
        <v>23</v>
      </c>
      <c r="B249" s="168" t="s">
        <v>315</v>
      </c>
      <c r="C249" s="184" t="s">
        <v>316</v>
      </c>
      <c r="D249" s="169" t="s">
        <v>184</v>
      </c>
      <c r="E249" s="170">
        <v>249.9</v>
      </c>
      <c r="F249" s="171">
        <v>0</v>
      </c>
      <c r="G249" s="172">
        <f>ROUND(E249*F249,2)</f>
        <v>0</v>
      </c>
      <c r="H249" s="171">
        <v>6.0000000000000005E-2</v>
      </c>
      <c r="I249" s="172">
        <f>ROUND(E249*H249,2)</f>
        <v>14.99</v>
      </c>
      <c r="J249" s="171">
        <v>71.540000000000006</v>
      </c>
      <c r="K249" s="172">
        <f>ROUND(E249*J249,2)</f>
        <v>17877.849999999999</v>
      </c>
      <c r="L249" s="172">
        <v>21</v>
      </c>
      <c r="M249" s="172">
        <f>G249*(1+L249/100)</f>
        <v>0</v>
      </c>
      <c r="N249" s="172">
        <v>2.426E-2</v>
      </c>
      <c r="O249" s="172">
        <f>ROUND(E249*N249,2)</f>
        <v>6.06</v>
      </c>
      <c r="P249" s="172">
        <v>0</v>
      </c>
      <c r="Q249" s="172">
        <f>ROUND(E249*P249,2)</f>
        <v>0</v>
      </c>
      <c r="R249" s="172" t="s">
        <v>317</v>
      </c>
      <c r="S249" s="172" t="s">
        <v>168</v>
      </c>
      <c r="T249" s="173" t="s">
        <v>168</v>
      </c>
      <c r="U249" s="157">
        <v>0.15500000000000003</v>
      </c>
      <c r="V249" s="157">
        <f>ROUND(E249*U249,2)</f>
        <v>38.729999999999997</v>
      </c>
      <c r="W249" s="157"/>
      <c r="X249" s="148"/>
      <c r="Y249" s="148"/>
      <c r="Z249" s="148"/>
      <c r="AA249" s="148"/>
      <c r="AB249" s="148"/>
      <c r="AC249" s="148"/>
      <c r="AD249" s="148"/>
      <c r="AE249" s="148"/>
      <c r="AF249" s="148"/>
      <c r="AG249" s="148" t="s">
        <v>169</v>
      </c>
      <c r="AH249" s="148"/>
      <c r="AI249" s="148"/>
      <c r="AJ249" s="148"/>
      <c r="AK249" s="148"/>
      <c r="AL249" s="148"/>
      <c r="AM249" s="148"/>
      <c r="AN249" s="148"/>
      <c r="AO249" s="148"/>
      <c r="AP249" s="148"/>
      <c r="AQ249" s="148"/>
      <c r="AR249" s="148"/>
      <c r="AS249" s="148"/>
      <c r="AT249" s="148"/>
      <c r="AU249" s="148"/>
      <c r="AV249" s="148"/>
      <c r="AW249" s="148"/>
      <c r="AX249" s="148"/>
      <c r="AY249" s="148"/>
      <c r="AZ249" s="148"/>
      <c r="BA249" s="148"/>
      <c r="BB249" s="148"/>
      <c r="BC249" s="148"/>
      <c r="BD249" s="148"/>
      <c r="BE249" s="148"/>
      <c r="BF249" s="148"/>
      <c r="BG249" s="148"/>
      <c r="BH249" s="148"/>
    </row>
    <row r="250" spans="1:60" outlineLevel="1" x14ac:dyDescent="0.2">
      <c r="A250" s="155"/>
      <c r="B250" s="156"/>
      <c r="C250" s="240" t="s">
        <v>318</v>
      </c>
      <c r="D250" s="241"/>
      <c r="E250" s="241"/>
      <c r="F250" s="241"/>
      <c r="G250" s="241"/>
      <c r="H250" s="157"/>
      <c r="I250" s="157"/>
      <c r="J250" s="157"/>
      <c r="K250" s="157"/>
      <c r="L250" s="157"/>
      <c r="M250" s="157"/>
      <c r="N250" s="157"/>
      <c r="O250" s="157"/>
      <c r="P250" s="157"/>
      <c r="Q250" s="157"/>
      <c r="R250" s="157"/>
      <c r="S250" s="157"/>
      <c r="T250" s="157"/>
      <c r="U250" s="157"/>
      <c r="V250" s="157"/>
      <c r="W250" s="157"/>
      <c r="X250" s="148"/>
      <c r="Y250" s="148"/>
      <c r="Z250" s="148"/>
      <c r="AA250" s="148"/>
      <c r="AB250" s="148"/>
      <c r="AC250" s="148"/>
      <c r="AD250" s="148"/>
      <c r="AE250" s="148"/>
      <c r="AF250" s="148"/>
      <c r="AG250" s="148" t="s">
        <v>171</v>
      </c>
      <c r="AH250" s="148"/>
      <c r="AI250" s="148"/>
      <c r="AJ250" s="148"/>
      <c r="AK250" s="148"/>
      <c r="AL250" s="148"/>
      <c r="AM250" s="148"/>
      <c r="AN250" s="148"/>
      <c r="AO250" s="148"/>
      <c r="AP250" s="148"/>
      <c r="AQ250" s="148"/>
      <c r="AR250" s="148"/>
      <c r="AS250" s="148"/>
      <c r="AT250" s="148"/>
      <c r="AU250" s="148"/>
      <c r="AV250" s="148"/>
      <c r="AW250" s="148"/>
      <c r="AX250" s="148"/>
      <c r="AY250" s="148"/>
      <c r="AZ250" s="148"/>
      <c r="BA250" s="148"/>
      <c r="BB250" s="148"/>
      <c r="BC250" s="148"/>
      <c r="BD250" s="148"/>
      <c r="BE250" s="148"/>
      <c r="BF250" s="148"/>
      <c r="BG250" s="148"/>
      <c r="BH250" s="148"/>
    </row>
    <row r="251" spans="1:60" outlineLevel="1" x14ac:dyDescent="0.2">
      <c r="A251" s="155"/>
      <c r="B251" s="156"/>
      <c r="C251" s="185" t="s">
        <v>319</v>
      </c>
      <c r="D251" s="158"/>
      <c r="E251" s="159">
        <v>216.48000000000002</v>
      </c>
      <c r="F251" s="157"/>
      <c r="G251" s="157"/>
      <c r="H251" s="157"/>
      <c r="I251" s="157"/>
      <c r="J251" s="157"/>
      <c r="K251" s="157"/>
      <c r="L251" s="157"/>
      <c r="M251" s="157"/>
      <c r="N251" s="157"/>
      <c r="O251" s="157"/>
      <c r="P251" s="157"/>
      <c r="Q251" s="157"/>
      <c r="R251" s="157"/>
      <c r="S251" s="157"/>
      <c r="T251" s="157"/>
      <c r="U251" s="157"/>
      <c r="V251" s="157"/>
      <c r="W251" s="157"/>
      <c r="X251" s="148"/>
      <c r="Y251" s="148"/>
      <c r="Z251" s="148"/>
      <c r="AA251" s="148"/>
      <c r="AB251" s="148"/>
      <c r="AC251" s="148"/>
      <c r="AD251" s="148"/>
      <c r="AE251" s="148"/>
      <c r="AF251" s="148"/>
      <c r="AG251" s="148" t="s">
        <v>173</v>
      </c>
      <c r="AH251" s="148">
        <v>0</v>
      </c>
      <c r="AI251" s="148"/>
      <c r="AJ251" s="148"/>
      <c r="AK251" s="148"/>
      <c r="AL251" s="148"/>
      <c r="AM251" s="148"/>
      <c r="AN251" s="148"/>
      <c r="AO251" s="148"/>
      <c r="AP251" s="148"/>
      <c r="AQ251" s="148"/>
      <c r="AR251" s="148"/>
      <c r="AS251" s="148"/>
      <c r="AT251" s="148"/>
      <c r="AU251" s="148"/>
      <c r="AV251" s="148"/>
      <c r="AW251" s="148"/>
      <c r="AX251" s="148"/>
      <c r="AY251" s="148"/>
      <c r="AZ251" s="148"/>
      <c r="BA251" s="148"/>
      <c r="BB251" s="148"/>
      <c r="BC251" s="148"/>
      <c r="BD251" s="148"/>
      <c r="BE251" s="148"/>
      <c r="BF251" s="148"/>
      <c r="BG251" s="148"/>
      <c r="BH251" s="148"/>
    </row>
    <row r="252" spans="1:60" outlineLevel="1" x14ac:dyDescent="0.2">
      <c r="A252" s="155"/>
      <c r="B252" s="156"/>
      <c r="C252" s="185" t="s">
        <v>320</v>
      </c>
      <c r="D252" s="158"/>
      <c r="E252" s="159">
        <v>33.42</v>
      </c>
      <c r="F252" s="157"/>
      <c r="G252" s="157"/>
      <c r="H252" s="157"/>
      <c r="I252" s="157"/>
      <c r="J252" s="157"/>
      <c r="K252" s="157"/>
      <c r="L252" s="157"/>
      <c r="M252" s="157"/>
      <c r="N252" s="157"/>
      <c r="O252" s="157"/>
      <c r="P252" s="157"/>
      <c r="Q252" s="157"/>
      <c r="R252" s="157"/>
      <c r="S252" s="157"/>
      <c r="T252" s="157"/>
      <c r="U252" s="157"/>
      <c r="V252" s="157"/>
      <c r="W252" s="157"/>
      <c r="X252" s="148"/>
      <c r="Y252" s="148"/>
      <c r="Z252" s="148"/>
      <c r="AA252" s="148"/>
      <c r="AB252" s="148"/>
      <c r="AC252" s="148"/>
      <c r="AD252" s="148"/>
      <c r="AE252" s="148"/>
      <c r="AF252" s="148"/>
      <c r="AG252" s="148" t="s">
        <v>173</v>
      </c>
      <c r="AH252" s="148">
        <v>0</v>
      </c>
      <c r="AI252" s="148"/>
      <c r="AJ252" s="148"/>
      <c r="AK252" s="148"/>
      <c r="AL252" s="148"/>
      <c r="AM252" s="148"/>
      <c r="AN252" s="148"/>
      <c r="AO252" s="148"/>
      <c r="AP252" s="148"/>
      <c r="AQ252" s="148"/>
      <c r="AR252" s="148"/>
      <c r="AS252" s="148"/>
      <c r="AT252" s="148"/>
      <c r="AU252" s="148"/>
      <c r="AV252" s="148"/>
      <c r="AW252" s="148"/>
      <c r="AX252" s="148"/>
      <c r="AY252" s="148"/>
      <c r="AZ252" s="148"/>
      <c r="BA252" s="148"/>
      <c r="BB252" s="148"/>
      <c r="BC252" s="148"/>
      <c r="BD252" s="148"/>
      <c r="BE252" s="148"/>
      <c r="BF252" s="148"/>
      <c r="BG252" s="148"/>
      <c r="BH252" s="148"/>
    </row>
    <row r="253" spans="1:60" ht="33.75" outlineLevel="1" x14ac:dyDescent="0.2">
      <c r="A253" s="167">
        <v>24</v>
      </c>
      <c r="B253" s="168" t="s">
        <v>321</v>
      </c>
      <c r="C253" s="184" t="s">
        <v>322</v>
      </c>
      <c r="D253" s="169" t="s">
        <v>184</v>
      </c>
      <c r="E253" s="170">
        <v>749.7</v>
      </c>
      <c r="F253" s="171">
        <v>0</v>
      </c>
      <c r="G253" s="172">
        <f>ROUND(E253*F253,2)</f>
        <v>0</v>
      </c>
      <c r="H253" s="171">
        <v>31.900000000000002</v>
      </c>
      <c r="I253" s="172">
        <f>ROUND(E253*H253,2)</f>
        <v>23915.43</v>
      </c>
      <c r="J253" s="171">
        <v>2.8000000000000003</v>
      </c>
      <c r="K253" s="172">
        <f>ROUND(E253*J253,2)</f>
        <v>2099.16</v>
      </c>
      <c r="L253" s="172">
        <v>21</v>
      </c>
      <c r="M253" s="172">
        <f>G253*(1+L253/100)</f>
        <v>0</v>
      </c>
      <c r="N253" s="172">
        <v>1.09E-3</v>
      </c>
      <c r="O253" s="172">
        <f>ROUND(E253*N253,2)</f>
        <v>0.82</v>
      </c>
      <c r="P253" s="172">
        <v>0</v>
      </c>
      <c r="Q253" s="172">
        <f>ROUND(E253*P253,2)</f>
        <v>0</v>
      </c>
      <c r="R253" s="172" t="s">
        <v>317</v>
      </c>
      <c r="S253" s="172" t="s">
        <v>168</v>
      </c>
      <c r="T253" s="173" t="s">
        <v>168</v>
      </c>
      <c r="U253" s="157">
        <v>7.0000000000000001E-3</v>
      </c>
      <c r="V253" s="157">
        <f>ROUND(E253*U253,2)</f>
        <v>5.25</v>
      </c>
      <c r="W253" s="157"/>
      <c r="X253" s="148"/>
      <c r="Y253" s="148"/>
      <c r="Z253" s="148"/>
      <c r="AA253" s="148"/>
      <c r="AB253" s="148"/>
      <c r="AC253" s="148"/>
      <c r="AD253" s="148"/>
      <c r="AE253" s="148"/>
      <c r="AF253" s="148"/>
      <c r="AG253" s="148" t="s">
        <v>169</v>
      </c>
      <c r="AH253" s="148"/>
      <c r="AI253" s="148"/>
      <c r="AJ253" s="148"/>
      <c r="AK253" s="148"/>
      <c r="AL253" s="148"/>
      <c r="AM253" s="148"/>
      <c r="AN253" s="148"/>
      <c r="AO253" s="148"/>
      <c r="AP253" s="148"/>
      <c r="AQ253" s="148"/>
      <c r="AR253" s="148"/>
      <c r="AS253" s="148"/>
      <c r="AT253" s="148"/>
      <c r="AU253" s="148"/>
      <c r="AV253" s="148"/>
      <c r="AW253" s="148"/>
      <c r="AX253" s="148"/>
      <c r="AY253" s="148"/>
      <c r="AZ253" s="148"/>
      <c r="BA253" s="148"/>
      <c r="BB253" s="148"/>
      <c r="BC253" s="148"/>
      <c r="BD253" s="148"/>
      <c r="BE253" s="148"/>
      <c r="BF253" s="148"/>
      <c r="BG253" s="148"/>
      <c r="BH253" s="148"/>
    </row>
    <row r="254" spans="1:60" outlineLevel="1" x14ac:dyDescent="0.2">
      <c r="A254" s="155"/>
      <c r="B254" s="156"/>
      <c r="C254" s="240" t="s">
        <v>318</v>
      </c>
      <c r="D254" s="241"/>
      <c r="E254" s="241"/>
      <c r="F254" s="241"/>
      <c r="G254" s="241"/>
      <c r="H254" s="157"/>
      <c r="I254" s="157"/>
      <c r="J254" s="157"/>
      <c r="K254" s="157"/>
      <c r="L254" s="157"/>
      <c r="M254" s="157"/>
      <c r="N254" s="157"/>
      <c r="O254" s="157"/>
      <c r="P254" s="157"/>
      <c r="Q254" s="157"/>
      <c r="R254" s="157"/>
      <c r="S254" s="157"/>
      <c r="T254" s="157"/>
      <c r="U254" s="157"/>
      <c r="V254" s="157"/>
      <c r="W254" s="157"/>
      <c r="X254" s="148"/>
      <c r="Y254" s="148"/>
      <c r="Z254" s="148"/>
      <c r="AA254" s="148"/>
      <c r="AB254" s="148"/>
      <c r="AC254" s="148"/>
      <c r="AD254" s="148"/>
      <c r="AE254" s="148"/>
      <c r="AF254" s="148"/>
      <c r="AG254" s="148" t="s">
        <v>171</v>
      </c>
      <c r="AH254" s="148"/>
      <c r="AI254" s="148"/>
      <c r="AJ254" s="148"/>
      <c r="AK254" s="148"/>
      <c r="AL254" s="148"/>
      <c r="AM254" s="148"/>
      <c r="AN254" s="148"/>
      <c r="AO254" s="148"/>
      <c r="AP254" s="148"/>
      <c r="AQ254" s="148"/>
      <c r="AR254" s="148"/>
      <c r="AS254" s="148"/>
      <c r="AT254" s="148"/>
      <c r="AU254" s="148"/>
      <c r="AV254" s="148"/>
      <c r="AW254" s="148"/>
      <c r="AX254" s="148"/>
      <c r="AY254" s="148"/>
      <c r="AZ254" s="148"/>
      <c r="BA254" s="148"/>
      <c r="BB254" s="148"/>
      <c r="BC254" s="148"/>
      <c r="BD254" s="148"/>
      <c r="BE254" s="148"/>
      <c r="BF254" s="148"/>
      <c r="BG254" s="148"/>
      <c r="BH254" s="148"/>
    </row>
    <row r="255" spans="1:60" outlineLevel="1" x14ac:dyDescent="0.2">
      <c r="A255" s="155"/>
      <c r="B255" s="156"/>
      <c r="C255" s="185" t="s">
        <v>323</v>
      </c>
      <c r="D255" s="158"/>
      <c r="E255" s="159">
        <v>649.44000000000005</v>
      </c>
      <c r="F255" s="157"/>
      <c r="G255" s="157"/>
      <c r="H255" s="157"/>
      <c r="I255" s="157"/>
      <c r="J255" s="157"/>
      <c r="K255" s="157"/>
      <c r="L255" s="157"/>
      <c r="M255" s="157"/>
      <c r="N255" s="157"/>
      <c r="O255" s="157"/>
      <c r="P255" s="157"/>
      <c r="Q255" s="157"/>
      <c r="R255" s="157"/>
      <c r="S255" s="157"/>
      <c r="T255" s="157"/>
      <c r="U255" s="157"/>
      <c r="V255" s="157"/>
      <c r="W255" s="157"/>
      <c r="X255" s="148"/>
      <c r="Y255" s="148"/>
      <c r="Z255" s="148"/>
      <c r="AA255" s="148"/>
      <c r="AB255" s="148"/>
      <c r="AC255" s="148"/>
      <c r="AD255" s="148"/>
      <c r="AE255" s="148"/>
      <c r="AF255" s="148"/>
      <c r="AG255" s="148" t="s">
        <v>173</v>
      </c>
      <c r="AH255" s="148">
        <v>0</v>
      </c>
      <c r="AI255" s="148"/>
      <c r="AJ255" s="148"/>
      <c r="AK255" s="148"/>
      <c r="AL255" s="148"/>
      <c r="AM255" s="148"/>
      <c r="AN255" s="148"/>
      <c r="AO255" s="148"/>
      <c r="AP255" s="148"/>
      <c r="AQ255" s="148"/>
      <c r="AR255" s="148"/>
      <c r="AS255" s="148"/>
      <c r="AT255" s="148"/>
      <c r="AU255" s="148"/>
      <c r="AV255" s="148"/>
      <c r="AW255" s="148"/>
      <c r="AX255" s="148"/>
      <c r="AY255" s="148"/>
      <c r="AZ255" s="148"/>
      <c r="BA255" s="148"/>
      <c r="BB255" s="148"/>
      <c r="BC255" s="148"/>
      <c r="BD255" s="148"/>
      <c r="BE255" s="148"/>
      <c r="BF255" s="148"/>
      <c r="BG255" s="148"/>
      <c r="BH255" s="148"/>
    </row>
    <row r="256" spans="1:60" outlineLevel="1" x14ac:dyDescent="0.2">
      <c r="A256" s="155"/>
      <c r="B256" s="156"/>
      <c r="C256" s="185" t="s">
        <v>324</v>
      </c>
      <c r="D256" s="158"/>
      <c r="E256" s="159">
        <v>100.26</v>
      </c>
      <c r="F256" s="157"/>
      <c r="G256" s="157"/>
      <c r="H256" s="157"/>
      <c r="I256" s="157"/>
      <c r="J256" s="157"/>
      <c r="K256" s="157"/>
      <c r="L256" s="157"/>
      <c r="M256" s="157"/>
      <c r="N256" s="157"/>
      <c r="O256" s="157"/>
      <c r="P256" s="157"/>
      <c r="Q256" s="157"/>
      <c r="R256" s="157"/>
      <c r="S256" s="157"/>
      <c r="T256" s="157"/>
      <c r="U256" s="157"/>
      <c r="V256" s="157"/>
      <c r="W256" s="157"/>
      <c r="X256" s="148"/>
      <c r="Y256" s="148"/>
      <c r="Z256" s="148"/>
      <c r="AA256" s="148"/>
      <c r="AB256" s="148"/>
      <c r="AC256" s="148"/>
      <c r="AD256" s="148"/>
      <c r="AE256" s="148"/>
      <c r="AF256" s="148"/>
      <c r="AG256" s="148" t="s">
        <v>173</v>
      </c>
      <c r="AH256" s="148">
        <v>0</v>
      </c>
      <c r="AI256" s="148"/>
      <c r="AJ256" s="148"/>
      <c r="AK256" s="148"/>
      <c r="AL256" s="148"/>
      <c r="AM256" s="148"/>
      <c r="AN256" s="148"/>
      <c r="AO256" s="148"/>
      <c r="AP256" s="148"/>
      <c r="AQ256" s="148"/>
      <c r="AR256" s="148"/>
      <c r="AS256" s="148"/>
      <c r="AT256" s="148"/>
      <c r="AU256" s="148"/>
      <c r="AV256" s="148"/>
      <c r="AW256" s="148"/>
      <c r="AX256" s="148"/>
      <c r="AY256" s="148"/>
      <c r="AZ256" s="148"/>
      <c r="BA256" s="148"/>
      <c r="BB256" s="148"/>
      <c r="BC256" s="148"/>
      <c r="BD256" s="148"/>
      <c r="BE256" s="148"/>
      <c r="BF256" s="148"/>
      <c r="BG256" s="148"/>
      <c r="BH256" s="148"/>
    </row>
    <row r="257" spans="1:60" outlineLevel="1" x14ac:dyDescent="0.2">
      <c r="A257" s="167">
        <v>25</v>
      </c>
      <c r="B257" s="168" t="s">
        <v>325</v>
      </c>
      <c r="C257" s="184" t="s">
        <v>326</v>
      </c>
      <c r="D257" s="169" t="s">
        <v>184</v>
      </c>
      <c r="E257" s="170">
        <v>249.9</v>
      </c>
      <c r="F257" s="171">
        <v>0</v>
      </c>
      <c r="G257" s="172">
        <f>ROUND(E257*F257,2)</f>
        <v>0</v>
      </c>
      <c r="H257" s="171">
        <v>0</v>
      </c>
      <c r="I257" s="172">
        <f>ROUND(E257*H257,2)</f>
        <v>0</v>
      </c>
      <c r="J257" s="171">
        <v>63.900000000000006</v>
      </c>
      <c r="K257" s="172">
        <f>ROUND(E257*J257,2)</f>
        <v>15968.61</v>
      </c>
      <c r="L257" s="172">
        <v>21</v>
      </c>
      <c r="M257" s="172">
        <f>G257*(1+L257/100)</f>
        <v>0</v>
      </c>
      <c r="N257" s="172">
        <v>0</v>
      </c>
      <c r="O257" s="172">
        <f>ROUND(E257*N257,2)</f>
        <v>0</v>
      </c>
      <c r="P257" s="172">
        <v>0</v>
      </c>
      <c r="Q257" s="172">
        <f>ROUND(E257*P257,2)</f>
        <v>0</v>
      </c>
      <c r="R257" s="172" t="s">
        <v>317</v>
      </c>
      <c r="S257" s="172" t="s">
        <v>168</v>
      </c>
      <c r="T257" s="173" t="s">
        <v>168</v>
      </c>
      <c r="U257" s="157">
        <v>0.13600000000000001</v>
      </c>
      <c r="V257" s="157">
        <f>ROUND(E257*U257,2)</f>
        <v>33.99</v>
      </c>
      <c r="W257" s="157"/>
      <c r="X257" s="148"/>
      <c r="Y257" s="148"/>
      <c r="Z257" s="148"/>
      <c r="AA257" s="148"/>
      <c r="AB257" s="148"/>
      <c r="AC257" s="148"/>
      <c r="AD257" s="148"/>
      <c r="AE257" s="148"/>
      <c r="AF257" s="148"/>
      <c r="AG257" s="148" t="s">
        <v>169</v>
      </c>
      <c r="AH257" s="148"/>
      <c r="AI257" s="148"/>
      <c r="AJ257" s="148"/>
      <c r="AK257" s="148"/>
      <c r="AL257" s="148"/>
      <c r="AM257" s="148"/>
      <c r="AN257" s="148"/>
      <c r="AO257" s="148"/>
      <c r="AP257" s="148"/>
      <c r="AQ257" s="148"/>
      <c r="AR257" s="148"/>
      <c r="AS257" s="148"/>
      <c r="AT257" s="148"/>
      <c r="AU257" s="148"/>
      <c r="AV257" s="148"/>
      <c r="AW257" s="148"/>
      <c r="AX257" s="148"/>
      <c r="AY257" s="148"/>
      <c r="AZ257" s="148"/>
      <c r="BA257" s="148"/>
      <c r="BB257" s="148"/>
      <c r="BC257" s="148"/>
      <c r="BD257" s="148"/>
      <c r="BE257" s="148"/>
      <c r="BF257" s="148"/>
      <c r="BG257" s="148"/>
      <c r="BH257" s="148"/>
    </row>
    <row r="258" spans="1:60" outlineLevel="1" x14ac:dyDescent="0.2">
      <c r="A258" s="155"/>
      <c r="B258" s="156"/>
      <c r="C258" s="185" t="s">
        <v>319</v>
      </c>
      <c r="D258" s="158"/>
      <c r="E258" s="159">
        <v>216.48000000000002</v>
      </c>
      <c r="F258" s="157"/>
      <c r="G258" s="157"/>
      <c r="H258" s="157"/>
      <c r="I258" s="157"/>
      <c r="J258" s="157"/>
      <c r="K258" s="157"/>
      <c r="L258" s="157"/>
      <c r="M258" s="157"/>
      <c r="N258" s="157"/>
      <c r="O258" s="157"/>
      <c r="P258" s="157"/>
      <c r="Q258" s="157"/>
      <c r="R258" s="157"/>
      <c r="S258" s="157"/>
      <c r="T258" s="157"/>
      <c r="U258" s="157"/>
      <c r="V258" s="157"/>
      <c r="W258" s="157"/>
      <c r="X258" s="148"/>
      <c r="Y258" s="148"/>
      <c r="Z258" s="148"/>
      <c r="AA258" s="148"/>
      <c r="AB258" s="148"/>
      <c r="AC258" s="148"/>
      <c r="AD258" s="148"/>
      <c r="AE258" s="148"/>
      <c r="AF258" s="148"/>
      <c r="AG258" s="148" t="s">
        <v>173</v>
      </c>
      <c r="AH258" s="148">
        <v>0</v>
      </c>
      <c r="AI258" s="148"/>
      <c r="AJ258" s="148"/>
      <c r="AK258" s="148"/>
      <c r="AL258" s="148"/>
      <c r="AM258" s="148"/>
      <c r="AN258" s="148"/>
      <c r="AO258" s="148"/>
      <c r="AP258" s="148"/>
      <c r="AQ258" s="148"/>
      <c r="AR258" s="148"/>
      <c r="AS258" s="148"/>
      <c r="AT258" s="148"/>
      <c r="AU258" s="148"/>
      <c r="AV258" s="148"/>
      <c r="AW258" s="148"/>
      <c r="AX258" s="148"/>
      <c r="AY258" s="148"/>
      <c r="AZ258" s="148"/>
      <c r="BA258" s="148"/>
      <c r="BB258" s="148"/>
      <c r="BC258" s="148"/>
      <c r="BD258" s="148"/>
      <c r="BE258" s="148"/>
      <c r="BF258" s="148"/>
      <c r="BG258" s="148"/>
      <c r="BH258" s="148"/>
    </row>
    <row r="259" spans="1:60" outlineLevel="1" x14ac:dyDescent="0.2">
      <c r="A259" s="155"/>
      <c r="B259" s="156"/>
      <c r="C259" s="185" t="s">
        <v>320</v>
      </c>
      <c r="D259" s="158"/>
      <c r="E259" s="159">
        <v>33.42</v>
      </c>
      <c r="F259" s="157"/>
      <c r="G259" s="157"/>
      <c r="H259" s="157"/>
      <c r="I259" s="157"/>
      <c r="J259" s="157"/>
      <c r="K259" s="157"/>
      <c r="L259" s="157"/>
      <c r="M259" s="157"/>
      <c r="N259" s="157"/>
      <c r="O259" s="157"/>
      <c r="P259" s="157"/>
      <c r="Q259" s="157"/>
      <c r="R259" s="157"/>
      <c r="S259" s="157"/>
      <c r="T259" s="157"/>
      <c r="U259" s="157"/>
      <c r="V259" s="157"/>
      <c r="W259" s="157"/>
      <c r="X259" s="148"/>
      <c r="Y259" s="148"/>
      <c r="Z259" s="148"/>
      <c r="AA259" s="148"/>
      <c r="AB259" s="148"/>
      <c r="AC259" s="148"/>
      <c r="AD259" s="148"/>
      <c r="AE259" s="148"/>
      <c r="AF259" s="148"/>
      <c r="AG259" s="148" t="s">
        <v>173</v>
      </c>
      <c r="AH259" s="148">
        <v>0</v>
      </c>
      <c r="AI259" s="148"/>
      <c r="AJ259" s="148"/>
      <c r="AK259" s="148"/>
      <c r="AL259" s="148"/>
      <c r="AM259" s="148"/>
      <c r="AN259" s="148"/>
      <c r="AO259" s="148"/>
      <c r="AP259" s="148"/>
      <c r="AQ259" s="148"/>
      <c r="AR259" s="148"/>
      <c r="AS259" s="148"/>
      <c r="AT259" s="148"/>
      <c r="AU259" s="148"/>
      <c r="AV259" s="148"/>
      <c r="AW259" s="148"/>
      <c r="AX259" s="148"/>
      <c r="AY259" s="148"/>
      <c r="AZ259" s="148"/>
      <c r="BA259" s="148"/>
      <c r="BB259" s="148"/>
      <c r="BC259" s="148"/>
      <c r="BD259" s="148"/>
      <c r="BE259" s="148"/>
      <c r="BF259" s="148"/>
      <c r="BG259" s="148"/>
      <c r="BH259" s="148"/>
    </row>
    <row r="260" spans="1:60" outlineLevel="1" x14ac:dyDescent="0.2">
      <c r="A260" s="167">
        <v>26</v>
      </c>
      <c r="B260" s="168" t="s">
        <v>327</v>
      </c>
      <c r="C260" s="184" t="s">
        <v>328</v>
      </c>
      <c r="D260" s="169" t="s">
        <v>184</v>
      </c>
      <c r="E260" s="170">
        <v>31.968000000000004</v>
      </c>
      <c r="F260" s="171">
        <v>0</v>
      </c>
      <c r="G260" s="172">
        <f>ROUND(E260*F260,2)</f>
        <v>0</v>
      </c>
      <c r="H260" s="171">
        <v>76.02000000000001</v>
      </c>
      <c r="I260" s="172">
        <f>ROUND(E260*H260,2)</f>
        <v>2430.21</v>
      </c>
      <c r="J260" s="171">
        <v>103.98</v>
      </c>
      <c r="K260" s="172">
        <f>ROUND(E260*J260,2)</f>
        <v>3324.03</v>
      </c>
      <c r="L260" s="172">
        <v>21</v>
      </c>
      <c r="M260" s="172">
        <f>G260*(1+L260/100)</f>
        <v>0</v>
      </c>
      <c r="N260" s="172">
        <v>5.9200000000000008E-3</v>
      </c>
      <c r="O260" s="172">
        <f>ROUND(E260*N260,2)</f>
        <v>0.19</v>
      </c>
      <c r="P260" s="172">
        <v>0</v>
      </c>
      <c r="Q260" s="172">
        <f>ROUND(E260*P260,2)</f>
        <v>0</v>
      </c>
      <c r="R260" s="172" t="s">
        <v>317</v>
      </c>
      <c r="S260" s="172" t="s">
        <v>168</v>
      </c>
      <c r="T260" s="173" t="s">
        <v>168</v>
      </c>
      <c r="U260" s="157">
        <v>0.26</v>
      </c>
      <c r="V260" s="157">
        <f>ROUND(E260*U260,2)</f>
        <v>8.31</v>
      </c>
      <c r="W260" s="157"/>
      <c r="X260" s="148"/>
      <c r="Y260" s="148"/>
      <c r="Z260" s="148"/>
      <c r="AA260" s="148"/>
      <c r="AB260" s="148"/>
      <c r="AC260" s="148"/>
      <c r="AD260" s="148"/>
      <c r="AE260" s="148"/>
      <c r="AF260" s="148"/>
      <c r="AG260" s="148" t="s">
        <v>195</v>
      </c>
      <c r="AH260" s="148"/>
      <c r="AI260" s="148"/>
      <c r="AJ260" s="148"/>
      <c r="AK260" s="148"/>
      <c r="AL260" s="148"/>
      <c r="AM260" s="148"/>
      <c r="AN260" s="148"/>
      <c r="AO260" s="148"/>
      <c r="AP260" s="148"/>
      <c r="AQ260" s="148"/>
      <c r="AR260" s="148"/>
      <c r="AS260" s="148"/>
      <c r="AT260" s="148"/>
      <c r="AU260" s="148"/>
      <c r="AV260" s="148"/>
      <c r="AW260" s="148"/>
      <c r="AX260" s="148"/>
      <c r="AY260" s="148"/>
      <c r="AZ260" s="148"/>
      <c r="BA260" s="148"/>
      <c r="BB260" s="148"/>
      <c r="BC260" s="148"/>
      <c r="BD260" s="148"/>
      <c r="BE260" s="148"/>
      <c r="BF260" s="148"/>
      <c r="BG260" s="148"/>
      <c r="BH260" s="148"/>
    </row>
    <row r="261" spans="1:60" outlineLevel="1" x14ac:dyDescent="0.2">
      <c r="A261" s="155"/>
      <c r="B261" s="156"/>
      <c r="C261" s="185" t="s">
        <v>329</v>
      </c>
      <c r="D261" s="158"/>
      <c r="E261" s="159">
        <v>31.968000000000004</v>
      </c>
      <c r="F261" s="157"/>
      <c r="G261" s="157"/>
      <c r="H261" s="157"/>
      <c r="I261" s="157"/>
      <c r="J261" s="157"/>
      <c r="K261" s="157"/>
      <c r="L261" s="157"/>
      <c r="M261" s="157"/>
      <c r="N261" s="157"/>
      <c r="O261" s="157"/>
      <c r="P261" s="157"/>
      <c r="Q261" s="157"/>
      <c r="R261" s="157"/>
      <c r="S261" s="157"/>
      <c r="T261" s="157"/>
      <c r="U261" s="157"/>
      <c r="V261" s="157"/>
      <c r="W261" s="157"/>
      <c r="X261" s="148"/>
      <c r="Y261" s="148"/>
      <c r="Z261" s="148"/>
      <c r="AA261" s="148"/>
      <c r="AB261" s="148"/>
      <c r="AC261" s="148"/>
      <c r="AD261" s="148"/>
      <c r="AE261" s="148"/>
      <c r="AF261" s="148"/>
      <c r="AG261" s="148" t="s">
        <v>173</v>
      </c>
      <c r="AH261" s="148">
        <v>0</v>
      </c>
      <c r="AI261" s="148"/>
      <c r="AJ261" s="148"/>
      <c r="AK261" s="148"/>
      <c r="AL261" s="148"/>
      <c r="AM261" s="148"/>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row>
    <row r="262" spans="1:60" x14ac:dyDescent="0.2">
      <c r="A262" s="161" t="s">
        <v>162</v>
      </c>
      <c r="B262" s="162" t="s">
        <v>79</v>
      </c>
      <c r="C262" s="183" t="s">
        <v>80</v>
      </c>
      <c r="D262" s="163"/>
      <c r="E262" s="164"/>
      <c r="F262" s="165"/>
      <c r="G262" s="165">
        <f>SUMIF(AG263:AG268,"&lt;&gt;NOR",G263:G268)</f>
        <v>0</v>
      </c>
      <c r="H262" s="165"/>
      <c r="I262" s="165">
        <f>SUM(I263:I268)</f>
        <v>532.05999999999995</v>
      </c>
      <c r="J262" s="165"/>
      <c r="K262" s="165">
        <f>SUM(K263:K268)</f>
        <v>46090.07</v>
      </c>
      <c r="L262" s="165"/>
      <c r="M262" s="165">
        <f>SUM(M263:M268)</f>
        <v>0</v>
      </c>
      <c r="N262" s="165"/>
      <c r="O262" s="165">
        <f>SUM(O263:O268)</f>
        <v>0.01</v>
      </c>
      <c r="P262" s="165"/>
      <c r="Q262" s="165">
        <f>SUM(Q263:Q268)</f>
        <v>0</v>
      </c>
      <c r="R262" s="165"/>
      <c r="S262" s="165"/>
      <c r="T262" s="166"/>
      <c r="U262" s="160"/>
      <c r="V262" s="160">
        <f>SUM(V263:V268)</f>
        <v>124.44999999999999</v>
      </c>
      <c r="W262" s="160"/>
      <c r="AG262" t="s">
        <v>163</v>
      </c>
    </row>
    <row r="263" spans="1:60" ht="56.25" outlineLevel="1" x14ac:dyDescent="0.2">
      <c r="A263" s="167">
        <v>27</v>
      </c>
      <c r="B263" s="168" t="s">
        <v>330</v>
      </c>
      <c r="C263" s="184" t="s">
        <v>331</v>
      </c>
      <c r="D263" s="169" t="s">
        <v>184</v>
      </c>
      <c r="E263" s="170">
        <v>372.07256000000001</v>
      </c>
      <c r="F263" s="171">
        <v>0</v>
      </c>
      <c r="G263" s="172">
        <f>ROUND(E263*F263,2)</f>
        <v>0</v>
      </c>
      <c r="H263" s="171">
        <v>1.4300000000000002</v>
      </c>
      <c r="I263" s="172">
        <f>ROUND(E263*H263,2)</f>
        <v>532.05999999999995</v>
      </c>
      <c r="J263" s="171">
        <v>114.07000000000001</v>
      </c>
      <c r="K263" s="172">
        <f>ROUND(E263*J263,2)</f>
        <v>42442.32</v>
      </c>
      <c r="L263" s="172">
        <v>21</v>
      </c>
      <c r="M263" s="172">
        <f>G263*(1+L263/100)</f>
        <v>0</v>
      </c>
      <c r="N263" s="172">
        <v>4.0000000000000003E-5</v>
      </c>
      <c r="O263" s="172">
        <f>ROUND(E263*N263,2)</f>
        <v>0.01</v>
      </c>
      <c r="P263" s="172">
        <v>0</v>
      </c>
      <c r="Q263" s="172">
        <f>ROUND(E263*P263,2)</f>
        <v>0</v>
      </c>
      <c r="R263" s="172" t="s">
        <v>176</v>
      </c>
      <c r="S263" s="172" t="s">
        <v>168</v>
      </c>
      <c r="T263" s="173" t="s">
        <v>168</v>
      </c>
      <c r="U263" s="157">
        <v>0.30800000000000005</v>
      </c>
      <c r="V263" s="157">
        <f>ROUND(E263*U263,2)</f>
        <v>114.6</v>
      </c>
      <c r="W263" s="157"/>
      <c r="X263" s="148"/>
      <c r="Y263" s="148"/>
      <c r="Z263" s="148"/>
      <c r="AA263" s="148"/>
      <c r="AB263" s="148"/>
      <c r="AC263" s="148"/>
      <c r="AD263" s="148"/>
      <c r="AE263" s="148"/>
      <c r="AF263" s="148"/>
      <c r="AG263" s="148" t="s">
        <v>195</v>
      </c>
      <c r="AH263" s="148"/>
      <c r="AI263" s="148"/>
      <c r="AJ263" s="148"/>
      <c r="AK263" s="148"/>
      <c r="AL263" s="148"/>
      <c r="AM263" s="148"/>
      <c r="AN263" s="148"/>
      <c r="AO263" s="148"/>
      <c r="AP263" s="148"/>
      <c r="AQ263" s="148"/>
      <c r="AR263" s="148"/>
      <c r="AS263" s="148"/>
      <c r="AT263" s="148"/>
      <c r="AU263" s="148"/>
      <c r="AV263" s="148"/>
      <c r="AW263" s="148"/>
      <c r="AX263" s="148"/>
      <c r="AY263" s="148"/>
      <c r="AZ263" s="148"/>
      <c r="BA263" s="148"/>
      <c r="BB263" s="148"/>
      <c r="BC263" s="148"/>
      <c r="BD263" s="148"/>
      <c r="BE263" s="148"/>
      <c r="BF263" s="148"/>
      <c r="BG263" s="148"/>
      <c r="BH263" s="148"/>
    </row>
    <row r="264" spans="1:60" outlineLevel="1" x14ac:dyDescent="0.2">
      <c r="A264" s="155"/>
      <c r="B264" s="156"/>
      <c r="C264" s="185" t="s">
        <v>332</v>
      </c>
      <c r="D264" s="158"/>
      <c r="E264" s="159">
        <v>276.37280000000004</v>
      </c>
      <c r="F264" s="157"/>
      <c r="G264" s="157"/>
      <c r="H264" s="157"/>
      <c r="I264" s="157"/>
      <c r="J264" s="157"/>
      <c r="K264" s="157"/>
      <c r="L264" s="157"/>
      <c r="M264" s="157"/>
      <c r="N264" s="157"/>
      <c r="O264" s="157"/>
      <c r="P264" s="157"/>
      <c r="Q264" s="157"/>
      <c r="R264" s="157"/>
      <c r="S264" s="157"/>
      <c r="T264" s="157"/>
      <c r="U264" s="157"/>
      <c r="V264" s="157"/>
      <c r="W264" s="157"/>
      <c r="X264" s="148"/>
      <c r="Y264" s="148"/>
      <c r="Z264" s="148"/>
      <c r="AA264" s="148"/>
      <c r="AB264" s="148"/>
      <c r="AC264" s="148"/>
      <c r="AD264" s="148"/>
      <c r="AE264" s="148"/>
      <c r="AF264" s="148"/>
      <c r="AG264" s="148" t="s">
        <v>173</v>
      </c>
      <c r="AH264" s="148">
        <v>0</v>
      </c>
      <c r="AI264" s="148"/>
      <c r="AJ264" s="148"/>
      <c r="AK264" s="148"/>
      <c r="AL264" s="148"/>
      <c r="AM264" s="148"/>
      <c r="AN264" s="148"/>
      <c r="AO264" s="148"/>
      <c r="AP264" s="148"/>
      <c r="AQ264" s="148"/>
      <c r="AR264" s="148"/>
      <c r="AS264" s="148"/>
      <c r="AT264" s="148"/>
      <c r="AU264" s="148"/>
      <c r="AV264" s="148"/>
      <c r="AW264" s="148"/>
      <c r="AX264" s="148"/>
      <c r="AY264" s="148"/>
      <c r="AZ264" s="148"/>
      <c r="BA264" s="148"/>
      <c r="BB264" s="148"/>
      <c r="BC264" s="148"/>
      <c r="BD264" s="148"/>
      <c r="BE264" s="148"/>
      <c r="BF264" s="148"/>
      <c r="BG264" s="148"/>
      <c r="BH264" s="148"/>
    </row>
    <row r="265" spans="1:60" outlineLevel="1" x14ac:dyDescent="0.2">
      <c r="A265" s="155"/>
      <c r="B265" s="156"/>
      <c r="C265" s="185" t="s">
        <v>333</v>
      </c>
      <c r="D265" s="158"/>
      <c r="E265" s="159">
        <v>68.88976000000001</v>
      </c>
      <c r="F265" s="157"/>
      <c r="G265" s="157"/>
      <c r="H265" s="157"/>
      <c r="I265" s="157"/>
      <c r="J265" s="157"/>
      <c r="K265" s="157"/>
      <c r="L265" s="157"/>
      <c r="M265" s="157"/>
      <c r="N265" s="157"/>
      <c r="O265" s="157"/>
      <c r="P265" s="157"/>
      <c r="Q265" s="157"/>
      <c r="R265" s="157"/>
      <c r="S265" s="157"/>
      <c r="T265" s="157"/>
      <c r="U265" s="157"/>
      <c r="V265" s="157"/>
      <c r="W265" s="157"/>
      <c r="X265" s="148"/>
      <c r="Y265" s="148"/>
      <c r="Z265" s="148"/>
      <c r="AA265" s="148"/>
      <c r="AB265" s="148"/>
      <c r="AC265" s="148"/>
      <c r="AD265" s="148"/>
      <c r="AE265" s="148"/>
      <c r="AF265" s="148"/>
      <c r="AG265" s="148" t="s">
        <v>173</v>
      </c>
      <c r="AH265" s="148">
        <v>0</v>
      </c>
      <c r="AI265" s="148"/>
      <c r="AJ265" s="148"/>
      <c r="AK265" s="148"/>
      <c r="AL265" s="148"/>
      <c r="AM265" s="148"/>
      <c r="AN265" s="148"/>
      <c r="AO265" s="148"/>
      <c r="AP265" s="148"/>
      <c r="AQ265" s="148"/>
      <c r="AR265" s="148"/>
      <c r="AS265" s="148"/>
      <c r="AT265" s="148"/>
      <c r="AU265" s="148"/>
      <c r="AV265" s="148"/>
      <c r="AW265" s="148"/>
      <c r="AX265" s="148"/>
      <c r="AY265" s="148"/>
      <c r="AZ265" s="148"/>
      <c r="BA265" s="148"/>
      <c r="BB265" s="148"/>
      <c r="BC265" s="148"/>
      <c r="BD265" s="148"/>
      <c r="BE265" s="148"/>
      <c r="BF265" s="148"/>
      <c r="BG265" s="148"/>
      <c r="BH265" s="148"/>
    </row>
    <row r="266" spans="1:60" outlineLevel="1" x14ac:dyDescent="0.2">
      <c r="A266" s="155"/>
      <c r="B266" s="156"/>
      <c r="C266" s="185" t="s">
        <v>334</v>
      </c>
      <c r="D266" s="158"/>
      <c r="E266" s="159">
        <v>26.810000000000002</v>
      </c>
      <c r="F266" s="157"/>
      <c r="G266" s="157"/>
      <c r="H266" s="157"/>
      <c r="I266" s="157"/>
      <c r="J266" s="157"/>
      <c r="K266" s="157"/>
      <c r="L266" s="157"/>
      <c r="M266" s="157"/>
      <c r="N266" s="157"/>
      <c r="O266" s="157"/>
      <c r="P266" s="157"/>
      <c r="Q266" s="157"/>
      <c r="R266" s="157"/>
      <c r="S266" s="157"/>
      <c r="T266" s="157"/>
      <c r="U266" s="157"/>
      <c r="V266" s="157"/>
      <c r="W266" s="157"/>
      <c r="X266" s="148"/>
      <c r="Y266" s="148"/>
      <c r="Z266" s="148"/>
      <c r="AA266" s="148"/>
      <c r="AB266" s="148"/>
      <c r="AC266" s="148"/>
      <c r="AD266" s="148"/>
      <c r="AE266" s="148"/>
      <c r="AF266" s="148"/>
      <c r="AG266" s="148" t="s">
        <v>173</v>
      </c>
      <c r="AH266" s="148">
        <v>0</v>
      </c>
      <c r="AI266" s="148"/>
      <c r="AJ266" s="148"/>
      <c r="AK266" s="148"/>
      <c r="AL266" s="148"/>
      <c r="AM266" s="148"/>
      <c r="AN266" s="148"/>
      <c r="AO266" s="148"/>
      <c r="AP266" s="148"/>
      <c r="AQ266" s="148"/>
      <c r="AR266" s="148"/>
      <c r="AS266" s="148"/>
      <c r="AT266" s="148"/>
      <c r="AU266" s="148"/>
      <c r="AV266" s="148"/>
      <c r="AW266" s="148"/>
      <c r="AX266" s="148"/>
      <c r="AY266" s="148"/>
      <c r="AZ266" s="148"/>
      <c r="BA266" s="148"/>
      <c r="BB266" s="148"/>
      <c r="BC266" s="148"/>
      <c r="BD266" s="148"/>
      <c r="BE266" s="148"/>
      <c r="BF266" s="148"/>
      <c r="BG266" s="148"/>
      <c r="BH266" s="148"/>
    </row>
    <row r="267" spans="1:60" outlineLevel="1" x14ac:dyDescent="0.2">
      <c r="A267" s="167">
        <v>28</v>
      </c>
      <c r="B267" s="168" t="s">
        <v>335</v>
      </c>
      <c r="C267" s="184" t="s">
        <v>336</v>
      </c>
      <c r="D267" s="169" t="s">
        <v>184</v>
      </c>
      <c r="E267" s="170">
        <v>70.830000000000013</v>
      </c>
      <c r="F267" s="171">
        <v>0</v>
      </c>
      <c r="G267" s="172">
        <f>ROUND(E267*F267,2)</f>
        <v>0</v>
      </c>
      <c r="H267" s="171">
        <v>0</v>
      </c>
      <c r="I267" s="172">
        <f>ROUND(E267*H267,2)</f>
        <v>0</v>
      </c>
      <c r="J267" s="171">
        <v>51.5</v>
      </c>
      <c r="K267" s="172">
        <f>ROUND(E267*J267,2)</f>
        <v>3647.75</v>
      </c>
      <c r="L267" s="172">
        <v>21</v>
      </c>
      <c r="M267" s="172">
        <f>G267*(1+L267/100)</f>
        <v>0</v>
      </c>
      <c r="N267" s="172">
        <v>0</v>
      </c>
      <c r="O267" s="172">
        <f>ROUND(E267*N267,2)</f>
        <v>0</v>
      </c>
      <c r="P267" s="172">
        <v>0</v>
      </c>
      <c r="Q267" s="172">
        <f>ROUND(E267*P267,2)</f>
        <v>0</v>
      </c>
      <c r="R267" s="172"/>
      <c r="S267" s="172" t="s">
        <v>337</v>
      </c>
      <c r="T267" s="173" t="s">
        <v>168</v>
      </c>
      <c r="U267" s="157">
        <v>0.13900000000000001</v>
      </c>
      <c r="V267" s="157">
        <f>ROUND(E267*U267,2)</f>
        <v>9.85</v>
      </c>
      <c r="W267" s="157"/>
      <c r="X267" s="148"/>
      <c r="Y267" s="148"/>
      <c r="Z267" s="148"/>
      <c r="AA267" s="148"/>
      <c r="AB267" s="148"/>
      <c r="AC267" s="148"/>
      <c r="AD267" s="148"/>
      <c r="AE267" s="148"/>
      <c r="AF267" s="148"/>
      <c r="AG267" s="148" t="s">
        <v>169</v>
      </c>
      <c r="AH267" s="148"/>
      <c r="AI267" s="148"/>
      <c r="AJ267" s="148"/>
      <c r="AK267" s="148"/>
      <c r="AL267" s="148"/>
      <c r="AM267" s="148"/>
      <c r="AN267" s="148"/>
      <c r="AO267" s="148"/>
      <c r="AP267" s="148"/>
      <c r="AQ267" s="148"/>
      <c r="AR267" s="148"/>
      <c r="AS267" s="148"/>
      <c r="AT267" s="148"/>
      <c r="AU267" s="148"/>
      <c r="AV267" s="148"/>
      <c r="AW267" s="148"/>
      <c r="AX267" s="148"/>
      <c r="AY267" s="148"/>
      <c r="AZ267" s="148"/>
      <c r="BA267" s="148"/>
      <c r="BB267" s="148"/>
      <c r="BC267" s="148"/>
      <c r="BD267" s="148"/>
      <c r="BE267" s="148"/>
      <c r="BF267" s="148"/>
      <c r="BG267" s="148"/>
      <c r="BH267" s="148"/>
    </row>
    <row r="268" spans="1:60" outlineLevel="1" x14ac:dyDescent="0.2">
      <c r="A268" s="155"/>
      <c r="B268" s="156"/>
      <c r="C268" s="185" t="s">
        <v>338</v>
      </c>
      <c r="D268" s="158"/>
      <c r="E268" s="159">
        <v>70.830000000000013</v>
      </c>
      <c r="F268" s="157"/>
      <c r="G268" s="157"/>
      <c r="H268" s="157"/>
      <c r="I268" s="157"/>
      <c r="J268" s="157"/>
      <c r="K268" s="157"/>
      <c r="L268" s="157"/>
      <c r="M268" s="157"/>
      <c r="N268" s="157"/>
      <c r="O268" s="157"/>
      <c r="P268" s="157"/>
      <c r="Q268" s="157"/>
      <c r="R268" s="157"/>
      <c r="S268" s="157"/>
      <c r="T268" s="157"/>
      <c r="U268" s="157"/>
      <c r="V268" s="157"/>
      <c r="W268" s="157"/>
      <c r="X268" s="148"/>
      <c r="Y268" s="148"/>
      <c r="Z268" s="148"/>
      <c r="AA268" s="148"/>
      <c r="AB268" s="148"/>
      <c r="AC268" s="148"/>
      <c r="AD268" s="148"/>
      <c r="AE268" s="148"/>
      <c r="AF268" s="148"/>
      <c r="AG268" s="148" t="s">
        <v>173</v>
      </c>
      <c r="AH268" s="148">
        <v>0</v>
      </c>
      <c r="AI268" s="148"/>
      <c r="AJ268" s="148"/>
      <c r="AK268" s="148"/>
      <c r="AL268" s="148"/>
      <c r="AM268" s="148"/>
      <c r="AN268" s="148"/>
      <c r="AO268" s="148"/>
      <c r="AP268" s="148"/>
      <c r="AQ268" s="148"/>
      <c r="AR268" s="148"/>
      <c r="AS268" s="148"/>
      <c r="AT268" s="148"/>
      <c r="AU268" s="148"/>
      <c r="AV268" s="148"/>
      <c r="AW268" s="148"/>
      <c r="AX268" s="148"/>
      <c r="AY268" s="148"/>
      <c r="AZ268" s="148"/>
      <c r="BA268" s="148"/>
      <c r="BB268" s="148"/>
      <c r="BC268" s="148"/>
      <c r="BD268" s="148"/>
      <c r="BE268" s="148"/>
      <c r="BF268" s="148"/>
      <c r="BG268" s="148"/>
      <c r="BH268" s="148"/>
    </row>
    <row r="269" spans="1:60" x14ac:dyDescent="0.2">
      <c r="A269" s="161" t="s">
        <v>162</v>
      </c>
      <c r="B269" s="162" t="s">
        <v>81</v>
      </c>
      <c r="C269" s="183" t="s">
        <v>82</v>
      </c>
      <c r="D269" s="163"/>
      <c r="E269" s="164"/>
      <c r="F269" s="165"/>
      <c r="G269" s="165">
        <f>SUMIF(AG270:AG355,"&lt;&gt;NOR",G270:G355)</f>
        <v>0</v>
      </c>
      <c r="H269" s="165"/>
      <c r="I269" s="165">
        <f>SUM(I270:I355)</f>
        <v>1868.42</v>
      </c>
      <c r="J269" s="165"/>
      <c r="K269" s="165">
        <f>SUM(K270:K355)</f>
        <v>86560.51</v>
      </c>
      <c r="L269" s="165"/>
      <c r="M269" s="165">
        <f>SUM(M270:M355)</f>
        <v>0</v>
      </c>
      <c r="N269" s="165"/>
      <c r="O269" s="165">
        <f>SUM(O270:O355)</f>
        <v>0.08</v>
      </c>
      <c r="P269" s="165"/>
      <c r="Q269" s="165">
        <f>SUM(Q270:Q355)</f>
        <v>21.46</v>
      </c>
      <c r="R269" s="165"/>
      <c r="S269" s="165"/>
      <c r="T269" s="166"/>
      <c r="U269" s="160"/>
      <c r="V269" s="160">
        <f>SUM(V270:V355)</f>
        <v>155.82999999999998</v>
      </c>
      <c r="W269" s="160"/>
      <c r="AG269" t="s">
        <v>163</v>
      </c>
    </row>
    <row r="270" spans="1:60" ht="22.5" outlineLevel="1" x14ac:dyDescent="0.2">
      <c r="A270" s="167">
        <v>29</v>
      </c>
      <c r="B270" s="168" t="s">
        <v>339</v>
      </c>
      <c r="C270" s="184" t="s">
        <v>340</v>
      </c>
      <c r="D270" s="169" t="s">
        <v>166</v>
      </c>
      <c r="E270" s="170">
        <v>5.94</v>
      </c>
      <c r="F270" s="171">
        <v>0</v>
      </c>
      <c r="G270" s="172">
        <f>ROUND(E270*F270,2)</f>
        <v>0</v>
      </c>
      <c r="H270" s="171">
        <v>30.41</v>
      </c>
      <c r="I270" s="172">
        <f>ROUND(E270*H270,2)</f>
        <v>180.64</v>
      </c>
      <c r="J270" s="171">
        <v>755.59</v>
      </c>
      <c r="K270" s="172">
        <f>ROUND(E270*J270,2)</f>
        <v>4488.2</v>
      </c>
      <c r="L270" s="172">
        <v>21</v>
      </c>
      <c r="M270" s="172">
        <f>G270*(1+L270/100)</f>
        <v>0</v>
      </c>
      <c r="N270" s="172">
        <v>1.2800000000000001E-3</v>
      </c>
      <c r="O270" s="172">
        <f>ROUND(E270*N270,2)</f>
        <v>0.01</v>
      </c>
      <c r="P270" s="172">
        <v>1.8</v>
      </c>
      <c r="Q270" s="172">
        <f>ROUND(E270*P270,2)</f>
        <v>10.69</v>
      </c>
      <c r="R270" s="172" t="s">
        <v>341</v>
      </c>
      <c r="S270" s="172" t="s">
        <v>168</v>
      </c>
      <c r="T270" s="173" t="s">
        <v>168</v>
      </c>
      <c r="U270" s="157">
        <v>1.52</v>
      </c>
      <c r="V270" s="157">
        <f>ROUND(E270*U270,2)</f>
        <v>9.0299999999999994</v>
      </c>
      <c r="W270" s="157"/>
      <c r="X270" s="148"/>
      <c r="Y270" s="148"/>
      <c r="Z270" s="148"/>
      <c r="AA270" s="148"/>
      <c r="AB270" s="148"/>
      <c r="AC270" s="148"/>
      <c r="AD270" s="148"/>
      <c r="AE270" s="148"/>
      <c r="AF270" s="148"/>
      <c r="AG270" s="148" t="s">
        <v>195</v>
      </c>
      <c r="AH270" s="148"/>
      <c r="AI270" s="148"/>
      <c r="AJ270" s="148"/>
      <c r="AK270" s="148"/>
      <c r="AL270" s="148"/>
      <c r="AM270" s="148"/>
      <c r="AN270" s="148"/>
      <c r="AO270" s="148"/>
      <c r="AP270" s="148"/>
      <c r="AQ270" s="148"/>
      <c r="AR270" s="148"/>
      <c r="AS270" s="148"/>
      <c r="AT270" s="148"/>
      <c r="AU270" s="148"/>
      <c r="AV270" s="148"/>
      <c r="AW270" s="148"/>
      <c r="AX270" s="148"/>
      <c r="AY270" s="148"/>
      <c r="AZ270" s="148"/>
      <c r="BA270" s="148"/>
      <c r="BB270" s="148"/>
      <c r="BC270" s="148"/>
      <c r="BD270" s="148"/>
      <c r="BE270" s="148"/>
      <c r="BF270" s="148"/>
      <c r="BG270" s="148"/>
      <c r="BH270" s="148"/>
    </row>
    <row r="271" spans="1:60" ht="22.5" outlineLevel="1" x14ac:dyDescent="0.2">
      <c r="A271" s="155"/>
      <c r="B271" s="156"/>
      <c r="C271" s="240" t="s">
        <v>342</v>
      </c>
      <c r="D271" s="241"/>
      <c r="E271" s="241"/>
      <c r="F271" s="241"/>
      <c r="G271" s="241"/>
      <c r="H271" s="157"/>
      <c r="I271" s="157"/>
      <c r="J271" s="157"/>
      <c r="K271" s="157"/>
      <c r="L271" s="157"/>
      <c r="M271" s="157"/>
      <c r="N271" s="157"/>
      <c r="O271" s="157"/>
      <c r="P271" s="157"/>
      <c r="Q271" s="157"/>
      <c r="R271" s="157"/>
      <c r="S271" s="157"/>
      <c r="T271" s="157"/>
      <c r="U271" s="157"/>
      <c r="V271" s="157"/>
      <c r="W271" s="157"/>
      <c r="X271" s="148"/>
      <c r="Y271" s="148"/>
      <c r="Z271" s="148"/>
      <c r="AA271" s="148"/>
      <c r="AB271" s="148"/>
      <c r="AC271" s="148"/>
      <c r="AD271" s="148"/>
      <c r="AE271" s="148"/>
      <c r="AF271" s="148"/>
      <c r="AG271" s="148" t="s">
        <v>171</v>
      </c>
      <c r="AH271" s="148"/>
      <c r="AI271" s="148"/>
      <c r="AJ271" s="148"/>
      <c r="AK271" s="148"/>
      <c r="AL271" s="148"/>
      <c r="AM271" s="148"/>
      <c r="AN271" s="148"/>
      <c r="AO271" s="148"/>
      <c r="AP271" s="148"/>
      <c r="AQ271" s="148"/>
      <c r="AR271" s="148"/>
      <c r="AS271" s="148"/>
      <c r="AT271" s="148"/>
      <c r="AU271" s="148"/>
      <c r="AV271" s="148"/>
      <c r="AW271" s="148"/>
      <c r="AX271" s="148"/>
      <c r="AY271" s="148"/>
      <c r="AZ271" s="148"/>
      <c r="BA271" s="181" t="str">
        <f>C271</f>
        <v>nebo vybourání otvorů průřezové plochy přes 4 m2 ve zdivu nadzákladovém, včetně pomocného lešení o výšce podlahy do 1900 mm a pro zatížení do 1,5 kPa  (150 kg/m2)</v>
      </c>
      <c r="BB271" s="148"/>
      <c r="BC271" s="148"/>
      <c r="BD271" s="148"/>
      <c r="BE271" s="148"/>
      <c r="BF271" s="148"/>
      <c r="BG271" s="148"/>
      <c r="BH271" s="148"/>
    </row>
    <row r="272" spans="1:60" outlineLevel="1" x14ac:dyDescent="0.2">
      <c r="A272" s="155"/>
      <c r="B272" s="156"/>
      <c r="C272" s="185" t="s">
        <v>343</v>
      </c>
      <c r="D272" s="158"/>
      <c r="E272" s="159">
        <v>5.4</v>
      </c>
      <c r="F272" s="157"/>
      <c r="G272" s="157"/>
      <c r="H272" s="157"/>
      <c r="I272" s="157"/>
      <c r="J272" s="157"/>
      <c r="K272" s="157"/>
      <c r="L272" s="157"/>
      <c r="M272" s="157"/>
      <c r="N272" s="157"/>
      <c r="O272" s="157"/>
      <c r="P272" s="157"/>
      <c r="Q272" s="157"/>
      <c r="R272" s="157"/>
      <c r="S272" s="157"/>
      <c r="T272" s="157"/>
      <c r="U272" s="157"/>
      <c r="V272" s="157"/>
      <c r="W272" s="157"/>
      <c r="X272" s="148"/>
      <c r="Y272" s="148"/>
      <c r="Z272" s="148"/>
      <c r="AA272" s="148"/>
      <c r="AB272" s="148"/>
      <c r="AC272" s="148"/>
      <c r="AD272" s="148"/>
      <c r="AE272" s="148"/>
      <c r="AF272" s="148"/>
      <c r="AG272" s="148" t="s">
        <v>173</v>
      </c>
      <c r="AH272" s="148">
        <v>0</v>
      </c>
      <c r="AI272" s="148"/>
      <c r="AJ272" s="148"/>
      <c r="AK272" s="148"/>
      <c r="AL272" s="148"/>
      <c r="AM272" s="148"/>
      <c r="AN272" s="148"/>
      <c r="AO272" s="148"/>
      <c r="AP272" s="148"/>
      <c r="AQ272" s="148"/>
      <c r="AR272" s="148"/>
      <c r="AS272" s="148"/>
      <c r="AT272" s="148"/>
      <c r="AU272" s="148"/>
      <c r="AV272" s="148"/>
      <c r="AW272" s="148"/>
      <c r="AX272" s="148"/>
      <c r="AY272" s="148"/>
      <c r="AZ272" s="148"/>
      <c r="BA272" s="148"/>
      <c r="BB272" s="148"/>
      <c r="BC272" s="148"/>
      <c r="BD272" s="148"/>
      <c r="BE272" s="148"/>
      <c r="BF272" s="148"/>
      <c r="BG272" s="148"/>
      <c r="BH272" s="148"/>
    </row>
    <row r="273" spans="1:60" outlineLevel="1" x14ac:dyDescent="0.2">
      <c r="A273" s="155"/>
      <c r="B273" s="156"/>
      <c r="C273" s="185" t="s">
        <v>344</v>
      </c>
      <c r="D273" s="158"/>
      <c r="E273" s="159">
        <v>0.54</v>
      </c>
      <c r="F273" s="157"/>
      <c r="G273" s="157"/>
      <c r="H273" s="157"/>
      <c r="I273" s="157"/>
      <c r="J273" s="157"/>
      <c r="K273" s="157"/>
      <c r="L273" s="157"/>
      <c r="M273" s="157"/>
      <c r="N273" s="157"/>
      <c r="O273" s="157"/>
      <c r="P273" s="157"/>
      <c r="Q273" s="157"/>
      <c r="R273" s="157"/>
      <c r="S273" s="157"/>
      <c r="T273" s="157"/>
      <c r="U273" s="157"/>
      <c r="V273" s="157"/>
      <c r="W273" s="157"/>
      <c r="X273" s="148"/>
      <c r="Y273" s="148"/>
      <c r="Z273" s="148"/>
      <c r="AA273" s="148"/>
      <c r="AB273" s="148"/>
      <c r="AC273" s="148"/>
      <c r="AD273" s="148"/>
      <c r="AE273" s="148"/>
      <c r="AF273" s="148"/>
      <c r="AG273" s="148" t="s">
        <v>173</v>
      </c>
      <c r="AH273" s="148">
        <v>0</v>
      </c>
      <c r="AI273" s="148"/>
      <c r="AJ273" s="148"/>
      <c r="AK273" s="148"/>
      <c r="AL273" s="148"/>
      <c r="AM273" s="148"/>
      <c r="AN273" s="148"/>
      <c r="AO273" s="148"/>
      <c r="AP273" s="148"/>
      <c r="AQ273" s="148"/>
      <c r="AR273" s="148"/>
      <c r="AS273" s="148"/>
      <c r="AT273" s="148"/>
      <c r="AU273" s="148"/>
      <c r="AV273" s="148"/>
      <c r="AW273" s="148"/>
      <c r="AX273" s="148"/>
      <c r="AY273" s="148"/>
      <c r="AZ273" s="148"/>
      <c r="BA273" s="148"/>
      <c r="BB273" s="148"/>
      <c r="BC273" s="148"/>
      <c r="BD273" s="148"/>
      <c r="BE273" s="148"/>
      <c r="BF273" s="148"/>
      <c r="BG273" s="148"/>
      <c r="BH273" s="148"/>
    </row>
    <row r="274" spans="1:60" ht="22.5" outlineLevel="1" x14ac:dyDescent="0.2">
      <c r="A274" s="167">
        <v>30</v>
      </c>
      <c r="B274" s="168" t="s">
        <v>345</v>
      </c>
      <c r="C274" s="184" t="s">
        <v>346</v>
      </c>
      <c r="D274" s="169" t="s">
        <v>166</v>
      </c>
      <c r="E274" s="170">
        <v>0</v>
      </c>
      <c r="F274" s="171">
        <v>0</v>
      </c>
      <c r="G274" s="172">
        <f>ROUND(E274*F274,2)</f>
        <v>0</v>
      </c>
      <c r="H274" s="171">
        <v>0</v>
      </c>
      <c r="I274" s="172">
        <f>ROUND(E274*H274,2)</f>
        <v>0</v>
      </c>
      <c r="J274" s="171">
        <v>968</v>
      </c>
      <c r="K274" s="172">
        <f>ROUND(E274*J274,2)</f>
        <v>0</v>
      </c>
      <c r="L274" s="172">
        <v>21</v>
      </c>
      <c r="M274" s="172">
        <f>G274*(1+L274/100)</f>
        <v>0</v>
      </c>
      <c r="N274" s="172">
        <v>0</v>
      </c>
      <c r="O274" s="172">
        <f>ROUND(E274*N274,2)</f>
        <v>0</v>
      </c>
      <c r="P274" s="172">
        <v>1.5940000000000001</v>
      </c>
      <c r="Q274" s="172">
        <f>ROUND(E274*P274,2)</f>
        <v>0</v>
      </c>
      <c r="R274" s="172" t="s">
        <v>341</v>
      </c>
      <c r="S274" s="172" t="s">
        <v>168</v>
      </c>
      <c r="T274" s="173" t="s">
        <v>168</v>
      </c>
      <c r="U274" s="157">
        <v>2.4200000000000004</v>
      </c>
      <c r="V274" s="157">
        <f>ROUND(E274*U274,2)</f>
        <v>0</v>
      </c>
      <c r="W274" s="157"/>
      <c r="X274" s="148"/>
      <c r="Y274" s="148"/>
      <c r="Z274" s="148"/>
      <c r="AA274" s="148"/>
      <c r="AB274" s="148"/>
      <c r="AC274" s="148"/>
      <c r="AD274" s="148"/>
      <c r="AE274" s="148"/>
      <c r="AF274" s="148"/>
      <c r="AG274" s="148" t="s">
        <v>195</v>
      </c>
      <c r="AH274" s="148"/>
      <c r="AI274" s="148"/>
      <c r="AJ274" s="148"/>
      <c r="AK274" s="148"/>
      <c r="AL274" s="148"/>
      <c r="AM274" s="148"/>
      <c r="AN274" s="148"/>
      <c r="AO274" s="148"/>
      <c r="AP274" s="148"/>
      <c r="AQ274" s="148"/>
      <c r="AR274" s="148"/>
      <c r="AS274" s="148"/>
      <c r="AT274" s="148"/>
      <c r="AU274" s="148"/>
      <c r="AV274" s="148"/>
      <c r="AW274" s="148"/>
      <c r="AX274" s="148"/>
      <c r="AY274" s="148"/>
      <c r="AZ274" s="148"/>
      <c r="BA274" s="148"/>
      <c r="BB274" s="148"/>
      <c r="BC274" s="148"/>
      <c r="BD274" s="148"/>
      <c r="BE274" s="148"/>
      <c r="BF274" s="148"/>
      <c r="BG274" s="148"/>
      <c r="BH274" s="148"/>
    </row>
    <row r="275" spans="1:60" ht="22.5" outlineLevel="1" x14ac:dyDescent="0.2">
      <c r="A275" s="155"/>
      <c r="B275" s="156"/>
      <c r="C275" s="240" t="s">
        <v>342</v>
      </c>
      <c r="D275" s="241"/>
      <c r="E275" s="241"/>
      <c r="F275" s="241"/>
      <c r="G275" s="241"/>
      <c r="H275" s="157"/>
      <c r="I275" s="157"/>
      <c r="J275" s="157"/>
      <c r="K275" s="157"/>
      <c r="L275" s="157"/>
      <c r="M275" s="157"/>
      <c r="N275" s="157"/>
      <c r="O275" s="157"/>
      <c r="P275" s="157"/>
      <c r="Q275" s="157"/>
      <c r="R275" s="157"/>
      <c r="S275" s="157"/>
      <c r="T275" s="157"/>
      <c r="U275" s="157"/>
      <c r="V275" s="157"/>
      <c r="W275" s="157"/>
      <c r="X275" s="148"/>
      <c r="Y275" s="148"/>
      <c r="Z275" s="148"/>
      <c r="AA275" s="148"/>
      <c r="AB275" s="148"/>
      <c r="AC275" s="148"/>
      <c r="AD275" s="148"/>
      <c r="AE275" s="148"/>
      <c r="AF275" s="148"/>
      <c r="AG275" s="148" t="s">
        <v>171</v>
      </c>
      <c r="AH275" s="148"/>
      <c r="AI275" s="148"/>
      <c r="AJ275" s="148"/>
      <c r="AK275" s="148"/>
      <c r="AL275" s="148"/>
      <c r="AM275" s="148"/>
      <c r="AN275" s="148"/>
      <c r="AO275" s="148"/>
      <c r="AP275" s="148"/>
      <c r="AQ275" s="148"/>
      <c r="AR275" s="148"/>
      <c r="AS275" s="148"/>
      <c r="AT275" s="148"/>
      <c r="AU275" s="148"/>
      <c r="AV275" s="148"/>
      <c r="AW275" s="148"/>
      <c r="AX275" s="148"/>
      <c r="AY275" s="148"/>
      <c r="AZ275" s="148"/>
      <c r="BA275" s="181" t="str">
        <f>C275</f>
        <v>nebo vybourání otvorů průřezové plochy přes 4 m2 ve zdivu nadzákladovém, včetně pomocného lešení o výšce podlahy do 1900 mm a pro zatížení do 1,5 kPa  (150 kg/m2)</v>
      </c>
      <c r="BB275" s="148"/>
      <c r="BC275" s="148"/>
      <c r="BD275" s="148"/>
      <c r="BE275" s="148"/>
      <c r="BF275" s="148"/>
      <c r="BG275" s="148"/>
      <c r="BH275" s="148"/>
    </row>
    <row r="276" spans="1:60" outlineLevel="1" x14ac:dyDescent="0.2">
      <c r="A276" s="155"/>
      <c r="B276" s="156"/>
      <c r="C276" s="185" t="s">
        <v>347</v>
      </c>
      <c r="D276" s="158"/>
      <c r="E276" s="159">
        <v>5.508</v>
      </c>
      <c r="F276" s="157"/>
      <c r="G276" s="157"/>
      <c r="H276" s="157"/>
      <c r="I276" s="157"/>
      <c r="J276" s="157"/>
      <c r="K276" s="157"/>
      <c r="L276" s="157"/>
      <c r="M276" s="157"/>
      <c r="N276" s="157"/>
      <c r="O276" s="157"/>
      <c r="P276" s="157"/>
      <c r="Q276" s="157"/>
      <c r="R276" s="157"/>
      <c r="S276" s="157"/>
      <c r="T276" s="157"/>
      <c r="U276" s="157"/>
      <c r="V276" s="157"/>
      <c r="W276" s="157"/>
      <c r="X276" s="148"/>
      <c r="Y276" s="148"/>
      <c r="Z276" s="148"/>
      <c r="AA276" s="148"/>
      <c r="AB276" s="148"/>
      <c r="AC276" s="148"/>
      <c r="AD276" s="148"/>
      <c r="AE276" s="148"/>
      <c r="AF276" s="148"/>
      <c r="AG276" s="148" t="s">
        <v>173</v>
      </c>
      <c r="AH276" s="148">
        <v>0</v>
      </c>
      <c r="AI276" s="148"/>
      <c r="AJ276" s="148"/>
      <c r="AK276" s="148"/>
      <c r="AL276" s="148"/>
      <c r="AM276" s="148"/>
      <c r="AN276" s="148"/>
      <c r="AO276" s="148"/>
      <c r="AP276" s="148"/>
      <c r="AQ276" s="148"/>
      <c r="AR276" s="148"/>
      <c r="AS276" s="148"/>
      <c r="AT276" s="148"/>
      <c r="AU276" s="148"/>
      <c r="AV276" s="148"/>
      <c r="AW276" s="148"/>
      <c r="AX276" s="148"/>
      <c r="AY276" s="148"/>
      <c r="AZ276" s="148"/>
      <c r="BA276" s="148"/>
      <c r="BB276" s="148"/>
      <c r="BC276" s="148"/>
      <c r="BD276" s="148"/>
      <c r="BE276" s="148"/>
      <c r="BF276" s="148"/>
      <c r="BG276" s="148"/>
      <c r="BH276" s="148"/>
    </row>
    <row r="277" spans="1:60" outlineLevel="1" x14ac:dyDescent="0.2">
      <c r="A277" s="155"/>
      <c r="B277" s="156"/>
      <c r="C277" s="185" t="s">
        <v>348</v>
      </c>
      <c r="D277" s="158"/>
      <c r="E277" s="159">
        <v>1.2000000000000002</v>
      </c>
      <c r="F277" s="157"/>
      <c r="G277" s="157"/>
      <c r="H277" s="157"/>
      <c r="I277" s="157"/>
      <c r="J277" s="157"/>
      <c r="K277" s="157"/>
      <c r="L277" s="157"/>
      <c r="M277" s="157"/>
      <c r="N277" s="157"/>
      <c r="O277" s="157"/>
      <c r="P277" s="157"/>
      <c r="Q277" s="157"/>
      <c r="R277" s="157"/>
      <c r="S277" s="157"/>
      <c r="T277" s="157"/>
      <c r="U277" s="157"/>
      <c r="V277" s="157"/>
      <c r="W277" s="157"/>
      <c r="X277" s="148"/>
      <c r="Y277" s="148"/>
      <c r="Z277" s="148"/>
      <c r="AA277" s="148"/>
      <c r="AB277" s="148"/>
      <c r="AC277" s="148"/>
      <c r="AD277" s="148"/>
      <c r="AE277" s="148"/>
      <c r="AF277" s="148"/>
      <c r="AG277" s="148" t="s">
        <v>173</v>
      </c>
      <c r="AH277" s="148">
        <v>0</v>
      </c>
      <c r="AI277" s="148"/>
      <c r="AJ277" s="148"/>
      <c r="AK277" s="148"/>
      <c r="AL277" s="148"/>
      <c r="AM277" s="148"/>
      <c r="AN277" s="148"/>
      <c r="AO277" s="148"/>
      <c r="AP277" s="148"/>
      <c r="AQ277" s="148"/>
      <c r="AR277" s="148"/>
      <c r="AS277" s="148"/>
      <c r="AT277" s="148"/>
      <c r="AU277" s="148"/>
      <c r="AV277" s="148"/>
      <c r="AW277" s="148"/>
      <c r="AX277" s="148"/>
      <c r="AY277" s="148"/>
      <c r="AZ277" s="148"/>
      <c r="BA277" s="148"/>
      <c r="BB277" s="148"/>
      <c r="BC277" s="148"/>
      <c r="BD277" s="148"/>
      <c r="BE277" s="148"/>
      <c r="BF277" s="148"/>
      <c r="BG277" s="148"/>
      <c r="BH277" s="148"/>
    </row>
    <row r="278" spans="1:60" outlineLevel="1" x14ac:dyDescent="0.2">
      <c r="A278" s="167">
        <v>31</v>
      </c>
      <c r="B278" s="168" t="s">
        <v>349</v>
      </c>
      <c r="C278" s="184" t="s">
        <v>350</v>
      </c>
      <c r="D278" s="169" t="s">
        <v>184</v>
      </c>
      <c r="E278" s="170">
        <v>1.5</v>
      </c>
      <c r="F278" s="171">
        <v>0</v>
      </c>
      <c r="G278" s="172">
        <f>ROUND(E278*F278,2)</f>
        <v>0</v>
      </c>
      <c r="H278" s="171">
        <v>15.840000000000002</v>
      </c>
      <c r="I278" s="172">
        <f>ROUND(E278*H278,2)</f>
        <v>23.76</v>
      </c>
      <c r="J278" s="171">
        <v>138.66000000000003</v>
      </c>
      <c r="K278" s="172">
        <f>ROUND(E278*J278,2)</f>
        <v>207.99</v>
      </c>
      <c r="L278" s="172">
        <v>21</v>
      </c>
      <c r="M278" s="172">
        <f>G278*(1+L278/100)</f>
        <v>0</v>
      </c>
      <c r="N278" s="172">
        <v>6.7000000000000002E-4</v>
      </c>
      <c r="O278" s="172">
        <f>ROUND(E278*N278,2)</f>
        <v>0</v>
      </c>
      <c r="P278" s="172">
        <v>5.5E-2</v>
      </c>
      <c r="Q278" s="172">
        <f>ROUND(E278*P278,2)</f>
        <v>0.08</v>
      </c>
      <c r="R278" s="172" t="s">
        <v>341</v>
      </c>
      <c r="S278" s="172" t="s">
        <v>168</v>
      </c>
      <c r="T278" s="173" t="s">
        <v>168</v>
      </c>
      <c r="U278" s="157">
        <v>0.38100000000000001</v>
      </c>
      <c r="V278" s="157">
        <f>ROUND(E278*U278,2)</f>
        <v>0.56999999999999995</v>
      </c>
      <c r="W278" s="157"/>
      <c r="X278" s="148"/>
      <c r="Y278" s="148"/>
      <c r="Z278" s="148"/>
      <c r="AA278" s="148"/>
      <c r="AB278" s="148"/>
      <c r="AC278" s="148"/>
      <c r="AD278" s="148"/>
      <c r="AE278" s="148"/>
      <c r="AF278" s="148"/>
      <c r="AG278" s="148" t="s">
        <v>169</v>
      </c>
      <c r="AH278" s="148"/>
      <c r="AI278" s="148"/>
      <c r="AJ278" s="148"/>
      <c r="AK278" s="148"/>
      <c r="AL278" s="148"/>
      <c r="AM278" s="148"/>
      <c r="AN278" s="148"/>
      <c r="AO278" s="148"/>
      <c r="AP278" s="148"/>
      <c r="AQ278" s="148"/>
      <c r="AR278" s="148"/>
      <c r="AS278" s="148"/>
      <c r="AT278" s="148"/>
      <c r="AU278" s="148"/>
      <c r="AV278" s="148"/>
      <c r="AW278" s="148"/>
      <c r="AX278" s="148"/>
      <c r="AY278" s="148"/>
      <c r="AZ278" s="148"/>
      <c r="BA278" s="148"/>
      <c r="BB278" s="148"/>
      <c r="BC278" s="148"/>
      <c r="BD278" s="148"/>
      <c r="BE278" s="148"/>
      <c r="BF278" s="148"/>
      <c r="BG278" s="148"/>
      <c r="BH278" s="148"/>
    </row>
    <row r="279" spans="1:60" ht="22.5" outlineLevel="1" x14ac:dyDescent="0.2">
      <c r="A279" s="155"/>
      <c r="B279" s="156"/>
      <c r="C279" s="240" t="s">
        <v>351</v>
      </c>
      <c r="D279" s="241"/>
      <c r="E279" s="241"/>
      <c r="F279" s="241"/>
      <c r="G279" s="241"/>
      <c r="H279" s="157"/>
      <c r="I279" s="157"/>
      <c r="J279" s="157"/>
      <c r="K279" s="157"/>
      <c r="L279" s="157"/>
      <c r="M279" s="157"/>
      <c r="N279" s="157"/>
      <c r="O279" s="157"/>
      <c r="P279" s="157"/>
      <c r="Q279" s="157"/>
      <c r="R279" s="157"/>
      <c r="S279" s="157"/>
      <c r="T279" s="157"/>
      <c r="U279" s="157"/>
      <c r="V279" s="157"/>
      <c r="W279" s="157"/>
      <c r="X279" s="148"/>
      <c r="Y279" s="148"/>
      <c r="Z279" s="148"/>
      <c r="AA279" s="148"/>
      <c r="AB279" s="148"/>
      <c r="AC279" s="148"/>
      <c r="AD279" s="148"/>
      <c r="AE279" s="148"/>
      <c r="AF279" s="148"/>
      <c r="AG279" s="148" t="s">
        <v>171</v>
      </c>
      <c r="AH279" s="148"/>
      <c r="AI279" s="148"/>
      <c r="AJ279" s="148"/>
      <c r="AK279" s="148"/>
      <c r="AL279" s="148"/>
      <c r="AM279" s="148"/>
      <c r="AN279" s="148"/>
      <c r="AO279" s="148"/>
      <c r="AP279" s="148"/>
      <c r="AQ279" s="148"/>
      <c r="AR279" s="148"/>
      <c r="AS279" s="148"/>
      <c r="AT279" s="148"/>
      <c r="AU279" s="148"/>
      <c r="AV279" s="148"/>
      <c r="AW279" s="148"/>
      <c r="AX279" s="148"/>
      <c r="AY279" s="148"/>
      <c r="AZ279" s="148"/>
      <c r="BA279" s="181" t="str">
        <f>C279</f>
        <v>nebo vybourání otvorů jakýchkoliv rozměrů, včetně pomocného lešení o výšce podlahy do 1900 mm a pro zatížení do 1,5 kPa  (150 kg/m2),</v>
      </c>
      <c r="BB279" s="148"/>
      <c r="BC279" s="148"/>
      <c r="BD279" s="148"/>
      <c r="BE279" s="148"/>
      <c r="BF279" s="148"/>
      <c r="BG279" s="148"/>
      <c r="BH279" s="148"/>
    </row>
    <row r="280" spans="1:60" outlineLevel="1" x14ac:dyDescent="0.2">
      <c r="A280" s="167">
        <v>32</v>
      </c>
      <c r="B280" s="168" t="s">
        <v>352</v>
      </c>
      <c r="C280" s="184" t="s">
        <v>353</v>
      </c>
      <c r="D280" s="169" t="s">
        <v>184</v>
      </c>
      <c r="E280" s="170">
        <v>164.82000000000002</v>
      </c>
      <c r="F280" s="171">
        <v>0</v>
      </c>
      <c r="G280" s="172">
        <f>ROUND(E280*F280,2)</f>
        <v>0</v>
      </c>
      <c r="H280" s="171">
        <v>0</v>
      </c>
      <c r="I280" s="172">
        <f>ROUND(E280*H280,2)</f>
        <v>0</v>
      </c>
      <c r="J280" s="171">
        <v>307.5</v>
      </c>
      <c r="K280" s="172">
        <f>ROUND(E280*J280,2)</f>
        <v>50682.15</v>
      </c>
      <c r="L280" s="172">
        <v>21</v>
      </c>
      <c r="M280" s="172">
        <f>G280*(1+L280/100)</f>
        <v>0</v>
      </c>
      <c r="N280" s="172">
        <v>0</v>
      </c>
      <c r="O280" s="172">
        <f>ROUND(E280*N280,2)</f>
        <v>0</v>
      </c>
      <c r="P280" s="172">
        <v>1.26E-2</v>
      </c>
      <c r="Q280" s="172">
        <f>ROUND(E280*P280,2)</f>
        <v>2.08</v>
      </c>
      <c r="R280" s="172" t="s">
        <v>341</v>
      </c>
      <c r="S280" s="172" t="s">
        <v>168</v>
      </c>
      <c r="T280" s="173" t="s">
        <v>168</v>
      </c>
      <c r="U280" s="157">
        <v>0.33</v>
      </c>
      <c r="V280" s="157">
        <f>ROUND(E280*U280,2)</f>
        <v>54.39</v>
      </c>
      <c r="W280" s="157"/>
      <c r="X280" s="148"/>
      <c r="Y280" s="148"/>
      <c r="Z280" s="148"/>
      <c r="AA280" s="148"/>
      <c r="AB280" s="148"/>
      <c r="AC280" s="148"/>
      <c r="AD280" s="148"/>
      <c r="AE280" s="148"/>
      <c r="AF280" s="148"/>
      <c r="AG280" s="148" t="s">
        <v>169</v>
      </c>
      <c r="AH280" s="148"/>
      <c r="AI280" s="148"/>
      <c r="AJ280" s="148"/>
      <c r="AK280" s="148"/>
      <c r="AL280" s="148"/>
      <c r="AM280" s="148"/>
      <c r="AN280" s="148"/>
      <c r="AO280" s="148"/>
      <c r="AP280" s="148"/>
      <c r="AQ280" s="148"/>
      <c r="AR280" s="148"/>
      <c r="AS280" s="148"/>
      <c r="AT280" s="148"/>
      <c r="AU280" s="148"/>
      <c r="AV280" s="148"/>
      <c r="AW280" s="148"/>
      <c r="AX280" s="148"/>
      <c r="AY280" s="148"/>
      <c r="AZ280" s="148"/>
      <c r="BA280" s="148"/>
      <c r="BB280" s="148"/>
      <c r="BC280" s="148"/>
      <c r="BD280" s="148"/>
      <c r="BE280" s="148"/>
      <c r="BF280" s="148"/>
      <c r="BG280" s="148"/>
      <c r="BH280" s="148"/>
    </row>
    <row r="281" spans="1:60" outlineLevel="1" x14ac:dyDescent="0.2">
      <c r="A281" s="155"/>
      <c r="B281" s="156"/>
      <c r="C281" s="185" t="s">
        <v>305</v>
      </c>
      <c r="D281" s="158"/>
      <c r="E281" s="159">
        <v>4.4200000000000008</v>
      </c>
      <c r="F281" s="157"/>
      <c r="G281" s="157"/>
      <c r="H281" s="157"/>
      <c r="I281" s="157"/>
      <c r="J281" s="157"/>
      <c r="K281" s="157"/>
      <c r="L281" s="157"/>
      <c r="M281" s="157"/>
      <c r="N281" s="157"/>
      <c r="O281" s="157"/>
      <c r="P281" s="157"/>
      <c r="Q281" s="157"/>
      <c r="R281" s="157"/>
      <c r="S281" s="157"/>
      <c r="T281" s="157"/>
      <c r="U281" s="157"/>
      <c r="V281" s="157"/>
      <c r="W281" s="157"/>
      <c r="X281" s="148"/>
      <c r="Y281" s="148"/>
      <c r="Z281" s="148"/>
      <c r="AA281" s="148"/>
      <c r="AB281" s="148"/>
      <c r="AC281" s="148"/>
      <c r="AD281" s="148"/>
      <c r="AE281" s="148"/>
      <c r="AF281" s="148"/>
      <c r="AG281" s="148" t="s">
        <v>173</v>
      </c>
      <c r="AH281" s="148">
        <v>0</v>
      </c>
      <c r="AI281" s="148"/>
      <c r="AJ281" s="148"/>
      <c r="AK281" s="148"/>
      <c r="AL281" s="148"/>
      <c r="AM281" s="148"/>
      <c r="AN281" s="148"/>
      <c r="AO281" s="148"/>
      <c r="AP281" s="148"/>
      <c r="AQ281" s="148"/>
      <c r="AR281" s="148"/>
      <c r="AS281" s="148"/>
      <c r="AT281" s="148"/>
      <c r="AU281" s="148"/>
      <c r="AV281" s="148"/>
      <c r="AW281" s="148"/>
      <c r="AX281" s="148"/>
      <c r="AY281" s="148"/>
      <c r="AZ281" s="148"/>
      <c r="BA281" s="148"/>
      <c r="BB281" s="148"/>
      <c r="BC281" s="148"/>
      <c r="BD281" s="148"/>
      <c r="BE281" s="148"/>
      <c r="BF281" s="148"/>
      <c r="BG281" s="148"/>
      <c r="BH281" s="148"/>
    </row>
    <row r="282" spans="1:60" outlineLevel="1" x14ac:dyDescent="0.2">
      <c r="A282" s="155"/>
      <c r="B282" s="156"/>
      <c r="C282" s="185" t="s">
        <v>306</v>
      </c>
      <c r="D282" s="158"/>
      <c r="E282" s="159">
        <v>8.16</v>
      </c>
      <c r="F282" s="157"/>
      <c r="G282" s="157"/>
      <c r="H282" s="157"/>
      <c r="I282" s="157"/>
      <c r="J282" s="157"/>
      <c r="K282" s="157"/>
      <c r="L282" s="157"/>
      <c r="M282" s="157"/>
      <c r="N282" s="157"/>
      <c r="O282" s="157"/>
      <c r="P282" s="157"/>
      <c r="Q282" s="157"/>
      <c r="R282" s="157"/>
      <c r="S282" s="157"/>
      <c r="T282" s="157"/>
      <c r="U282" s="157"/>
      <c r="V282" s="157"/>
      <c r="W282" s="157"/>
      <c r="X282" s="148"/>
      <c r="Y282" s="148"/>
      <c r="Z282" s="148"/>
      <c r="AA282" s="148"/>
      <c r="AB282" s="148"/>
      <c r="AC282" s="148"/>
      <c r="AD282" s="148"/>
      <c r="AE282" s="148"/>
      <c r="AF282" s="148"/>
      <c r="AG282" s="148" t="s">
        <v>173</v>
      </c>
      <c r="AH282" s="148">
        <v>0</v>
      </c>
      <c r="AI282" s="148"/>
      <c r="AJ282" s="148"/>
      <c r="AK282" s="148"/>
      <c r="AL282" s="148"/>
      <c r="AM282" s="148"/>
      <c r="AN282" s="148"/>
      <c r="AO282" s="148"/>
      <c r="AP282" s="148"/>
      <c r="AQ282" s="148"/>
      <c r="AR282" s="148"/>
      <c r="AS282" s="148"/>
      <c r="AT282" s="148"/>
      <c r="AU282" s="148"/>
      <c r="AV282" s="148"/>
      <c r="AW282" s="148"/>
      <c r="AX282" s="148"/>
      <c r="AY282" s="148"/>
      <c r="AZ282" s="148"/>
      <c r="BA282" s="148"/>
      <c r="BB282" s="148"/>
      <c r="BC282" s="148"/>
      <c r="BD282" s="148"/>
      <c r="BE282" s="148"/>
      <c r="BF282" s="148"/>
      <c r="BG282" s="148"/>
      <c r="BH282" s="148"/>
    </row>
    <row r="283" spans="1:60" outlineLevel="1" x14ac:dyDescent="0.2">
      <c r="A283" s="155"/>
      <c r="B283" s="156"/>
      <c r="C283" s="185" t="s">
        <v>307</v>
      </c>
      <c r="D283" s="158"/>
      <c r="E283" s="159">
        <v>2.8800000000000003</v>
      </c>
      <c r="F283" s="157"/>
      <c r="G283" s="157"/>
      <c r="H283" s="157"/>
      <c r="I283" s="157"/>
      <c r="J283" s="157"/>
      <c r="K283" s="157"/>
      <c r="L283" s="157"/>
      <c r="M283" s="157"/>
      <c r="N283" s="157"/>
      <c r="O283" s="157"/>
      <c r="P283" s="157"/>
      <c r="Q283" s="157"/>
      <c r="R283" s="157"/>
      <c r="S283" s="157"/>
      <c r="T283" s="157"/>
      <c r="U283" s="157"/>
      <c r="V283" s="157"/>
      <c r="W283" s="157"/>
      <c r="X283" s="148"/>
      <c r="Y283" s="148"/>
      <c r="Z283" s="148"/>
      <c r="AA283" s="148"/>
      <c r="AB283" s="148"/>
      <c r="AC283" s="148"/>
      <c r="AD283" s="148"/>
      <c r="AE283" s="148"/>
      <c r="AF283" s="148"/>
      <c r="AG283" s="148" t="s">
        <v>173</v>
      </c>
      <c r="AH283" s="148">
        <v>0</v>
      </c>
      <c r="AI283" s="148"/>
      <c r="AJ283" s="148"/>
      <c r="AK283" s="148"/>
      <c r="AL283" s="148"/>
      <c r="AM283" s="148"/>
      <c r="AN283" s="148"/>
      <c r="AO283" s="148"/>
      <c r="AP283" s="148"/>
      <c r="AQ283" s="148"/>
      <c r="AR283" s="148"/>
      <c r="AS283" s="148"/>
      <c r="AT283" s="148"/>
      <c r="AU283" s="148"/>
      <c r="AV283" s="148"/>
      <c r="AW283" s="148"/>
      <c r="AX283" s="148"/>
      <c r="AY283" s="148"/>
      <c r="AZ283" s="148"/>
      <c r="BA283" s="148"/>
      <c r="BB283" s="148"/>
      <c r="BC283" s="148"/>
      <c r="BD283" s="148"/>
      <c r="BE283" s="148"/>
      <c r="BF283" s="148"/>
      <c r="BG283" s="148"/>
      <c r="BH283" s="148"/>
    </row>
    <row r="284" spans="1:60" outlineLevel="1" x14ac:dyDescent="0.2">
      <c r="A284" s="155"/>
      <c r="B284" s="156"/>
      <c r="C284" s="185" t="s">
        <v>308</v>
      </c>
      <c r="D284" s="158"/>
      <c r="E284" s="159">
        <v>113.79</v>
      </c>
      <c r="F284" s="157"/>
      <c r="G284" s="157"/>
      <c r="H284" s="157"/>
      <c r="I284" s="157"/>
      <c r="J284" s="157"/>
      <c r="K284" s="157"/>
      <c r="L284" s="157"/>
      <c r="M284" s="157"/>
      <c r="N284" s="157"/>
      <c r="O284" s="157"/>
      <c r="P284" s="157"/>
      <c r="Q284" s="157"/>
      <c r="R284" s="157"/>
      <c r="S284" s="157"/>
      <c r="T284" s="157"/>
      <c r="U284" s="157"/>
      <c r="V284" s="157"/>
      <c r="W284" s="157"/>
      <c r="X284" s="148"/>
      <c r="Y284" s="148"/>
      <c r="Z284" s="148"/>
      <c r="AA284" s="148"/>
      <c r="AB284" s="148"/>
      <c r="AC284" s="148"/>
      <c r="AD284" s="148"/>
      <c r="AE284" s="148"/>
      <c r="AF284" s="148"/>
      <c r="AG284" s="148" t="s">
        <v>173</v>
      </c>
      <c r="AH284" s="148">
        <v>0</v>
      </c>
      <c r="AI284" s="148"/>
      <c r="AJ284" s="148"/>
      <c r="AK284" s="148"/>
      <c r="AL284" s="148"/>
      <c r="AM284" s="148"/>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row>
    <row r="285" spans="1:60" outlineLevel="1" x14ac:dyDescent="0.2">
      <c r="A285" s="155"/>
      <c r="B285" s="156"/>
      <c r="C285" s="185" t="s">
        <v>354</v>
      </c>
      <c r="D285" s="158"/>
      <c r="E285" s="159">
        <v>35.57</v>
      </c>
      <c r="F285" s="157"/>
      <c r="G285" s="157"/>
      <c r="H285" s="157"/>
      <c r="I285" s="157"/>
      <c r="J285" s="157"/>
      <c r="K285" s="157"/>
      <c r="L285" s="157"/>
      <c r="M285" s="157"/>
      <c r="N285" s="157"/>
      <c r="O285" s="157"/>
      <c r="P285" s="157"/>
      <c r="Q285" s="157"/>
      <c r="R285" s="157"/>
      <c r="S285" s="157"/>
      <c r="T285" s="157"/>
      <c r="U285" s="157"/>
      <c r="V285" s="157"/>
      <c r="W285" s="157"/>
      <c r="X285" s="148"/>
      <c r="Y285" s="148"/>
      <c r="Z285" s="148"/>
      <c r="AA285" s="148"/>
      <c r="AB285" s="148"/>
      <c r="AC285" s="148"/>
      <c r="AD285" s="148"/>
      <c r="AE285" s="148"/>
      <c r="AF285" s="148"/>
      <c r="AG285" s="148" t="s">
        <v>173</v>
      </c>
      <c r="AH285" s="148">
        <v>0</v>
      </c>
      <c r="AI285" s="148"/>
      <c r="AJ285" s="148"/>
      <c r="AK285" s="148"/>
      <c r="AL285" s="148"/>
      <c r="AM285" s="148"/>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row>
    <row r="286" spans="1:60" outlineLevel="1" x14ac:dyDescent="0.2">
      <c r="A286" s="167">
        <v>33</v>
      </c>
      <c r="B286" s="168" t="s">
        <v>355</v>
      </c>
      <c r="C286" s="184" t="s">
        <v>356</v>
      </c>
      <c r="D286" s="169" t="s">
        <v>184</v>
      </c>
      <c r="E286" s="170">
        <v>15.46</v>
      </c>
      <c r="F286" s="171">
        <v>0</v>
      </c>
      <c r="G286" s="172">
        <f>ROUND(E286*F286,2)</f>
        <v>0</v>
      </c>
      <c r="H286" s="171">
        <v>0</v>
      </c>
      <c r="I286" s="172">
        <f>ROUND(E286*H286,2)</f>
        <v>0</v>
      </c>
      <c r="J286" s="171">
        <v>63.400000000000006</v>
      </c>
      <c r="K286" s="172">
        <f>ROUND(E286*J286,2)</f>
        <v>980.16</v>
      </c>
      <c r="L286" s="172">
        <v>21</v>
      </c>
      <c r="M286" s="172">
        <f>G286*(1+L286/100)</f>
        <v>0</v>
      </c>
      <c r="N286" s="172">
        <v>0</v>
      </c>
      <c r="O286" s="172">
        <f>ROUND(E286*N286,2)</f>
        <v>0</v>
      </c>
      <c r="P286" s="172">
        <v>0.02</v>
      </c>
      <c r="Q286" s="172">
        <f>ROUND(E286*P286,2)</f>
        <v>0.31</v>
      </c>
      <c r="R286" s="172" t="s">
        <v>341</v>
      </c>
      <c r="S286" s="172" t="s">
        <v>168</v>
      </c>
      <c r="T286" s="173" t="s">
        <v>168</v>
      </c>
      <c r="U286" s="157">
        <v>0.14700000000000002</v>
      </c>
      <c r="V286" s="157">
        <f>ROUND(E286*U286,2)</f>
        <v>2.27</v>
      </c>
      <c r="W286" s="157"/>
      <c r="X286" s="148"/>
      <c r="Y286" s="148"/>
      <c r="Z286" s="148"/>
      <c r="AA286" s="148"/>
      <c r="AB286" s="148"/>
      <c r="AC286" s="148"/>
      <c r="AD286" s="148"/>
      <c r="AE286" s="148"/>
      <c r="AF286" s="148"/>
      <c r="AG286" s="148" t="s">
        <v>169</v>
      </c>
      <c r="AH286" s="148"/>
      <c r="AI286" s="148"/>
      <c r="AJ286" s="148"/>
      <c r="AK286" s="148"/>
      <c r="AL286" s="148"/>
      <c r="AM286" s="148"/>
      <c r="AN286" s="148"/>
      <c r="AO286" s="148"/>
      <c r="AP286" s="148"/>
      <c r="AQ286" s="148"/>
      <c r="AR286" s="148"/>
      <c r="AS286" s="148"/>
      <c r="AT286" s="148"/>
      <c r="AU286" s="148"/>
      <c r="AV286" s="148"/>
      <c r="AW286" s="148"/>
      <c r="AX286" s="148"/>
      <c r="AY286" s="148"/>
      <c r="AZ286" s="148"/>
      <c r="BA286" s="148"/>
      <c r="BB286" s="148"/>
      <c r="BC286" s="148"/>
      <c r="BD286" s="148"/>
      <c r="BE286" s="148"/>
      <c r="BF286" s="148"/>
      <c r="BG286" s="148"/>
      <c r="BH286" s="148"/>
    </row>
    <row r="287" spans="1:60" outlineLevel="1" x14ac:dyDescent="0.2">
      <c r="A287" s="155"/>
      <c r="B287" s="156"/>
      <c r="C287" s="240" t="s">
        <v>357</v>
      </c>
      <c r="D287" s="241"/>
      <c r="E287" s="241"/>
      <c r="F287" s="241"/>
      <c r="G287" s="241"/>
      <c r="H287" s="157"/>
      <c r="I287" s="157"/>
      <c r="J287" s="157"/>
      <c r="K287" s="157"/>
      <c r="L287" s="157"/>
      <c r="M287" s="157"/>
      <c r="N287" s="157"/>
      <c r="O287" s="157"/>
      <c r="P287" s="157"/>
      <c r="Q287" s="157"/>
      <c r="R287" s="157"/>
      <c r="S287" s="157"/>
      <c r="T287" s="157"/>
      <c r="U287" s="157"/>
      <c r="V287" s="157"/>
      <c r="W287" s="157"/>
      <c r="X287" s="148"/>
      <c r="Y287" s="148"/>
      <c r="Z287" s="148"/>
      <c r="AA287" s="148"/>
      <c r="AB287" s="148"/>
      <c r="AC287" s="148"/>
      <c r="AD287" s="148"/>
      <c r="AE287" s="148"/>
      <c r="AF287" s="148"/>
      <c r="AG287" s="148" t="s">
        <v>171</v>
      </c>
      <c r="AH287" s="148"/>
      <c r="AI287" s="148"/>
      <c r="AJ287" s="148"/>
      <c r="AK287" s="148"/>
      <c r="AL287" s="148"/>
      <c r="AM287" s="148"/>
      <c r="AN287" s="148"/>
      <c r="AO287" s="148"/>
      <c r="AP287" s="148"/>
      <c r="AQ287" s="148"/>
      <c r="AR287" s="148"/>
      <c r="AS287" s="148"/>
      <c r="AT287" s="148"/>
      <c r="AU287" s="148"/>
      <c r="AV287" s="148"/>
      <c r="AW287" s="148"/>
      <c r="AX287" s="148"/>
      <c r="AY287" s="148"/>
      <c r="AZ287" s="148"/>
      <c r="BA287" s="148"/>
      <c r="BB287" s="148"/>
      <c r="BC287" s="148"/>
      <c r="BD287" s="148"/>
      <c r="BE287" s="148"/>
      <c r="BF287" s="148"/>
      <c r="BG287" s="148"/>
      <c r="BH287" s="148"/>
    </row>
    <row r="288" spans="1:60" outlineLevel="1" x14ac:dyDescent="0.2">
      <c r="A288" s="155"/>
      <c r="B288" s="156"/>
      <c r="C288" s="185" t="s">
        <v>305</v>
      </c>
      <c r="D288" s="158"/>
      <c r="E288" s="159">
        <v>4.4200000000000008</v>
      </c>
      <c r="F288" s="157"/>
      <c r="G288" s="157"/>
      <c r="H288" s="157"/>
      <c r="I288" s="157"/>
      <c r="J288" s="157"/>
      <c r="K288" s="157"/>
      <c r="L288" s="157"/>
      <c r="M288" s="157"/>
      <c r="N288" s="157"/>
      <c r="O288" s="157"/>
      <c r="P288" s="157"/>
      <c r="Q288" s="157"/>
      <c r="R288" s="157"/>
      <c r="S288" s="157"/>
      <c r="T288" s="157"/>
      <c r="U288" s="157"/>
      <c r="V288" s="157"/>
      <c r="W288" s="157"/>
      <c r="X288" s="148"/>
      <c r="Y288" s="148"/>
      <c r="Z288" s="148"/>
      <c r="AA288" s="148"/>
      <c r="AB288" s="148"/>
      <c r="AC288" s="148"/>
      <c r="AD288" s="148"/>
      <c r="AE288" s="148"/>
      <c r="AF288" s="148"/>
      <c r="AG288" s="148" t="s">
        <v>173</v>
      </c>
      <c r="AH288" s="148">
        <v>0</v>
      </c>
      <c r="AI288" s="148"/>
      <c r="AJ288" s="148"/>
      <c r="AK288" s="148"/>
      <c r="AL288" s="148"/>
      <c r="AM288" s="148"/>
      <c r="AN288" s="148"/>
      <c r="AO288" s="148"/>
      <c r="AP288" s="148"/>
      <c r="AQ288" s="148"/>
      <c r="AR288" s="148"/>
      <c r="AS288" s="148"/>
      <c r="AT288" s="148"/>
      <c r="AU288" s="148"/>
      <c r="AV288" s="148"/>
      <c r="AW288" s="148"/>
      <c r="AX288" s="148"/>
      <c r="AY288" s="148"/>
      <c r="AZ288" s="148"/>
      <c r="BA288" s="148"/>
      <c r="BB288" s="148"/>
      <c r="BC288" s="148"/>
      <c r="BD288" s="148"/>
      <c r="BE288" s="148"/>
      <c r="BF288" s="148"/>
      <c r="BG288" s="148"/>
      <c r="BH288" s="148"/>
    </row>
    <row r="289" spans="1:60" outlineLevel="1" x14ac:dyDescent="0.2">
      <c r="A289" s="155"/>
      <c r="B289" s="156"/>
      <c r="C289" s="185" t="s">
        <v>306</v>
      </c>
      <c r="D289" s="158"/>
      <c r="E289" s="159">
        <v>8.16</v>
      </c>
      <c r="F289" s="157"/>
      <c r="G289" s="157"/>
      <c r="H289" s="157"/>
      <c r="I289" s="157"/>
      <c r="J289" s="157"/>
      <c r="K289" s="157"/>
      <c r="L289" s="157"/>
      <c r="M289" s="157"/>
      <c r="N289" s="157"/>
      <c r="O289" s="157"/>
      <c r="P289" s="157"/>
      <c r="Q289" s="157"/>
      <c r="R289" s="157"/>
      <c r="S289" s="157"/>
      <c r="T289" s="157"/>
      <c r="U289" s="157"/>
      <c r="V289" s="157"/>
      <c r="W289" s="157"/>
      <c r="X289" s="148"/>
      <c r="Y289" s="148"/>
      <c r="Z289" s="148"/>
      <c r="AA289" s="148"/>
      <c r="AB289" s="148"/>
      <c r="AC289" s="148"/>
      <c r="AD289" s="148"/>
      <c r="AE289" s="148"/>
      <c r="AF289" s="148"/>
      <c r="AG289" s="148" t="s">
        <v>173</v>
      </c>
      <c r="AH289" s="148">
        <v>0</v>
      </c>
      <c r="AI289" s="148"/>
      <c r="AJ289" s="148"/>
      <c r="AK289" s="148"/>
      <c r="AL289" s="148"/>
      <c r="AM289" s="148"/>
      <c r="AN289" s="148"/>
      <c r="AO289" s="148"/>
      <c r="AP289" s="148"/>
      <c r="AQ289" s="148"/>
      <c r="AR289" s="148"/>
      <c r="AS289" s="148"/>
      <c r="AT289" s="148"/>
      <c r="AU289" s="148"/>
      <c r="AV289" s="148"/>
      <c r="AW289" s="148"/>
      <c r="AX289" s="148"/>
      <c r="AY289" s="148"/>
      <c r="AZ289" s="148"/>
      <c r="BA289" s="148"/>
      <c r="BB289" s="148"/>
      <c r="BC289" s="148"/>
      <c r="BD289" s="148"/>
      <c r="BE289" s="148"/>
      <c r="BF289" s="148"/>
      <c r="BG289" s="148"/>
      <c r="BH289" s="148"/>
    </row>
    <row r="290" spans="1:60" outlineLevel="1" x14ac:dyDescent="0.2">
      <c r="A290" s="155"/>
      <c r="B290" s="156"/>
      <c r="C290" s="185" t="s">
        <v>307</v>
      </c>
      <c r="D290" s="158"/>
      <c r="E290" s="159">
        <v>2.8800000000000003</v>
      </c>
      <c r="F290" s="157"/>
      <c r="G290" s="157"/>
      <c r="H290" s="157"/>
      <c r="I290" s="157"/>
      <c r="J290" s="157"/>
      <c r="K290" s="157"/>
      <c r="L290" s="157"/>
      <c r="M290" s="157"/>
      <c r="N290" s="157"/>
      <c r="O290" s="157"/>
      <c r="P290" s="157"/>
      <c r="Q290" s="157"/>
      <c r="R290" s="157"/>
      <c r="S290" s="157"/>
      <c r="T290" s="157"/>
      <c r="U290" s="157"/>
      <c r="V290" s="157"/>
      <c r="W290" s="157"/>
      <c r="X290" s="148"/>
      <c r="Y290" s="148"/>
      <c r="Z290" s="148"/>
      <c r="AA290" s="148"/>
      <c r="AB290" s="148"/>
      <c r="AC290" s="148"/>
      <c r="AD290" s="148"/>
      <c r="AE290" s="148"/>
      <c r="AF290" s="148"/>
      <c r="AG290" s="148" t="s">
        <v>173</v>
      </c>
      <c r="AH290" s="148">
        <v>0</v>
      </c>
      <c r="AI290" s="148"/>
      <c r="AJ290" s="148"/>
      <c r="AK290" s="148"/>
      <c r="AL290" s="148"/>
      <c r="AM290" s="148"/>
      <c r="AN290" s="148"/>
      <c r="AO290" s="148"/>
      <c r="AP290" s="148"/>
      <c r="AQ290" s="148"/>
      <c r="AR290" s="148"/>
      <c r="AS290" s="148"/>
      <c r="AT290" s="148"/>
      <c r="AU290" s="148"/>
      <c r="AV290" s="148"/>
      <c r="AW290" s="148"/>
      <c r="AX290" s="148"/>
      <c r="AY290" s="148"/>
      <c r="AZ290" s="148"/>
      <c r="BA290" s="148"/>
      <c r="BB290" s="148"/>
      <c r="BC290" s="148"/>
      <c r="BD290" s="148"/>
      <c r="BE290" s="148"/>
      <c r="BF290" s="148"/>
      <c r="BG290" s="148"/>
      <c r="BH290" s="148"/>
    </row>
    <row r="291" spans="1:60" ht="33.75" outlineLevel="1" x14ac:dyDescent="0.2">
      <c r="A291" s="167">
        <v>34</v>
      </c>
      <c r="B291" s="168" t="s">
        <v>358</v>
      </c>
      <c r="C291" s="184" t="s">
        <v>359</v>
      </c>
      <c r="D291" s="169" t="s">
        <v>184</v>
      </c>
      <c r="E291" s="170">
        <v>16</v>
      </c>
      <c r="F291" s="171">
        <v>0</v>
      </c>
      <c r="G291" s="172">
        <f>ROUND(E291*F291,2)</f>
        <v>0</v>
      </c>
      <c r="H291" s="171">
        <v>27.85</v>
      </c>
      <c r="I291" s="172">
        <f>ROUND(E291*H291,2)</f>
        <v>445.6</v>
      </c>
      <c r="J291" s="171">
        <v>340.65000000000003</v>
      </c>
      <c r="K291" s="172">
        <f>ROUND(E291*J291,2)</f>
        <v>5450.4</v>
      </c>
      <c r="L291" s="172">
        <v>21</v>
      </c>
      <c r="M291" s="172">
        <f>G291*(1+L291/100)</f>
        <v>0</v>
      </c>
      <c r="N291" s="172">
        <v>1.17E-3</v>
      </c>
      <c r="O291" s="172">
        <f>ROUND(E291*N291,2)</f>
        <v>0.02</v>
      </c>
      <c r="P291" s="172">
        <v>7.6000000000000012E-2</v>
      </c>
      <c r="Q291" s="172">
        <f>ROUND(E291*P291,2)</f>
        <v>1.22</v>
      </c>
      <c r="R291" s="172" t="s">
        <v>341</v>
      </c>
      <c r="S291" s="172" t="s">
        <v>168</v>
      </c>
      <c r="T291" s="173" t="s">
        <v>168</v>
      </c>
      <c r="U291" s="157">
        <v>0.93900000000000006</v>
      </c>
      <c r="V291" s="157">
        <f>ROUND(E291*U291,2)</f>
        <v>15.02</v>
      </c>
      <c r="W291" s="157"/>
      <c r="X291" s="148"/>
      <c r="Y291" s="148"/>
      <c r="Z291" s="148"/>
      <c r="AA291" s="148"/>
      <c r="AB291" s="148"/>
      <c r="AC291" s="148"/>
      <c r="AD291" s="148"/>
      <c r="AE291" s="148"/>
      <c r="AF291" s="148"/>
      <c r="AG291" s="148" t="s">
        <v>195</v>
      </c>
      <c r="AH291" s="148"/>
      <c r="AI291" s="148"/>
      <c r="AJ291" s="148"/>
      <c r="AK291" s="148"/>
      <c r="AL291" s="148"/>
      <c r="AM291" s="148"/>
      <c r="AN291" s="148"/>
      <c r="AO291" s="148"/>
      <c r="AP291" s="148"/>
      <c r="AQ291" s="148"/>
      <c r="AR291" s="148"/>
      <c r="AS291" s="148"/>
      <c r="AT291" s="148"/>
      <c r="AU291" s="148"/>
      <c r="AV291" s="148"/>
      <c r="AW291" s="148"/>
      <c r="AX291" s="148"/>
      <c r="AY291" s="148"/>
      <c r="AZ291" s="148"/>
      <c r="BA291" s="148"/>
      <c r="BB291" s="148"/>
      <c r="BC291" s="148"/>
      <c r="BD291" s="148"/>
      <c r="BE291" s="148"/>
      <c r="BF291" s="148"/>
      <c r="BG291" s="148"/>
      <c r="BH291" s="148"/>
    </row>
    <row r="292" spans="1:60" outlineLevel="1" x14ac:dyDescent="0.2">
      <c r="A292" s="155"/>
      <c r="B292" s="156"/>
      <c r="C292" s="185" t="s">
        <v>360</v>
      </c>
      <c r="D292" s="158"/>
      <c r="E292" s="159">
        <v>16</v>
      </c>
      <c r="F292" s="157"/>
      <c r="G292" s="157"/>
      <c r="H292" s="157"/>
      <c r="I292" s="157"/>
      <c r="J292" s="157"/>
      <c r="K292" s="157"/>
      <c r="L292" s="157"/>
      <c r="M292" s="157"/>
      <c r="N292" s="157"/>
      <c r="O292" s="157"/>
      <c r="P292" s="157"/>
      <c r="Q292" s="157"/>
      <c r="R292" s="157"/>
      <c r="S292" s="157"/>
      <c r="T292" s="157"/>
      <c r="U292" s="157"/>
      <c r="V292" s="157"/>
      <c r="W292" s="157"/>
      <c r="X292" s="148"/>
      <c r="Y292" s="148"/>
      <c r="Z292" s="148"/>
      <c r="AA292" s="148"/>
      <c r="AB292" s="148"/>
      <c r="AC292" s="148"/>
      <c r="AD292" s="148"/>
      <c r="AE292" s="148"/>
      <c r="AF292" s="148"/>
      <c r="AG292" s="148" t="s">
        <v>173</v>
      </c>
      <c r="AH292" s="148">
        <v>0</v>
      </c>
      <c r="AI292" s="148"/>
      <c r="AJ292" s="148"/>
      <c r="AK292" s="148"/>
      <c r="AL292" s="148"/>
      <c r="AM292" s="148"/>
      <c r="AN292" s="148"/>
      <c r="AO292" s="148"/>
      <c r="AP292" s="148"/>
      <c r="AQ292" s="148"/>
      <c r="AR292" s="148"/>
      <c r="AS292" s="148"/>
      <c r="AT292" s="148"/>
      <c r="AU292" s="148"/>
      <c r="AV292" s="148"/>
      <c r="AW292" s="148"/>
      <c r="AX292" s="148"/>
      <c r="AY292" s="148"/>
      <c r="AZ292" s="148"/>
      <c r="BA292" s="148"/>
      <c r="BB292" s="148"/>
      <c r="BC292" s="148"/>
      <c r="BD292" s="148"/>
      <c r="BE292" s="148"/>
      <c r="BF292" s="148"/>
      <c r="BG292" s="148"/>
      <c r="BH292" s="148"/>
    </row>
    <row r="293" spans="1:60" ht="33.75" outlineLevel="1" x14ac:dyDescent="0.2">
      <c r="A293" s="167">
        <v>35</v>
      </c>
      <c r="B293" s="168" t="s">
        <v>361</v>
      </c>
      <c r="C293" s="184" t="s">
        <v>362</v>
      </c>
      <c r="D293" s="169" t="s">
        <v>181</v>
      </c>
      <c r="E293" s="170">
        <v>10</v>
      </c>
      <c r="F293" s="171">
        <v>0</v>
      </c>
      <c r="G293" s="172">
        <f>ROUND(E293*F293,2)</f>
        <v>0</v>
      </c>
      <c r="H293" s="171">
        <v>15.840000000000002</v>
      </c>
      <c r="I293" s="172">
        <f>ROUND(E293*H293,2)</f>
        <v>158.4</v>
      </c>
      <c r="J293" s="171">
        <v>160.16000000000003</v>
      </c>
      <c r="K293" s="172">
        <f>ROUND(E293*J293,2)</f>
        <v>1601.6</v>
      </c>
      <c r="L293" s="172">
        <v>21</v>
      </c>
      <c r="M293" s="172">
        <f>G293*(1+L293/100)</f>
        <v>0</v>
      </c>
      <c r="N293" s="172">
        <v>6.7000000000000002E-4</v>
      </c>
      <c r="O293" s="172">
        <f>ROUND(E293*N293,2)</f>
        <v>0.01</v>
      </c>
      <c r="P293" s="172">
        <v>2E-3</v>
      </c>
      <c r="Q293" s="172">
        <f>ROUND(E293*P293,2)</f>
        <v>0.02</v>
      </c>
      <c r="R293" s="172" t="s">
        <v>341</v>
      </c>
      <c r="S293" s="172" t="s">
        <v>168</v>
      </c>
      <c r="T293" s="173" t="s">
        <v>168</v>
      </c>
      <c r="U293" s="157">
        <v>0.48000000000000004</v>
      </c>
      <c r="V293" s="157">
        <f>ROUND(E293*U293,2)</f>
        <v>4.8</v>
      </c>
      <c r="W293" s="157"/>
      <c r="X293" s="148"/>
      <c r="Y293" s="148"/>
      <c r="Z293" s="148"/>
      <c r="AA293" s="148"/>
      <c r="AB293" s="148"/>
      <c r="AC293" s="148"/>
      <c r="AD293" s="148"/>
      <c r="AE293" s="148"/>
      <c r="AF293" s="148"/>
      <c r="AG293" s="148" t="s">
        <v>169</v>
      </c>
      <c r="AH293" s="148"/>
      <c r="AI293" s="148"/>
      <c r="AJ293" s="148"/>
      <c r="AK293" s="148"/>
      <c r="AL293" s="148"/>
      <c r="AM293" s="148"/>
      <c r="AN293" s="148"/>
      <c r="AO293" s="148"/>
      <c r="AP293" s="148"/>
      <c r="AQ293" s="148"/>
      <c r="AR293" s="148"/>
      <c r="AS293" s="148"/>
      <c r="AT293" s="148"/>
      <c r="AU293" s="148"/>
      <c r="AV293" s="148"/>
      <c r="AW293" s="148"/>
      <c r="AX293" s="148"/>
      <c r="AY293" s="148"/>
      <c r="AZ293" s="148"/>
      <c r="BA293" s="148"/>
      <c r="BB293" s="148"/>
      <c r="BC293" s="148"/>
      <c r="BD293" s="148"/>
      <c r="BE293" s="148"/>
      <c r="BF293" s="148"/>
      <c r="BG293" s="148"/>
      <c r="BH293" s="148"/>
    </row>
    <row r="294" spans="1:60" outlineLevel="1" x14ac:dyDescent="0.2">
      <c r="A294" s="155"/>
      <c r="B294" s="156"/>
      <c r="C294" s="240" t="s">
        <v>363</v>
      </c>
      <c r="D294" s="241"/>
      <c r="E294" s="241"/>
      <c r="F294" s="241"/>
      <c r="G294" s="241"/>
      <c r="H294" s="157"/>
      <c r="I294" s="157"/>
      <c r="J294" s="157"/>
      <c r="K294" s="157"/>
      <c r="L294" s="157"/>
      <c r="M294" s="157"/>
      <c r="N294" s="157"/>
      <c r="O294" s="157"/>
      <c r="P294" s="157"/>
      <c r="Q294" s="157"/>
      <c r="R294" s="157"/>
      <c r="S294" s="157"/>
      <c r="T294" s="157"/>
      <c r="U294" s="157"/>
      <c r="V294" s="157"/>
      <c r="W294" s="157"/>
      <c r="X294" s="148"/>
      <c r="Y294" s="148"/>
      <c r="Z294" s="148"/>
      <c r="AA294" s="148"/>
      <c r="AB294" s="148"/>
      <c r="AC294" s="148"/>
      <c r="AD294" s="148"/>
      <c r="AE294" s="148"/>
      <c r="AF294" s="148"/>
      <c r="AG294" s="148" t="s">
        <v>171</v>
      </c>
      <c r="AH294" s="148"/>
      <c r="AI294" s="148"/>
      <c r="AJ294" s="148"/>
      <c r="AK294" s="148"/>
      <c r="AL294" s="148"/>
      <c r="AM294" s="148"/>
      <c r="AN294" s="148"/>
      <c r="AO294" s="148"/>
      <c r="AP294" s="148"/>
      <c r="AQ294" s="148"/>
      <c r="AR294" s="148"/>
      <c r="AS294" s="148"/>
      <c r="AT294" s="148"/>
      <c r="AU294" s="148"/>
      <c r="AV294" s="148"/>
      <c r="AW294" s="148"/>
      <c r="AX294" s="148"/>
      <c r="AY294" s="148"/>
      <c r="AZ294" s="148"/>
      <c r="BA294" s="148"/>
      <c r="BB294" s="148"/>
      <c r="BC294" s="148"/>
      <c r="BD294" s="148"/>
      <c r="BE294" s="148"/>
      <c r="BF294" s="148"/>
      <c r="BG294" s="148"/>
      <c r="BH294" s="148"/>
    </row>
    <row r="295" spans="1:60" ht="22.5" outlineLevel="1" x14ac:dyDescent="0.2">
      <c r="A295" s="167">
        <v>36</v>
      </c>
      <c r="B295" s="168" t="s">
        <v>364</v>
      </c>
      <c r="C295" s="184" t="s">
        <v>365</v>
      </c>
      <c r="D295" s="169" t="s">
        <v>189</v>
      </c>
      <c r="E295" s="170">
        <v>8.08</v>
      </c>
      <c r="F295" s="171">
        <v>0</v>
      </c>
      <c r="G295" s="172">
        <f>ROUND(E295*F295,2)</f>
        <v>0</v>
      </c>
      <c r="H295" s="171">
        <v>0</v>
      </c>
      <c r="I295" s="172">
        <f>ROUND(E295*H295,2)</f>
        <v>0</v>
      </c>
      <c r="J295" s="171">
        <v>197.5</v>
      </c>
      <c r="K295" s="172">
        <f>ROUND(E295*J295,2)</f>
        <v>1595.8</v>
      </c>
      <c r="L295" s="172">
        <v>21</v>
      </c>
      <c r="M295" s="172">
        <f>G295*(1+L295/100)</f>
        <v>0</v>
      </c>
      <c r="N295" s="172">
        <v>0</v>
      </c>
      <c r="O295" s="172">
        <f>ROUND(E295*N295,2)</f>
        <v>0</v>
      </c>
      <c r="P295" s="172">
        <v>9.0000000000000011E-3</v>
      </c>
      <c r="Q295" s="172">
        <f>ROUND(E295*P295,2)</f>
        <v>7.0000000000000007E-2</v>
      </c>
      <c r="R295" s="172" t="s">
        <v>341</v>
      </c>
      <c r="S295" s="172" t="s">
        <v>168</v>
      </c>
      <c r="T295" s="173" t="s">
        <v>168</v>
      </c>
      <c r="U295" s="157">
        <v>0.6100000000000001</v>
      </c>
      <c r="V295" s="157">
        <f>ROUND(E295*U295,2)</f>
        <v>4.93</v>
      </c>
      <c r="W295" s="157"/>
      <c r="X295" s="148"/>
      <c r="Y295" s="148"/>
      <c r="Z295" s="148"/>
      <c r="AA295" s="148"/>
      <c r="AB295" s="148"/>
      <c r="AC295" s="148"/>
      <c r="AD295" s="148"/>
      <c r="AE295" s="148"/>
      <c r="AF295" s="148"/>
      <c r="AG295" s="148" t="s">
        <v>169</v>
      </c>
      <c r="AH295" s="148"/>
      <c r="AI295" s="148"/>
      <c r="AJ295" s="148"/>
      <c r="AK295" s="148"/>
      <c r="AL295" s="148"/>
      <c r="AM295" s="148"/>
      <c r="AN295" s="148"/>
      <c r="AO295" s="148"/>
      <c r="AP295" s="148"/>
      <c r="AQ295" s="148"/>
      <c r="AR295" s="148"/>
      <c r="AS295" s="148"/>
      <c r="AT295" s="148"/>
      <c r="AU295" s="148"/>
      <c r="AV295" s="148"/>
      <c r="AW295" s="148"/>
      <c r="AX295" s="148"/>
      <c r="AY295" s="148"/>
      <c r="AZ295" s="148"/>
      <c r="BA295" s="148"/>
      <c r="BB295" s="148"/>
      <c r="BC295" s="148"/>
      <c r="BD295" s="148"/>
      <c r="BE295" s="148"/>
      <c r="BF295" s="148"/>
      <c r="BG295" s="148"/>
      <c r="BH295" s="148"/>
    </row>
    <row r="296" spans="1:60" outlineLevel="1" x14ac:dyDescent="0.2">
      <c r="A296" s="155"/>
      <c r="B296" s="156"/>
      <c r="C296" s="185" t="s">
        <v>366</v>
      </c>
      <c r="D296" s="158"/>
      <c r="E296" s="159">
        <v>8.08</v>
      </c>
      <c r="F296" s="157"/>
      <c r="G296" s="157"/>
      <c r="H296" s="157"/>
      <c r="I296" s="157"/>
      <c r="J296" s="157"/>
      <c r="K296" s="157"/>
      <c r="L296" s="157"/>
      <c r="M296" s="157"/>
      <c r="N296" s="157"/>
      <c r="O296" s="157"/>
      <c r="P296" s="157"/>
      <c r="Q296" s="157"/>
      <c r="R296" s="157"/>
      <c r="S296" s="157"/>
      <c r="T296" s="157"/>
      <c r="U296" s="157"/>
      <c r="V296" s="157"/>
      <c r="W296" s="157"/>
      <c r="X296" s="148"/>
      <c r="Y296" s="148"/>
      <c r="Z296" s="148"/>
      <c r="AA296" s="148"/>
      <c r="AB296" s="148"/>
      <c r="AC296" s="148"/>
      <c r="AD296" s="148"/>
      <c r="AE296" s="148"/>
      <c r="AF296" s="148"/>
      <c r="AG296" s="148" t="s">
        <v>173</v>
      </c>
      <c r="AH296" s="148">
        <v>0</v>
      </c>
      <c r="AI296" s="148"/>
      <c r="AJ296" s="148"/>
      <c r="AK296" s="148"/>
      <c r="AL296" s="148"/>
      <c r="AM296" s="148"/>
      <c r="AN296" s="148"/>
      <c r="AO296" s="148"/>
      <c r="AP296" s="148"/>
      <c r="AQ296" s="148"/>
      <c r="AR296" s="148"/>
      <c r="AS296" s="148"/>
      <c r="AT296" s="148"/>
      <c r="AU296" s="148"/>
      <c r="AV296" s="148"/>
      <c r="AW296" s="148"/>
      <c r="AX296" s="148"/>
      <c r="AY296" s="148"/>
      <c r="AZ296" s="148"/>
      <c r="BA296" s="148"/>
      <c r="BB296" s="148"/>
      <c r="BC296" s="148"/>
      <c r="BD296" s="148"/>
      <c r="BE296" s="148"/>
      <c r="BF296" s="148"/>
      <c r="BG296" s="148"/>
      <c r="BH296" s="148"/>
    </row>
    <row r="297" spans="1:60" ht="22.5" outlineLevel="1" x14ac:dyDescent="0.2">
      <c r="A297" s="167">
        <v>37</v>
      </c>
      <c r="B297" s="168" t="s">
        <v>367</v>
      </c>
      <c r="C297" s="184" t="s">
        <v>368</v>
      </c>
      <c r="D297" s="169" t="s">
        <v>189</v>
      </c>
      <c r="E297" s="170">
        <v>90.600000000000009</v>
      </c>
      <c r="F297" s="171">
        <v>0</v>
      </c>
      <c r="G297" s="172">
        <f>ROUND(E297*F297,2)</f>
        <v>0</v>
      </c>
      <c r="H297" s="171">
        <v>11.700000000000001</v>
      </c>
      <c r="I297" s="172">
        <f>ROUND(E297*H297,2)</f>
        <v>1060.02</v>
      </c>
      <c r="J297" s="171">
        <v>114.30000000000001</v>
      </c>
      <c r="K297" s="172">
        <f>ROUND(E297*J297,2)</f>
        <v>10355.58</v>
      </c>
      <c r="L297" s="172">
        <v>21</v>
      </c>
      <c r="M297" s="172">
        <f>G297*(1+L297/100)</f>
        <v>0</v>
      </c>
      <c r="N297" s="172">
        <v>4.9000000000000009E-4</v>
      </c>
      <c r="O297" s="172">
        <f>ROUND(E297*N297,2)</f>
        <v>0.04</v>
      </c>
      <c r="P297" s="172">
        <v>1.8000000000000002E-2</v>
      </c>
      <c r="Q297" s="172">
        <f>ROUND(E297*P297,2)</f>
        <v>1.63</v>
      </c>
      <c r="R297" s="172" t="s">
        <v>341</v>
      </c>
      <c r="S297" s="172" t="s">
        <v>168</v>
      </c>
      <c r="T297" s="173" t="s">
        <v>168</v>
      </c>
      <c r="U297" s="157">
        <v>0.34200000000000003</v>
      </c>
      <c r="V297" s="157">
        <f>ROUND(E297*U297,2)</f>
        <v>30.99</v>
      </c>
      <c r="W297" s="157"/>
      <c r="X297" s="148"/>
      <c r="Y297" s="148"/>
      <c r="Z297" s="148"/>
      <c r="AA297" s="148"/>
      <c r="AB297" s="148"/>
      <c r="AC297" s="148"/>
      <c r="AD297" s="148"/>
      <c r="AE297" s="148"/>
      <c r="AF297" s="148"/>
      <c r="AG297" s="148" t="s">
        <v>169</v>
      </c>
      <c r="AH297" s="148"/>
      <c r="AI297" s="148"/>
      <c r="AJ297" s="148"/>
      <c r="AK297" s="148"/>
      <c r="AL297" s="148"/>
      <c r="AM297" s="148"/>
      <c r="AN297" s="148"/>
      <c r="AO297" s="148"/>
      <c r="AP297" s="148"/>
      <c r="AQ297" s="148"/>
      <c r="AR297" s="148"/>
      <c r="AS297" s="148"/>
      <c r="AT297" s="148"/>
      <c r="AU297" s="148"/>
      <c r="AV297" s="148"/>
      <c r="AW297" s="148"/>
      <c r="AX297" s="148"/>
      <c r="AY297" s="148"/>
      <c r="AZ297" s="148"/>
      <c r="BA297" s="148"/>
      <c r="BB297" s="148"/>
      <c r="BC297" s="148"/>
      <c r="BD297" s="148"/>
      <c r="BE297" s="148"/>
      <c r="BF297" s="148"/>
      <c r="BG297" s="148"/>
      <c r="BH297" s="148"/>
    </row>
    <row r="298" spans="1:60" outlineLevel="1" x14ac:dyDescent="0.2">
      <c r="A298" s="155"/>
      <c r="B298" s="156"/>
      <c r="C298" s="185" t="s">
        <v>369</v>
      </c>
      <c r="D298" s="158"/>
      <c r="E298" s="159">
        <v>90.600000000000009</v>
      </c>
      <c r="F298" s="157"/>
      <c r="G298" s="157"/>
      <c r="H298" s="157"/>
      <c r="I298" s="157"/>
      <c r="J298" s="157"/>
      <c r="K298" s="157"/>
      <c r="L298" s="157"/>
      <c r="M298" s="157"/>
      <c r="N298" s="157"/>
      <c r="O298" s="157"/>
      <c r="P298" s="157"/>
      <c r="Q298" s="157"/>
      <c r="R298" s="157"/>
      <c r="S298" s="157"/>
      <c r="T298" s="157"/>
      <c r="U298" s="157"/>
      <c r="V298" s="157"/>
      <c r="W298" s="157"/>
      <c r="X298" s="148"/>
      <c r="Y298" s="148"/>
      <c r="Z298" s="148"/>
      <c r="AA298" s="148"/>
      <c r="AB298" s="148"/>
      <c r="AC298" s="148"/>
      <c r="AD298" s="148"/>
      <c r="AE298" s="148"/>
      <c r="AF298" s="148"/>
      <c r="AG298" s="148" t="s">
        <v>173</v>
      </c>
      <c r="AH298" s="148">
        <v>0</v>
      </c>
      <c r="AI298" s="148"/>
      <c r="AJ298" s="148"/>
      <c r="AK298" s="148"/>
      <c r="AL298" s="148"/>
      <c r="AM298" s="148"/>
      <c r="AN298" s="148"/>
      <c r="AO298" s="148"/>
      <c r="AP298" s="148"/>
      <c r="AQ298" s="148"/>
      <c r="AR298" s="148"/>
      <c r="AS298" s="148"/>
      <c r="AT298" s="148"/>
      <c r="AU298" s="148"/>
      <c r="AV298" s="148"/>
      <c r="AW298" s="148"/>
      <c r="AX298" s="148"/>
      <c r="AY298" s="148"/>
      <c r="AZ298" s="148"/>
      <c r="BA298" s="148"/>
      <c r="BB298" s="148"/>
      <c r="BC298" s="148"/>
      <c r="BD298" s="148"/>
      <c r="BE298" s="148"/>
      <c r="BF298" s="148"/>
      <c r="BG298" s="148"/>
      <c r="BH298" s="148"/>
    </row>
    <row r="299" spans="1:60" ht="33.75" outlineLevel="1" x14ac:dyDescent="0.2">
      <c r="A299" s="174">
        <v>38</v>
      </c>
      <c r="B299" s="175" t="s">
        <v>370</v>
      </c>
      <c r="C299" s="186" t="s">
        <v>371</v>
      </c>
      <c r="D299" s="176" t="s">
        <v>189</v>
      </c>
      <c r="E299" s="177">
        <v>2.4000000000000004</v>
      </c>
      <c r="F299" s="178">
        <v>0</v>
      </c>
      <c r="G299" s="179">
        <f>ROUND(E299*F299,2)</f>
        <v>0</v>
      </c>
      <c r="H299" s="178">
        <v>0</v>
      </c>
      <c r="I299" s="179">
        <f>ROUND(E299*H299,2)</f>
        <v>0</v>
      </c>
      <c r="J299" s="178">
        <v>232</v>
      </c>
      <c r="K299" s="179">
        <f>ROUND(E299*J299,2)</f>
        <v>556.79999999999995</v>
      </c>
      <c r="L299" s="179">
        <v>21</v>
      </c>
      <c r="M299" s="179">
        <f>G299*(1+L299/100)</f>
        <v>0</v>
      </c>
      <c r="N299" s="179">
        <v>0</v>
      </c>
      <c r="O299" s="179">
        <f>ROUND(E299*N299,2)</f>
        <v>0</v>
      </c>
      <c r="P299" s="179">
        <v>4.2000000000000003E-2</v>
      </c>
      <c r="Q299" s="179">
        <f>ROUND(E299*P299,2)</f>
        <v>0.1</v>
      </c>
      <c r="R299" s="179" t="s">
        <v>341</v>
      </c>
      <c r="S299" s="179" t="s">
        <v>168</v>
      </c>
      <c r="T299" s="180" t="s">
        <v>168</v>
      </c>
      <c r="U299" s="157">
        <v>0.71500000000000008</v>
      </c>
      <c r="V299" s="157">
        <f>ROUND(E299*U299,2)</f>
        <v>1.72</v>
      </c>
      <c r="W299" s="157"/>
      <c r="X299" s="148"/>
      <c r="Y299" s="148"/>
      <c r="Z299" s="148"/>
      <c r="AA299" s="148"/>
      <c r="AB299" s="148"/>
      <c r="AC299" s="148"/>
      <c r="AD299" s="148"/>
      <c r="AE299" s="148"/>
      <c r="AF299" s="148"/>
      <c r="AG299" s="148" t="s">
        <v>169</v>
      </c>
      <c r="AH299" s="148"/>
      <c r="AI299" s="148"/>
      <c r="AJ299" s="148"/>
      <c r="AK299" s="148"/>
      <c r="AL299" s="148"/>
      <c r="AM299" s="148"/>
      <c r="AN299" s="148"/>
      <c r="AO299" s="148"/>
      <c r="AP299" s="148"/>
      <c r="AQ299" s="148"/>
      <c r="AR299" s="148"/>
      <c r="AS299" s="148"/>
      <c r="AT299" s="148"/>
      <c r="AU299" s="148"/>
      <c r="AV299" s="148"/>
      <c r="AW299" s="148"/>
      <c r="AX299" s="148"/>
      <c r="AY299" s="148"/>
      <c r="AZ299" s="148"/>
      <c r="BA299" s="148"/>
      <c r="BB299" s="148"/>
      <c r="BC299" s="148"/>
      <c r="BD299" s="148"/>
      <c r="BE299" s="148"/>
      <c r="BF299" s="148"/>
      <c r="BG299" s="148"/>
      <c r="BH299" s="148"/>
    </row>
    <row r="300" spans="1:60" ht="22.5" outlineLevel="1" x14ac:dyDescent="0.2">
      <c r="A300" s="167">
        <v>39</v>
      </c>
      <c r="B300" s="168" t="s">
        <v>372</v>
      </c>
      <c r="C300" s="184" t="s">
        <v>373</v>
      </c>
      <c r="D300" s="169" t="s">
        <v>184</v>
      </c>
      <c r="E300" s="170">
        <v>10.860000000000001</v>
      </c>
      <c r="F300" s="171">
        <v>0</v>
      </c>
      <c r="G300" s="172">
        <f>ROUND(E300*F300,2)</f>
        <v>0</v>
      </c>
      <c r="H300" s="171">
        <v>0</v>
      </c>
      <c r="I300" s="172">
        <f>ROUND(E300*H300,2)</f>
        <v>0</v>
      </c>
      <c r="J300" s="171">
        <v>84.300000000000011</v>
      </c>
      <c r="K300" s="172">
        <f>ROUND(E300*J300,2)</f>
        <v>915.5</v>
      </c>
      <c r="L300" s="172">
        <v>21</v>
      </c>
      <c r="M300" s="172">
        <f>G300*(1+L300/100)</f>
        <v>0</v>
      </c>
      <c r="N300" s="172">
        <v>0</v>
      </c>
      <c r="O300" s="172">
        <f>ROUND(E300*N300,2)</f>
        <v>0</v>
      </c>
      <c r="P300" s="172">
        <v>4.6000000000000006E-2</v>
      </c>
      <c r="Q300" s="172">
        <f>ROUND(E300*P300,2)</f>
        <v>0.5</v>
      </c>
      <c r="R300" s="172" t="s">
        <v>341</v>
      </c>
      <c r="S300" s="172" t="s">
        <v>168</v>
      </c>
      <c r="T300" s="173" t="s">
        <v>168</v>
      </c>
      <c r="U300" s="157">
        <v>0.26</v>
      </c>
      <c r="V300" s="157">
        <f>ROUND(E300*U300,2)</f>
        <v>2.82</v>
      </c>
      <c r="W300" s="157"/>
      <c r="X300" s="148"/>
      <c r="Y300" s="148"/>
      <c r="Z300" s="148"/>
      <c r="AA300" s="148"/>
      <c r="AB300" s="148"/>
      <c r="AC300" s="148"/>
      <c r="AD300" s="148"/>
      <c r="AE300" s="148"/>
      <c r="AF300" s="148"/>
      <c r="AG300" s="148" t="s">
        <v>169</v>
      </c>
      <c r="AH300" s="148"/>
      <c r="AI300" s="148"/>
      <c r="AJ300" s="148"/>
      <c r="AK300" s="148"/>
      <c r="AL300" s="148"/>
      <c r="AM300" s="148"/>
      <c r="AN300" s="148"/>
      <c r="AO300" s="148"/>
      <c r="AP300" s="148"/>
      <c r="AQ300" s="148"/>
      <c r="AR300" s="148"/>
      <c r="AS300" s="148"/>
      <c r="AT300" s="148"/>
      <c r="AU300" s="148"/>
      <c r="AV300" s="148"/>
      <c r="AW300" s="148"/>
      <c r="AX300" s="148"/>
      <c r="AY300" s="148"/>
      <c r="AZ300" s="148"/>
      <c r="BA300" s="148"/>
      <c r="BB300" s="148"/>
      <c r="BC300" s="148"/>
      <c r="BD300" s="148"/>
      <c r="BE300" s="148"/>
      <c r="BF300" s="148"/>
      <c r="BG300" s="148"/>
      <c r="BH300" s="148"/>
    </row>
    <row r="301" spans="1:60" outlineLevel="1" x14ac:dyDescent="0.2">
      <c r="A301" s="155"/>
      <c r="B301" s="156"/>
      <c r="C301" s="185" t="s">
        <v>374</v>
      </c>
      <c r="D301" s="158"/>
      <c r="E301" s="159">
        <v>4.0500000000000007</v>
      </c>
      <c r="F301" s="157"/>
      <c r="G301" s="157"/>
      <c r="H301" s="157"/>
      <c r="I301" s="157"/>
      <c r="J301" s="157"/>
      <c r="K301" s="157"/>
      <c r="L301" s="157"/>
      <c r="M301" s="157"/>
      <c r="N301" s="157"/>
      <c r="O301" s="157"/>
      <c r="P301" s="157"/>
      <c r="Q301" s="157"/>
      <c r="R301" s="157"/>
      <c r="S301" s="157"/>
      <c r="T301" s="157"/>
      <c r="U301" s="157"/>
      <c r="V301" s="157"/>
      <c r="W301" s="157"/>
      <c r="X301" s="148"/>
      <c r="Y301" s="148"/>
      <c r="Z301" s="148"/>
      <c r="AA301" s="148"/>
      <c r="AB301" s="148"/>
      <c r="AC301" s="148"/>
      <c r="AD301" s="148"/>
      <c r="AE301" s="148"/>
      <c r="AF301" s="148"/>
      <c r="AG301" s="148" t="s">
        <v>173</v>
      </c>
      <c r="AH301" s="148">
        <v>0</v>
      </c>
      <c r="AI301" s="148"/>
      <c r="AJ301" s="148"/>
      <c r="AK301" s="148"/>
      <c r="AL301" s="148"/>
      <c r="AM301" s="148"/>
      <c r="AN301" s="148"/>
      <c r="AO301" s="148"/>
      <c r="AP301" s="148"/>
      <c r="AQ301" s="148"/>
      <c r="AR301" s="148"/>
      <c r="AS301" s="148"/>
      <c r="AT301" s="148"/>
      <c r="AU301" s="148"/>
      <c r="AV301" s="148"/>
      <c r="AW301" s="148"/>
      <c r="AX301" s="148"/>
      <c r="AY301" s="148"/>
      <c r="AZ301" s="148"/>
      <c r="BA301" s="148"/>
      <c r="BB301" s="148"/>
      <c r="BC301" s="148"/>
      <c r="BD301" s="148"/>
      <c r="BE301" s="148"/>
      <c r="BF301" s="148"/>
      <c r="BG301" s="148"/>
      <c r="BH301" s="148"/>
    </row>
    <row r="302" spans="1:60" outlineLevel="1" x14ac:dyDescent="0.2">
      <c r="A302" s="155"/>
      <c r="B302" s="156"/>
      <c r="C302" s="185" t="s">
        <v>375</v>
      </c>
      <c r="D302" s="158"/>
      <c r="E302" s="159">
        <v>6.8100000000000005</v>
      </c>
      <c r="F302" s="157"/>
      <c r="G302" s="157"/>
      <c r="H302" s="157"/>
      <c r="I302" s="157"/>
      <c r="J302" s="157"/>
      <c r="K302" s="157"/>
      <c r="L302" s="157"/>
      <c r="M302" s="157"/>
      <c r="N302" s="157"/>
      <c r="O302" s="157"/>
      <c r="P302" s="157"/>
      <c r="Q302" s="157"/>
      <c r="R302" s="157"/>
      <c r="S302" s="157"/>
      <c r="T302" s="157"/>
      <c r="U302" s="157"/>
      <c r="V302" s="157"/>
      <c r="W302" s="157"/>
      <c r="X302" s="148"/>
      <c r="Y302" s="148"/>
      <c r="Z302" s="148"/>
      <c r="AA302" s="148"/>
      <c r="AB302" s="148"/>
      <c r="AC302" s="148"/>
      <c r="AD302" s="148"/>
      <c r="AE302" s="148"/>
      <c r="AF302" s="148"/>
      <c r="AG302" s="148" t="s">
        <v>173</v>
      </c>
      <c r="AH302" s="148">
        <v>0</v>
      </c>
      <c r="AI302" s="148"/>
      <c r="AJ302" s="148"/>
      <c r="AK302" s="148"/>
      <c r="AL302" s="148"/>
      <c r="AM302" s="148"/>
      <c r="AN302" s="148"/>
      <c r="AO302" s="148"/>
      <c r="AP302" s="148"/>
      <c r="AQ302" s="148"/>
      <c r="AR302" s="148"/>
      <c r="AS302" s="148"/>
      <c r="AT302" s="148"/>
      <c r="AU302" s="148"/>
      <c r="AV302" s="148"/>
      <c r="AW302" s="148"/>
      <c r="AX302" s="148"/>
      <c r="AY302" s="148"/>
      <c r="AZ302" s="148"/>
      <c r="BA302" s="148"/>
      <c r="BB302" s="148"/>
      <c r="BC302" s="148"/>
      <c r="BD302" s="148"/>
      <c r="BE302" s="148"/>
      <c r="BF302" s="148"/>
      <c r="BG302" s="148"/>
      <c r="BH302" s="148"/>
    </row>
    <row r="303" spans="1:60" ht="33.75" outlineLevel="1" x14ac:dyDescent="0.2">
      <c r="A303" s="167">
        <v>40</v>
      </c>
      <c r="B303" s="168" t="s">
        <v>376</v>
      </c>
      <c r="C303" s="184" t="s">
        <v>377</v>
      </c>
      <c r="D303" s="169" t="s">
        <v>184</v>
      </c>
      <c r="E303" s="170">
        <v>239.88655000000003</v>
      </c>
      <c r="F303" s="171">
        <v>0</v>
      </c>
      <c r="G303" s="172">
        <f>ROUND(E303*F303,2)</f>
        <v>0</v>
      </c>
      <c r="H303" s="171">
        <v>0</v>
      </c>
      <c r="I303" s="172">
        <f>ROUND(E303*H303,2)</f>
        <v>0</v>
      </c>
      <c r="J303" s="171">
        <v>13</v>
      </c>
      <c r="K303" s="172">
        <f>ROUND(E303*J303,2)</f>
        <v>3118.53</v>
      </c>
      <c r="L303" s="172">
        <v>21</v>
      </c>
      <c r="M303" s="172">
        <f>G303*(1+L303/100)</f>
        <v>0</v>
      </c>
      <c r="N303" s="172">
        <v>0</v>
      </c>
      <c r="O303" s="172">
        <f>ROUND(E303*N303,2)</f>
        <v>0</v>
      </c>
      <c r="P303" s="172">
        <v>0.01</v>
      </c>
      <c r="Q303" s="172">
        <f>ROUND(E303*P303,2)</f>
        <v>2.4</v>
      </c>
      <c r="R303" s="172" t="s">
        <v>341</v>
      </c>
      <c r="S303" s="172" t="s">
        <v>168</v>
      </c>
      <c r="T303" s="173" t="s">
        <v>168</v>
      </c>
      <c r="U303" s="157">
        <v>0.04</v>
      </c>
      <c r="V303" s="157">
        <f>ROUND(E303*U303,2)</f>
        <v>9.6</v>
      </c>
      <c r="W303" s="157"/>
      <c r="X303" s="148"/>
      <c r="Y303" s="148"/>
      <c r="Z303" s="148"/>
      <c r="AA303" s="148"/>
      <c r="AB303" s="148"/>
      <c r="AC303" s="148"/>
      <c r="AD303" s="148"/>
      <c r="AE303" s="148"/>
      <c r="AF303" s="148"/>
      <c r="AG303" s="148" t="s">
        <v>169</v>
      </c>
      <c r="AH303" s="148"/>
      <c r="AI303" s="148"/>
      <c r="AJ303" s="148"/>
      <c r="AK303" s="148"/>
      <c r="AL303" s="148"/>
      <c r="AM303" s="148"/>
      <c r="AN303" s="148"/>
      <c r="AO303" s="148"/>
      <c r="AP303" s="148"/>
      <c r="AQ303" s="148"/>
      <c r="AR303" s="148"/>
      <c r="AS303" s="148"/>
      <c r="AT303" s="148"/>
      <c r="AU303" s="148"/>
      <c r="AV303" s="148"/>
      <c r="AW303" s="148"/>
      <c r="AX303" s="148"/>
      <c r="AY303" s="148"/>
      <c r="AZ303" s="148"/>
      <c r="BA303" s="148"/>
      <c r="BB303" s="148"/>
      <c r="BC303" s="148"/>
      <c r="BD303" s="148"/>
      <c r="BE303" s="148"/>
      <c r="BF303" s="148"/>
      <c r="BG303" s="148"/>
      <c r="BH303" s="148"/>
    </row>
    <row r="304" spans="1:60" outlineLevel="1" x14ac:dyDescent="0.2">
      <c r="A304" s="155"/>
      <c r="B304" s="156"/>
      <c r="C304" s="185" t="s">
        <v>246</v>
      </c>
      <c r="D304" s="158"/>
      <c r="E304" s="159">
        <v>96.51400000000001</v>
      </c>
      <c r="F304" s="157"/>
      <c r="G304" s="157"/>
      <c r="H304" s="157"/>
      <c r="I304" s="157"/>
      <c r="J304" s="157"/>
      <c r="K304" s="157"/>
      <c r="L304" s="157"/>
      <c r="M304" s="157"/>
      <c r="N304" s="157"/>
      <c r="O304" s="157"/>
      <c r="P304" s="157"/>
      <c r="Q304" s="157"/>
      <c r="R304" s="157"/>
      <c r="S304" s="157"/>
      <c r="T304" s="157"/>
      <c r="U304" s="157"/>
      <c r="V304" s="157"/>
      <c r="W304" s="157"/>
      <c r="X304" s="148"/>
      <c r="Y304" s="148"/>
      <c r="Z304" s="148"/>
      <c r="AA304" s="148"/>
      <c r="AB304" s="148"/>
      <c r="AC304" s="148"/>
      <c r="AD304" s="148"/>
      <c r="AE304" s="148"/>
      <c r="AF304" s="148"/>
      <c r="AG304" s="148" t="s">
        <v>173</v>
      </c>
      <c r="AH304" s="148">
        <v>0</v>
      </c>
      <c r="AI304" s="148"/>
      <c r="AJ304" s="148"/>
      <c r="AK304" s="148"/>
      <c r="AL304" s="148"/>
      <c r="AM304" s="148"/>
      <c r="AN304" s="148"/>
      <c r="AO304" s="148"/>
      <c r="AP304" s="148"/>
      <c r="AQ304" s="148"/>
      <c r="AR304" s="148"/>
      <c r="AS304" s="148"/>
      <c r="AT304" s="148"/>
      <c r="AU304" s="148"/>
      <c r="AV304" s="148"/>
      <c r="AW304" s="148"/>
      <c r="AX304" s="148"/>
      <c r="AY304" s="148"/>
      <c r="AZ304" s="148"/>
      <c r="BA304" s="148"/>
      <c r="BB304" s="148"/>
      <c r="BC304" s="148"/>
      <c r="BD304" s="148"/>
      <c r="BE304" s="148"/>
      <c r="BF304" s="148"/>
      <c r="BG304" s="148"/>
      <c r="BH304" s="148"/>
    </row>
    <row r="305" spans="1:60" outlineLevel="1" x14ac:dyDescent="0.2">
      <c r="A305" s="155"/>
      <c r="B305" s="156"/>
      <c r="C305" s="185" t="s">
        <v>247</v>
      </c>
      <c r="D305" s="158"/>
      <c r="E305" s="159">
        <v>-5.8</v>
      </c>
      <c r="F305" s="157"/>
      <c r="G305" s="157"/>
      <c r="H305" s="157"/>
      <c r="I305" s="157"/>
      <c r="J305" s="157"/>
      <c r="K305" s="157"/>
      <c r="L305" s="157"/>
      <c r="M305" s="157"/>
      <c r="N305" s="157"/>
      <c r="O305" s="157"/>
      <c r="P305" s="157"/>
      <c r="Q305" s="157"/>
      <c r="R305" s="157"/>
      <c r="S305" s="157"/>
      <c r="T305" s="157"/>
      <c r="U305" s="157"/>
      <c r="V305" s="157"/>
      <c r="W305" s="157"/>
      <c r="X305" s="148"/>
      <c r="Y305" s="148"/>
      <c r="Z305" s="148"/>
      <c r="AA305" s="148"/>
      <c r="AB305" s="148"/>
      <c r="AC305" s="148"/>
      <c r="AD305" s="148"/>
      <c r="AE305" s="148"/>
      <c r="AF305" s="148"/>
      <c r="AG305" s="148" t="s">
        <v>173</v>
      </c>
      <c r="AH305" s="148">
        <v>0</v>
      </c>
      <c r="AI305" s="148"/>
      <c r="AJ305" s="148"/>
      <c r="AK305" s="148"/>
      <c r="AL305" s="148"/>
      <c r="AM305" s="148"/>
      <c r="AN305" s="148"/>
      <c r="AO305" s="148"/>
      <c r="AP305" s="148"/>
      <c r="AQ305" s="148"/>
      <c r="AR305" s="148"/>
      <c r="AS305" s="148"/>
      <c r="AT305" s="148"/>
      <c r="AU305" s="148"/>
      <c r="AV305" s="148"/>
      <c r="AW305" s="148"/>
      <c r="AX305" s="148"/>
      <c r="AY305" s="148"/>
      <c r="AZ305" s="148"/>
      <c r="BA305" s="148"/>
      <c r="BB305" s="148"/>
      <c r="BC305" s="148"/>
      <c r="BD305" s="148"/>
      <c r="BE305" s="148"/>
      <c r="BF305" s="148"/>
      <c r="BG305" s="148"/>
      <c r="BH305" s="148"/>
    </row>
    <row r="306" spans="1:60" outlineLevel="1" x14ac:dyDescent="0.2">
      <c r="A306" s="155"/>
      <c r="B306" s="156"/>
      <c r="C306" s="185" t="s">
        <v>248</v>
      </c>
      <c r="D306" s="158"/>
      <c r="E306" s="159">
        <v>-0.82</v>
      </c>
      <c r="F306" s="157"/>
      <c r="G306" s="157"/>
      <c r="H306" s="157"/>
      <c r="I306" s="157"/>
      <c r="J306" s="157"/>
      <c r="K306" s="157"/>
      <c r="L306" s="157"/>
      <c r="M306" s="157"/>
      <c r="N306" s="157"/>
      <c r="O306" s="157"/>
      <c r="P306" s="157"/>
      <c r="Q306" s="157"/>
      <c r="R306" s="157"/>
      <c r="S306" s="157"/>
      <c r="T306" s="157"/>
      <c r="U306" s="157"/>
      <c r="V306" s="157"/>
      <c r="W306" s="157"/>
      <c r="X306" s="148"/>
      <c r="Y306" s="148"/>
      <c r="Z306" s="148"/>
      <c r="AA306" s="148"/>
      <c r="AB306" s="148"/>
      <c r="AC306" s="148"/>
      <c r="AD306" s="148"/>
      <c r="AE306" s="148"/>
      <c r="AF306" s="148"/>
      <c r="AG306" s="148" t="s">
        <v>173</v>
      </c>
      <c r="AH306" s="148">
        <v>0</v>
      </c>
      <c r="AI306" s="148"/>
      <c r="AJ306" s="148"/>
      <c r="AK306" s="148"/>
      <c r="AL306" s="148"/>
      <c r="AM306" s="148"/>
      <c r="AN306" s="148"/>
      <c r="AO306" s="148"/>
      <c r="AP306" s="148"/>
      <c r="AQ306" s="148"/>
      <c r="AR306" s="148"/>
      <c r="AS306" s="148"/>
      <c r="AT306" s="148"/>
      <c r="AU306" s="148"/>
      <c r="AV306" s="148"/>
      <c r="AW306" s="148"/>
      <c r="AX306" s="148"/>
      <c r="AY306" s="148"/>
      <c r="AZ306" s="148"/>
      <c r="BA306" s="148"/>
      <c r="BB306" s="148"/>
      <c r="BC306" s="148"/>
      <c r="BD306" s="148"/>
      <c r="BE306" s="148"/>
      <c r="BF306" s="148"/>
      <c r="BG306" s="148"/>
      <c r="BH306" s="148"/>
    </row>
    <row r="307" spans="1:60" outlineLevel="1" x14ac:dyDescent="0.2">
      <c r="A307" s="155"/>
      <c r="B307" s="156"/>
      <c r="C307" s="185" t="s">
        <v>249</v>
      </c>
      <c r="D307" s="158"/>
      <c r="E307" s="159">
        <v>-7.02</v>
      </c>
      <c r="F307" s="157"/>
      <c r="G307" s="157"/>
      <c r="H307" s="157"/>
      <c r="I307" s="157"/>
      <c r="J307" s="157"/>
      <c r="K307" s="157"/>
      <c r="L307" s="157"/>
      <c r="M307" s="157"/>
      <c r="N307" s="157"/>
      <c r="O307" s="157"/>
      <c r="P307" s="157"/>
      <c r="Q307" s="157"/>
      <c r="R307" s="157"/>
      <c r="S307" s="157"/>
      <c r="T307" s="157"/>
      <c r="U307" s="157"/>
      <c r="V307" s="157"/>
      <c r="W307" s="157"/>
      <c r="X307" s="148"/>
      <c r="Y307" s="148"/>
      <c r="Z307" s="148"/>
      <c r="AA307" s="148"/>
      <c r="AB307" s="148"/>
      <c r="AC307" s="148"/>
      <c r="AD307" s="148"/>
      <c r="AE307" s="148"/>
      <c r="AF307" s="148"/>
      <c r="AG307" s="148" t="s">
        <v>173</v>
      </c>
      <c r="AH307" s="148">
        <v>0</v>
      </c>
      <c r="AI307" s="148"/>
      <c r="AJ307" s="148"/>
      <c r="AK307" s="148"/>
      <c r="AL307" s="148"/>
      <c r="AM307" s="148"/>
      <c r="AN307" s="148"/>
      <c r="AO307" s="148"/>
      <c r="AP307" s="148"/>
      <c r="AQ307" s="148"/>
      <c r="AR307" s="148"/>
      <c r="AS307" s="148"/>
      <c r="AT307" s="148"/>
      <c r="AU307" s="148"/>
      <c r="AV307" s="148"/>
      <c r="AW307" s="148"/>
      <c r="AX307" s="148"/>
      <c r="AY307" s="148"/>
      <c r="AZ307" s="148"/>
      <c r="BA307" s="148"/>
      <c r="BB307" s="148"/>
      <c r="BC307" s="148"/>
      <c r="BD307" s="148"/>
      <c r="BE307" s="148"/>
      <c r="BF307" s="148"/>
      <c r="BG307" s="148"/>
      <c r="BH307" s="148"/>
    </row>
    <row r="308" spans="1:60" outlineLevel="1" x14ac:dyDescent="0.2">
      <c r="A308" s="155"/>
      <c r="B308" s="156"/>
      <c r="C308" s="185" t="s">
        <v>226</v>
      </c>
      <c r="D308" s="158"/>
      <c r="E308" s="159">
        <v>-8.6999999999999993</v>
      </c>
      <c r="F308" s="157"/>
      <c r="G308" s="157"/>
      <c r="H308" s="157"/>
      <c r="I308" s="157"/>
      <c r="J308" s="157"/>
      <c r="K308" s="157"/>
      <c r="L308" s="157"/>
      <c r="M308" s="157"/>
      <c r="N308" s="157"/>
      <c r="O308" s="157"/>
      <c r="P308" s="157"/>
      <c r="Q308" s="157"/>
      <c r="R308" s="157"/>
      <c r="S308" s="157"/>
      <c r="T308" s="157"/>
      <c r="U308" s="157"/>
      <c r="V308" s="157"/>
      <c r="W308" s="157"/>
      <c r="X308" s="148"/>
      <c r="Y308" s="148"/>
      <c r="Z308" s="148"/>
      <c r="AA308" s="148"/>
      <c r="AB308" s="148"/>
      <c r="AC308" s="148"/>
      <c r="AD308" s="148"/>
      <c r="AE308" s="148"/>
      <c r="AF308" s="148"/>
      <c r="AG308" s="148" t="s">
        <v>173</v>
      </c>
      <c r="AH308" s="148">
        <v>0</v>
      </c>
      <c r="AI308" s="148"/>
      <c r="AJ308" s="148"/>
      <c r="AK308" s="148"/>
      <c r="AL308" s="148"/>
      <c r="AM308" s="148"/>
      <c r="AN308" s="148"/>
      <c r="AO308" s="148"/>
      <c r="AP308" s="148"/>
      <c r="AQ308" s="148"/>
      <c r="AR308" s="148"/>
      <c r="AS308" s="148"/>
      <c r="AT308" s="148"/>
      <c r="AU308" s="148"/>
      <c r="AV308" s="148"/>
      <c r="AW308" s="148"/>
      <c r="AX308" s="148"/>
      <c r="AY308" s="148"/>
      <c r="AZ308" s="148"/>
      <c r="BA308" s="148"/>
      <c r="BB308" s="148"/>
      <c r="BC308" s="148"/>
      <c r="BD308" s="148"/>
      <c r="BE308" s="148"/>
      <c r="BF308" s="148"/>
      <c r="BG308" s="148"/>
      <c r="BH308" s="148"/>
    </row>
    <row r="309" spans="1:60" outlineLevel="1" x14ac:dyDescent="0.2">
      <c r="A309" s="155"/>
      <c r="B309" s="156"/>
      <c r="C309" s="185" t="s">
        <v>228</v>
      </c>
      <c r="D309" s="158"/>
      <c r="E309" s="159">
        <v>-2.0299999999999998</v>
      </c>
      <c r="F309" s="157"/>
      <c r="G309" s="157"/>
      <c r="H309" s="157"/>
      <c r="I309" s="157"/>
      <c r="J309" s="157"/>
      <c r="K309" s="157"/>
      <c r="L309" s="157"/>
      <c r="M309" s="157"/>
      <c r="N309" s="157"/>
      <c r="O309" s="157"/>
      <c r="P309" s="157"/>
      <c r="Q309" s="157"/>
      <c r="R309" s="157"/>
      <c r="S309" s="157"/>
      <c r="T309" s="157"/>
      <c r="U309" s="157"/>
      <c r="V309" s="157"/>
      <c r="W309" s="157"/>
      <c r="X309" s="148"/>
      <c r="Y309" s="148"/>
      <c r="Z309" s="148"/>
      <c r="AA309" s="148"/>
      <c r="AB309" s="148"/>
      <c r="AC309" s="148"/>
      <c r="AD309" s="148"/>
      <c r="AE309" s="148"/>
      <c r="AF309" s="148"/>
      <c r="AG309" s="148" t="s">
        <v>173</v>
      </c>
      <c r="AH309" s="148">
        <v>0</v>
      </c>
      <c r="AI309" s="148"/>
      <c r="AJ309" s="148"/>
      <c r="AK309" s="148"/>
      <c r="AL309" s="148"/>
      <c r="AM309" s="148"/>
      <c r="AN309" s="148"/>
      <c r="AO309" s="148"/>
      <c r="AP309" s="148"/>
      <c r="AQ309" s="148"/>
      <c r="AR309" s="148"/>
      <c r="AS309" s="148"/>
      <c r="AT309" s="148"/>
      <c r="AU309" s="148"/>
      <c r="AV309" s="148"/>
      <c r="AW309" s="148"/>
      <c r="AX309" s="148"/>
      <c r="AY309" s="148"/>
      <c r="AZ309" s="148"/>
      <c r="BA309" s="148"/>
      <c r="BB309" s="148"/>
      <c r="BC309" s="148"/>
      <c r="BD309" s="148"/>
      <c r="BE309" s="148"/>
      <c r="BF309" s="148"/>
      <c r="BG309" s="148"/>
      <c r="BH309" s="148"/>
    </row>
    <row r="310" spans="1:60" outlineLevel="1" x14ac:dyDescent="0.2">
      <c r="A310" s="155"/>
      <c r="B310" s="156"/>
      <c r="C310" s="185" t="s">
        <v>250</v>
      </c>
      <c r="D310" s="158"/>
      <c r="E310" s="159">
        <v>80.514900000000011</v>
      </c>
      <c r="F310" s="157"/>
      <c r="G310" s="157"/>
      <c r="H310" s="157"/>
      <c r="I310" s="157"/>
      <c r="J310" s="157"/>
      <c r="K310" s="157"/>
      <c r="L310" s="157"/>
      <c r="M310" s="157"/>
      <c r="N310" s="157"/>
      <c r="O310" s="157"/>
      <c r="P310" s="157"/>
      <c r="Q310" s="157"/>
      <c r="R310" s="157"/>
      <c r="S310" s="157"/>
      <c r="T310" s="157"/>
      <c r="U310" s="157"/>
      <c r="V310" s="157"/>
      <c r="W310" s="157"/>
      <c r="X310" s="148"/>
      <c r="Y310" s="148"/>
      <c r="Z310" s="148"/>
      <c r="AA310" s="148"/>
      <c r="AB310" s="148"/>
      <c r="AC310" s="148"/>
      <c r="AD310" s="148"/>
      <c r="AE310" s="148"/>
      <c r="AF310" s="148"/>
      <c r="AG310" s="148" t="s">
        <v>173</v>
      </c>
      <c r="AH310" s="148">
        <v>0</v>
      </c>
      <c r="AI310" s="148"/>
      <c r="AJ310" s="148"/>
      <c r="AK310" s="148"/>
      <c r="AL310" s="148"/>
      <c r="AM310" s="148"/>
      <c r="AN310" s="148"/>
      <c r="AO310" s="148"/>
      <c r="AP310" s="148"/>
      <c r="AQ310" s="148"/>
      <c r="AR310" s="148"/>
      <c r="AS310" s="148"/>
      <c r="AT310" s="148"/>
      <c r="AU310" s="148"/>
      <c r="AV310" s="148"/>
      <c r="AW310" s="148"/>
      <c r="AX310" s="148"/>
      <c r="AY310" s="148"/>
      <c r="AZ310" s="148"/>
      <c r="BA310" s="148"/>
      <c r="BB310" s="148"/>
      <c r="BC310" s="148"/>
      <c r="BD310" s="148"/>
      <c r="BE310" s="148"/>
      <c r="BF310" s="148"/>
      <c r="BG310" s="148"/>
      <c r="BH310" s="148"/>
    </row>
    <row r="311" spans="1:60" outlineLevel="1" x14ac:dyDescent="0.2">
      <c r="A311" s="155"/>
      <c r="B311" s="156"/>
      <c r="C311" s="185" t="s">
        <v>251</v>
      </c>
      <c r="D311" s="158"/>
      <c r="E311" s="159">
        <v>-0.99449999999999994</v>
      </c>
      <c r="F311" s="157"/>
      <c r="G311" s="157"/>
      <c r="H311" s="157"/>
      <c r="I311" s="157"/>
      <c r="J311" s="157"/>
      <c r="K311" s="157"/>
      <c r="L311" s="157"/>
      <c r="M311" s="157"/>
      <c r="N311" s="157"/>
      <c r="O311" s="157"/>
      <c r="P311" s="157"/>
      <c r="Q311" s="157"/>
      <c r="R311" s="157"/>
      <c r="S311" s="157"/>
      <c r="T311" s="157"/>
      <c r="U311" s="157"/>
      <c r="V311" s="157"/>
      <c r="W311" s="157"/>
      <c r="X311" s="148"/>
      <c r="Y311" s="148"/>
      <c r="Z311" s="148"/>
      <c r="AA311" s="148"/>
      <c r="AB311" s="148"/>
      <c r="AC311" s="148"/>
      <c r="AD311" s="148"/>
      <c r="AE311" s="148"/>
      <c r="AF311" s="148"/>
      <c r="AG311" s="148" t="s">
        <v>173</v>
      </c>
      <c r="AH311" s="148">
        <v>0</v>
      </c>
      <c r="AI311" s="148"/>
      <c r="AJ311" s="148"/>
      <c r="AK311" s="148"/>
      <c r="AL311" s="148"/>
      <c r="AM311" s="148"/>
      <c r="AN311" s="148"/>
      <c r="AO311" s="148"/>
      <c r="AP311" s="148"/>
      <c r="AQ311" s="148"/>
      <c r="AR311" s="148"/>
      <c r="AS311" s="148"/>
      <c r="AT311" s="148"/>
      <c r="AU311" s="148"/>
      <c r="AV311" s="148"/>
      <c r="AW311" s="148"/>
      <c r="AX311" s="148"/>
      <c r="AY311" s="148"/>
      <c r="AZ311" s="148"/>
      <c r="BA311" s="148"/>
      <c r="BB311" s="148"/>
      <c r="BC311" s="148"/>
      <c r="BD311" s="148"/>
      <c r="BE311" s="148"/>
      <c r="BF311" s="148"/>
      <c r="BG311" s="148"/>
      <c r="BH311" s="148"/>
    </row>
    <row r="312" spans="1:60" outlineLevel="1" x14ac:dyDescent="0.2">
      <c r="A312" s="155"/>
      <c r="B312" s="156"/>
      <c r="C312" s="185" t="s">
        <v>252</v>
      </c>
      <c r="D312" s="158"/>
      <c r="E312" s="159">
        <v>-1.5625</v>
      </c>
      <c r="F312" s="157"/>
      <c r="G312" s="157"/>
      <c r="H312" s="157"/>
      <c r="I312" s="157"/>
      <c r="J312" s="157"/>
      <c r="K312" s="157"/>
      <c r="L312" s="157"/>
      <c r="M312" s="157"/>
      <c r="N312" s="157"/>
      <c r="O312" s="157"/>
      <c r="P312" s="157"/>
      <c r="Q312" s="157"/>
      <c r="R312" s="157"/>
      <c r="S312" s="157"/>
      <c r="T312" s="157"/>
      <c r="U312" s="157"/>
      <c r="V312" s="157"/>
      <c r="W312" s="157"/>
      <c r="X312" s="148"/>
      <c r="Y312" s="148"/>
      <c r="Z312" s="148"/>
      <c r="AA312" s="148"/>
      <c r="AB312" s="148"/>
      <c r="AC312" s="148"/>
      <c r="AD312" s="148"/>
      <c r="AE312" s="148"/>
      <c r="AF312" s="148"/>
      <c r="AG312" s="148" t="s">
        <v>173</v>
      </c>
      <c r="AH312" s="148">
        <v>0</v>
      </c>
      <c r="AI312" s="148"/>
      <c r="AJ312" s="148"/>
      <c r="AK312" s="148"/>
      <c r="AL312" s="148"/>
      <c r="AM312" s="148"/>
      <c r="AN312" s="148"/>
      <c r="AO312" s="148"/>
      <c r="AP312" s="148"/>
      <c r="AQ312" s="148"/>
      <c r="AR312" s="148"/>
      <c r="AS312" s="148"/>
      <c r="AT312" s="148"/>
      <c r="AU312" s="148"/>
      <c r="AV312" s="148"/>
      <c r="AW312" s="148"/>
      <c r="AX312" s="148"/>
      <c r="AY312" s="148"/>
      <c r="AZ312" s="148"/>
      <c r="BA312" s="148"/>
      <c r="BB312" s="148"/>
      <c r="BC312" s="148"/>
      <c r="BD312" s="148"/>
      <c r="BE312" s="148"/>
      <c r="BF312" s="148"/>
      <c r="BG312" s="148"/>
      <c r="BH312" s="148"/>
    </row>
    <row r="313" spans="1:60" outlineLevel="1" x14ac:dyDescent="0.2">
      <c r="A313" s="155"/>
      <c r="B313" s="156"/>
      <c r="C313" s="185" t="s">
        <v>253</v>
      </c>
      <c r="D313" s="158"/>
      <c r="E313" s="159">
        <v>-1.8714999999999999</v>
      </c>
      <c r="F313" s="157"/>
      <c r="G313" s="157"/>
      <c r="H313" s="157"/>
      <c r="I313" s="157"/>
      <c r="J313" s="157"/>
      <c r="K313" s="157"/>
      <c r="L313" s="157"/>
      <c r="M313" s="157"/>
      <c r="N313" s="157"/>
      <c r="O313" s="157"/>
      <c r="P313" s="157"/>
      <c r="Q313" s="157"/>
      <c r="R313" s="157"/>
      <c r="S313" s="157"/>
      <c r="T313" s="157"/>
      <c r="U313" s="157"/>
      <c r="V313" s="157"/>
      <c r="W313" s="157"/>
      <c r="X313" s="148"/>
      <c r="Y313" s="148"/>
      <c r="Z313" s="148"/>
      <c r="AA313" s="148"/>
      <c r="AB313" s="148"/>
      <c r="AC313" s="148"/>
      <c r="AD313" s="148"/>
      <c r="AE313" s="148"/>
      <c r="AF313" s="148"/>
      <c r="AG313" s="148" t="s">
        <v>173</v>
      </c>
      <c r="AH313" s="148">
        <v>0</v>
      </c>
      <c r="AI313" s="148"/>
      <c r="AJ313" s="148"/>
      <c r="AK313" s="148"/>
      <c r="AL313" s="148"/>
      <c r="AM313" s="148"/>
      <c r="AN313" s="148"/>
      <c r="AO313" s="148"/>
      <c r="AP313" s="148"/>
      <c r="AQ313" s="148"/>
      <c r="AR313" s="148"/>
      <c r="AS313" s="148"/>
      <c r="AT313" s="148"/>
      <c r="AU313" s="148"/>
      <c r="AV313" s="148"/>
      <c r="AW313" s="148"/>
      <c r="AX313" s="148"/>
      <c r="AY313" s="148"/>
      <c r="AZ313" s="148"/>
      <c r="BA313" s="148"/>
      <c r="BB313" s="148"/>
      <c r="BC313" s="148"/>
      <c r="BD313" s="148"/>
      <c r="BE313" s="148"/>
      <c r="BF313" s="148"/>
      <c r="BG313" s="148"/>
      <c r="BH313" s="148"/>
    </row>
    <row r="314" spans="1:60" outlineLevel="1" x14ac:dyDescent="0.2">
      <c r="A314" s="155"/>
      <c r="B314" s="156"/>
      <c r="C314" s="185" t="s">
        <v>254</v>
      </c>
      <c r="D314" s="158"/>
      <c r="E314" s="159">
        <v>-1.6744999999999999</v>
      </c>
      <c r="F314" s="157"/>
      <c r="G314" s="157"/>
      <c r="H314" s="157"/>
      <c r="I314" s="157"/>
      <c r="J314" s="157"/>
      <c r="K314" s="157"/>
      <c r="L314" s="157"/>
      <c r="M314" s="157"/>
      <c r="N314" s="157"/>
      <c r="O314" s="157"/>
      <c r="P314" s="157"/>
      <c r="Q314" s="157"/>
      <c r="R314" s="157"/>
      <c r="S314" s="157"/>
      <c r="T314" s="157"/>
      <c r="U314" s="157"/>
      <c r="V314" s="157"/>
      <c r="W314" s="157"/>
      <c r="X314" s="148"/>
      <c r="Y314" s="148"/>
      <c r="Z314" s="148"/>
      <c r="AA314" s="148"/>
      <c r="AB314" s="148"/>
      <c r="AC314" s="148"/>
      <c r="AD314" s="148"/>
      <c r="AE314" s="148"/>
      <c r="AF314" s="148"/>
      <c r="AG314" s="148" t="s">
        <v>173</v>
      </c>
      <c r="AH314" s="148">
        <v>0</v>
      </c>
      <c r="AI314" s="148"/>
      <c r="AJ314" s="148"/>
      <c r="AK314" s="148"/>
      <c r="AL314" s="148"/>
      <c r="AM314" s="148"/>
      <c r="AN314" s="148"/>
      <c r="AO314" s="148"/>
      <c r="AP314" s="148"/>
      <c r="AQ314" s="148"/>
      <c r="AR314" s="148"/>
      <c r="AS314" s="148"/>
      <c r="AT314" s="148"/>
      <c r="AU314" s="148"/>
      <c r="AV314" s="148"/>
      <c r="AW314" s="148"/>
      <c r="AX314" s="148"/>
      <c r="AY314" s="148"/>
      <c r="AZ314" s="148"/>
      <c r="BA314" s="148"/>
      <c r="BB314" s="148"/>
      <c r="BC314" s="148"/>
      <c r="BD314" s="148"/>
      <c r="BE314" s="148"/>
      <c r="BF314" s="148"/>
      <c r="BG314" s="148"/>
      <c r="BH314" s="148"/>
    </row>
    <row r="315" spans="1:60" outlineLevel="1" x14ac:dyDescent="0.2">
      <c r="A315" s="155"/>
      <c r="B315" s="156"/>
      <c r="C315" s="185" t="s">
        <v>233</v>
      </c>
      <c r="D315" s="158"/>
      <c r="E315" s="159">
        <v>-2.59</v>
      </c>
      <c r="F315" s="157"/>
      <c r="G315" s="157"/>
      <c r="H315" s="157"/>
      <c r="I315" s="157"/>
      <c r="J315" s="157"/>
      <c r="K315" s="157"/>
      <c r="L315" s="157"/>
      <c r="M315" s="157"/>
      <c r="N315" s="157"/>
      <c r="O315" s="157"/>
      <c r="P315" s="157"/>
      <c r="Q315" s="157"/>
      <c r="R315" s="157"/>
      <c r="S315" s="157"/>
      <c r="T315" s="157"/>
      <c r="U315" s="157"/>
      <c r="V315" s="157"/>
      <c r="W315" s="157"/>
      <c r="X315" s="148"/>
      <c r="Y315" s="148"/>
      <c r="Z315" s="148"/>
      <c r="AA315" s="148"/>
      <c r="AB315" s="148"/>
      <c r="AC315" s="148"/>
      <c r="AD315" s="148"/>
      <c r="AE315" s="148"/>
      <c r="AF315" s="148"/>
      <c r="AG315" s="148" t="s">
        <v>173</v>
      </c>
      <c r="AH315" s="148">
        <v>0</v>
      </c>
      <c r="AI315" s="148"/>
      <c r="AJ315" s="148"/>
      <c r="AK315" s="148"/>
      <c r="AL315" s="148"/>
      <c r="AM315" s="148"/>
      <c r="AN315" s="148"/>
      <c r="AO315" s="148"/>
      <c r="AP315" s="148"/>
      <c r="AQ315" s="148"/>
      <c r="AR315" s="148"/>
      <c r="AS315" s="148"/>
      <c r="AT315" s="148"/>
      <c r="AU315" s="148"/>
      <c r="AV315" s="148"/>
      <c r="AW315" s="148"/>
      <c r="AX315" s="148"/>
      <c r="AY315" s="148"/>
      <c r="AZ315" s="148"/>
      <c r="BA315" s="148"/>
      <c r="BB315" s="148"/>
      <c r="BC315" s="148"/>
      <c r="BD315" s="148"/>
      <c r="BE315" s="148"/>
      <c r="BF315" s="148"/>
      <c r="BG315" s="148"/>
      <c r="BH315" s="148"/>
    </row>
    <row r="316" spans="1:60" outlineLevel="1" x14ac:dyDescent="0.2">
      <c r="A316" s="155"/>
      <c r="B316" s="156"/>
      <c r="C316" s="185" t="s">
        <v>232</v>
      </c>
      <c r="D316" s="158"/>
      <c r="E316" s="159">
        <v>-1.68</v>
      </c>
      <c r="F316" s="157"/>
      <c r="G316" s="157"/>
      <c r="H316" s="157"/>
      <c r="I316" s="157"/>
      <c r="J316" s="157"/>
      <c r="K316" s="157"/>
      <c r="L316" s="157"/>
      <c r="M316" s="157"/>
      <c r="N316" s="157"/>
      <c r="O316" s="157"/>
      <c r="P316" s="157"/>
      <c r="Q316" s="157"/>
      <c r="R316" s="157"/>
      <c r="S316" s="157"/>
      <c r="T316" s="157"/>
      <c r="U316" s="157"/>
      <c r="V316" s="157"/>
      <c r="W316" s="157"/>
      <c r="X316" s="148"/>
      <c r="Y316" s="148"/>
      <c r="Z316" s="148"/>
      <c r="AA316" s="148"/>
      <c r="AB316" s="148"/>
      <c r="AC316" s="148"/>
      <c r="AD316" s="148"/>
      <c r="AE316" s="148"/>
      <c r="AF316" s="148"/>
      <c r="AG316" s="148" t="s">
        <v>173</v>
      </c>
      <c r="AH316" s="148">
        <v>0</v>
      </c>
      <c r="AI316" s="148"/>
      <c r="AJ316" s="148"/>
      <c r="AK316" s="148"/>
      <c r="AL316" s="148"/>
      <c r="AM316" s="148"/>
      <c r="AN316" s="148"/>
      <c r="AO316" s="148"/>
      <c r="AP316" s="148"/>
      <c r="AQ316" s="148"/>
      <c r="AR316" s="148"/>
      <c r="AS316" s="148"/>
      <c r="AT316" s="148"/>
      <c r="AU316" s="148"/>
      <c r="AV316" s="148"/>
      <c r="AW316" s="148"/>
      <c r="AX316" s="148"/>
      <c r="AY316" s="148"/>
      <c r="AZ316" s="148"/>
      <c r="BA316" s="148"/>
      <c r="BB316" s="148"/>
      <c r="BC316" s="148"/>
      <c r="BD316" s="148"/>
      <c r="BE316" s="148"/>
      <c r="BF316" s="148"/>
      <c r="BG316" s="148"/>
      <c r="BH316" s="148"/>
    </row>
    <row r="317" spans="1:60" outlineLevel="1" x14ac:dyDescent="0.2">
      <c r="A317" s="155"/>
      <c r="B317" s="156"/>
      <c r="C317" s="185" t="s">
        <v>255</v>
      </c>
      <c r="D317" s="158"/>
      <c r="E317" s="159">
        <v>73.579400000000007</v>
      </c>
      <c r="F317" s="157"/>
      <c r="G317" s="157"/>
      <c r="H317" s="157"/>
      <c r="I317" s="157"/>
      <c r="J317" s="157"/>
      <c r="K317" s="157"/>
      <c r="L317" s="157"/>
      <c r="M317" s="157"/>
      <c r="N317" s="157"/>
      <c r="O317" s="157"/>
      <c r="P317" s="157"/>
      <c r="Q317" s="157"/>
      <c r="R317" s="157"/>
      <c r="S317" s="157"/>
      <c r="T317" s="157"/>
      <c r="U317" s="157"/>
      <c r="V317" s="157"/>
      <c r="W317" s="157"/>
      <c r="X317" s="148"/>
      <c r="Y317" s="148"/>
      <c r="Z317" s="148"/>
      <c r="AA317" s="148"/>
      <c r="AB317" s="148"/>
      <c r="AC317" s="148"/>
      <c r="AD317" s="148"/>
      <c r="AE317" s="148"/>
      <c r="AF317" s="148"/>
      <c r="AG317" s="148" t="s">
        <v>173</v>
      </c>
      <c r="AH317" s="148">
        <v>0</v>
      </c>
      <c r="AI317" s="148"/>
      <c r="AJ317" s="148"/>
      <c r="AK317" s="148"/>
      <c r="AL317" s="148"/>
      <c r="AM317" s="148"/>
      <c r="AN317" s="148"/>
      <c r="AO317" s="148"/>
      <c r="AP317" s="148"/>
      <c r="AQ317" s="148"/>
      <c r="AR317" s="148"/>
      <c r="AS317" s="148"/>
      <c r="AT317" s="148"/>
      <c r="AU317" s="148"/>
      <c r="AV317" s="148"/>
      <c r="AW317" s="148"/>
      <c r="AX317" s="148"/>
      <c r="AY317" s="148"/>
      <c r="AZ317" s="148"/>
      <c r="BA317" s="148"/>
      <c r="BB317" s="148"/>
      <c r="BC317" s="148"/>
      <c r="BD317" s="148"/>
      <c r="BE317" s="148"/>
      <c r="BF317" s="148"/>
      <c r="BG317" s="148"/>
      <c r="BH317" s="148"/>
    </row>
    <row r="318" spans="1:60" outlineLevel="1" x14ac:dyDescent="0.2">
      <c r="A318" s="155"/>
      <c r="B318" s="156"/>
      <c r="C318" s="185" t="s">
        <v>256</v>
      </c>
      <c r="D318" s="158"/>
      <c r="E318" s="159">
        <v>-0.42299999999999999</v>
      </c>
      <c r="F318" s="157"/>
      <c r="G318" s="157"/>
      <c r="H318" s="157"/>
      <c r="I318" s="157"/>
      <c r="J318" s="157"/>
      <c r="K318" s="157"/>
      <c r="L318" s="157"/>
      <c r="M318" s="157"/>
      <c r="N318" s="157"/>
      <c r="O318" s="157"/>
      <c r="P318" s="157"/>
      <c r="Q318" s="157"/>
      <c r="R318" s="157"/>
      <c r="S318" s="157"/>
      <c r="T318" s="157"/>
      <c r="U318" s="157"/>
      <c r="V318" s="157"/>
      <c r="W318" s="157"/>
      <c r="X318" s="148"/>
      <c r="Y318" s="148"/>
      <c r="Z318" s="148"/>
      <c r="AA318" s="148"/>
      <c r="AB318" s="148"/>
      <c r="AC318" s="148"/>
      <c r="AD318" s="148"/>
      <c r="AE318" s="148"/>
      <c r="AF318" s="148"/>
      <c r="AG318" s="148" t="s">
        <v>173</v>
      </c>
      <c r="AH318" s="148">
        <v>0</v>
      </c>
      <c r="AI318" s="148"/>
      <c r="AJ318" s="148"/>
      <c r="AK318" s="148"/>
      <c r="AL318" s="148"/>
      <c r="AM318" s="148"/>
      <c r="AN318" s="148"/>
      <c r="AO318" s="148"/>
      <c r="AP318" s="148"/>
      <c r="AQ318" s="148"/>
      <c r="AR318" s="148"/>
      <c r="AS318" s="148"/>
      <c r="AT318" s="148"/>
      <c r="AU318" s="148"/>
      <c r="AV318" s="148"/>
      <c r="AW318" s="148"/>
      <c r="AX318" s="148"/>
      <c r="AY318" s="148"/>
      <c r="AZ318" s="148"/>
      <c r="BA318" s="148"/>
      <c r="BB318" s="148"/>
      <c r="BC318" s="148"/>
      <c r="BD318" s="148"/>
      <c r="BE318" s="148"/>
      <c r="BF318" s="148"/>
      <c r="BG318" s="148"/>
      <c r="BH318" s="148"/>
    </row>
    <row r="319" spans="1:60" outlineLevel="1" x14ac:dyDescent="0.2">
      <c r="A319" s="155"/>
      <c r="B319" s="156"/>
      <c r="C319" s="185" t="s">
        <v>257</v>
      </c>
      <c r="D319" s="158"/>
      <c r="E319" s="159">
        <v>-1.1399999999999999</v>
      </c>
      <c r="F319" s="157"/>
      <c r="G319" s="157"/>
      <c r="H319" s="157"/>
      <c r="I319" s="157"/>
      <c r="J319" s="157"/>
      <c r="K319" s="157"/>
      <c r="L319" s="157"/>
      <c r="M319" s="157"/>
      <c r="N319" s="157"/>
      <c r="O319" s="157"/>
      <c r="P319" s="157"/>
      <c r="Q319" s="157"/>
      <c r="R319" s="157"/>
      <c r="S319" s="157"/>
      <c r="T319" s="157"/>
      <c r="U319" s="157"/>
      <c r="V319" s="157"/>
      <c r="W319" s="157"/>
      <c r="X319" s="148"/>
      <c r="Y319" s="148"/>
      <c r="Z319" s="148"/>
      <c r="AA319" s="148"/>
      <c r="AB319" s="148"/>
      <c r="AC319" s="148"/>
      <c r="AD319" s="148"/>
      <c r="AE319" s="148"/>
      <c r="AF319" s="148"/>
      <c r="AG319" s="148" t="s">
        <v>173</v>
      </c>
      <c r="AH319" s="148">
        <v>0</v>
      </c>
      <c r="AI319" s="148"/>
      <c r="AJ319" s="148"/>
      <c r="AK319" s="148"/>
      <c r="AL319" s="148"/>
      <c r="AM319" s="148"/>
      <c r="AN319" s="148"/>
      <c r="AO319" s="148"/>
      <c r="AP319" s="148"/>
      <c r="AQ319" s="148"/>
      <c r="AR319" s="148"/>
      <c r="AS319" s="148"/>
      <c r="AT319" s="148"/>
      <c r="AU319" s="148"/>
      <c r="AV319" s="148"/>
      <c r="AW319" s="148"/>
      <c r="AX319" s="148"/>
      <c r="AY319" s="148"/>
      <c r="AZ319" s="148"/>
      <c r="BA319" s="148"/>
      <c r="BB319" s="148"/>
      <c r="BC319" s="148"/>
      <c r="BD319" s="148"/>
      <c r="BE319" s="148"/>
      <c r="BF319" s="148"/>
      <c r="BG319" s="148"/>
      <c r="BH319" s="148"/>
    </row>
    <row r="320" spans="1:60" outlineLevel="1" x14ac:dyDescent="0.2">
      <c r="A320" s="155"/>
      <c r="B320" s="156"/>
      <c r="C320" s="185" t="s">
        <v>258</v>
      </c>
      <c r="D320" s="158"/>
      <c r="E320" s="159">
        <v>-2.4512499999999999</v>
      </c>
      <c r="F320" s="157"/>
      <c r="G320" s="157"/>
      <c r="H320" s="157"/>
      <c r="I320" s="157"/>
      <c r="J320" s="157"/>
      <c r="K320" s="157"/>
      <c r="L320" s="157"/>
      <c r="M320" s="157"/>
      <c r="N320" s="157"/>
      <c r="O320" s="157"/>
      <c r="P320" s="157"/>
      <c r="Q320" s="157"/>
      <c r="R320" s="157"/>
      <c r="S320" s="157"/>
      <c r="T320" s="157"/>
      <c r="U320" s="157"/>
      <c r="V320" s="157"/>
      <c r="W320" s="157"/>
      <c r="X320" s="148"/>
      <c r="Y320" s="148"/>
      <c r="Z320" s="148"/>
      <c r="AA320" s="148"/>
      <c r="AB320" s="148"/>
      <c r="AC320" s="148"/>
      <c r="AD320" s="148"/>
      <c r="AE320" s="148"/>
      <c r="AF320" s="148"/>
      <c r="AG320" s="148" t="s">
        <v>173</v>
      </c>
      <c r="AH320" s="148">
        <v>0</v>
      </c>
      <c r="AI320" s="148"/>
      <c r="AJ320" s="148"/>
      <c r="AK320" s="148"/>
      <c r="AL320" s="148"/>
      <c r="AM320" s="148"/>
      <c r="AN320" s="148"/>
      <c r="AO320" s="148"/>
      <c r="AP320" s="148"/>
      <c r="AQ320" s="148"/>
      <c r="AR320" s="148"/>
      <c r="AS320" s="148"/>
      <c r="AT320" s="148"/>
      <c r="AU320" s="148"/>
      <c r="AV320" s="148"/>
      <c r="AW320" s="148"/>
      <c r="AX320" s="148"/>
      <c r="AY320" s="148"/>
      <c r="AZ320" s="148"/>
      <c r="BA320" s="148"/>
      <c r="BB320" s="148"/>
      <c r="BC320" s="148"/>
      <c r="BD320" s="148"/>
      <c r="BE320" s="148"/>
      <c r="BF320" s="148"/>
      <c r="BG320" s="148"/>
      <c r="BH320" s="148"/>
    </row>
    <row r="321" spans="1:60" outlineLevel="1" x14ac:dyDescent="0.2">
      <c r="A321" s="155"/>
      <c r="B321" s="156"/>
      <c r="C321" s="185" t="s">
        <v>259</v>
      </c>
      <c r="D321" s="158"/>
      <c r="E321" s="159">
        <v>-1.7999999999999998</v>
      </c>
      <c r="F321" s="157"/>
      <c r="G321" s="157"/>
      <c r="H321" s="157"/>
      <c r="I321" s="157"/>
      <c r="J321" s="157"/>
      <c r="K321" s="157"/>
      <c r="L321" s="157"/>
      <c r="M321" s="157"/>
      <c r="N321" s="157"/>
      <c r="O321" s="157"/>
      <c r="P321" s="157"/>
      <c r="Q321" s="157"/>
      <c r="R321" s="157"/>
      <c r="S321" s="157"/>
      <c r="T321" s="157"/>
      <c r="U321" s="157"/>
      <c r="V321" s="157"/>
      <c r="W321" s="157"/>
      <c r="X321" s="148"/>
      <c r="Y321" s="148"/>
      <c r="Z321" s="148"/>
      <c r="AA321" s="148"/>
      <c r="AB321" s="148"/>
      <c r="AC321" s="148"/>
      <c r="AD321" s="148"/>
      <c r="AE321" s="148"/>
      <c r="AF321" s="148"/>
      <c r="AG321" s="148" t="s">
        <v>173</v>
      </c>
      <c r="AH321" s="148">
        <v>0</v>
      </c>
      <c r="AI321" s="148"/>
      <c r="AJ321" s="148"/>
      <c r="AK321" s="148"/>
      <c r="AL321" s="148"/>
      <c r="AM321" s="148"/>
      <c r="AN321" s="148"/>
      <c r="AO321" s="148"/>
      <c r="AP321" s="148"/>
      <c r="AQ321" s="148"/>
      <c r="AR321" s="148"/>
      <c r="AS321" s="148"/>
      <c r="AT321" s="148"/>
      <c r="AU321" s="148"/>
      <c r="AV321" s="148"/>
      <c r="AW321" s="148"/>
      <c r="AX321" s="148"/>
      <c r="AY321" s="148"/>
      <c r="AZ321" s="148"/>
      <c r="BA321" s="148"/>
      <c r="BB321" s="148"/>
      <c r="BC321" s="148"/>
      <c r="BD321" s="148"/>
      <c r="BE321" s="148"/>
      <c r="BF321" s="148"/>
      <c r="BG321" s="148"/>
      <c r="BH321" s="148"/>
    </row>
    <row r="322" spans="1:60" outlineLevel="1" x14ac:dyDescent="0.2">
      <c r="A322" s="155"/>
      <c r="B322" s="156"/>
      <c r="C322" s="185" t="s">
        <v>230</v>
      </c>
      <c r="D322" s="158"/>
      <c r="E322" s="159">
        <v>-0.77999999999999992</v>
      </c>
      <c r="F322" s="157"/>
      <c r="G322" s="157"/>
      <c r="H322" s="157"/>
      <c r="I322" s="157"/>
      <c r="J322" s="157"/>
      <c r="K322" s="157"/>
      <c r="L322" s="157"/>
      <c r="M322" s="157"/>
      <c r="N322" s="157"/>
      <c r="O322" s="157"/>
      <c r="P322" s="157"/>
      <c r="Q322" s="157"/>
      <c r="R322" s="157"/>
      <c r="S322" s="157"/>
      <c r="T322" s="157"/>
      <c r="U322" s="157"/>
      <c r="V322" s="157"/>
      <c r="W322" s="157"/>
      <c r="X322" s="148"/>
      <c r="Y322" s="148"/>
      <c r="Z322" s="148"/>
      <c r="AA322" s="148"/>
      <c r="AB322" s="148"/>
      <c r="AC322" s="148"/>
      <c r="AD322" s="148"/>
      <c r="AE322" s="148"/>
      <c r="AF322" s="148"/>
      <c r="AG322" s="148" t="s">
        <v>173</v>
      </c>
      <c r="AH322" s="148">
        <v>0</v>
      </c>
      <c r="AI322" s="148"/>
      <c r="AJ322" s="148"/>
      <c r="AK322" s="148"/>
      <c r="AL322" s="148"/>
      <c r="AM322" s="148"/>
      <c r="AN322" s="148"/>
      <c r="AO322" s="148"/>
      <c r="AP322" s="148"/>
      <c r="AQ322" s="148"/>
      <c r="AR322" s="148"/>
      <c r="AS322" s="148"/>
      <c r="AT322" s="148"/>
      <c r="AU322" s="148"/>
      <c r="AV322" s="148"/>
      <c r="AW322" s="148"/>
      <c r="AX322" s="148"/>
      <c r="AY322" s="148"/>
      <c r="AZ322" s="148"/>
      <c r="BA322" s="148"/>
      <c r="BB322" s="148"/>
      <c r="BC322" s="148"/>
      <c r="BD322" s="148"/>
      <c r="BE322" s="148"/>
      <c r="BF322" s="148"/>
      <c r="BG322" s="148"/>
      <c r="BH322" s="148"/>
    </row>
    <row r="323" spans="1:60" outlineLevel="1" x14ac:dyDescent="0.2">
      <c r="A323" s="155"/>
      <c r="B323" s="156"/>
      <c r="C323" s="185" t="s">
        <v>229</v>
      </c>
      <c r="D323" s="158"/>
      <c r="E323" s="159">
        <v>-3.1199999999999997</v>
      </c>
      <c r="F323" s="157"/>
      <c r="G323" s="157"/>
      <c r="H323" s="157"/>
      <c r="I323" s="157"/>
      <c r="J323" s="157"/>
      <c r="K323" s="157"/>
      <c r="L323" s="157"/>
      <c r="M323" s="157"/>
      <c r="N323" s="157"/>
      <c r="O323" s="157"/>
      <c r="P323" s="157"/>
      <c r="Q323" s="157"/>
      <c r="R323" s="157"/>
      <c r="S323" s="157"/>
      <c r="T323" s="157"/>
      <c r="U323" s="157"/>
      <c r="V323" s="157"/>
      <c r="W323" s="157"/>
      <c r="X323" s="148"/>
      <c r="Y323" s="148"/>
      <c r="Z323" s="148"/>
      <c r="AA323" s="148"/>
      <c r="AB323" s="148"/>
      <c r="AC323" s="148"/>
      <c r="AD323" s="148"/>
      <c r="AE323" s="148"/>
      <c r="AF323" s="148"/>
      <c r="AG323" s="148" t="s">
        <v>173</v>
      </c>
      <c r="AH323" s="148">
        <v>0</v>
      </c>
      <c r="AI323" s="148"/>
      <c r="AJ323" s="148"/>
      <c r="AK323" s="148"/>
      <c r="AL323" s="148"/>
      <c r="AM323" s="148"/>
      <c r="AN323" s="148"/>
      <c r="AO323" s="148"/>
      <c r="AP323" s="148"/>
      <c r="AQ323" s="148"/>
      <c r="AR323" s="148"/>
      <c r="AS323" s="148"/>
      <c r="AT323" s="148"/>
      <c r="AU323" s="148"/>
      <c r="AV323" s="148"/>
      <c r="AW323" s="148"/>
      <c r="AX323" s="148"/>
      <c r="AY323" s="148"/>
      <c r="AZ323" s="148"/>
      <c r="BA323" s="148"/>
      <c r="BB323" s="148"/>
      <c r="BC323" s="148"/>
      <c r="BD323" s="148"/>
      <c r="BE323" s="148"/>
      <c r="BF323" s="148"/>
      <c r="BG323" s="148"/>
      <c r="BH323" s="148"/>
    </row>
    <row r="324" spans="1:60" outlineLevel="1" x14ac:dyDescent="0.2">
      <c r="A324" s="155"/>
      <c r="B324" s="156"/>
      <c r="C324" s="185" t="s">
        <v>260</v>
      </c>
      <c r="D324" s="158"/>
      <c r="E324" s="159">
        <v>-2.0999999999999996</v>
      </c>
      <c r="F324" s="157"/>
      <c r="G324" s="157"/>
      <c r="H324" s="157"/>
      <c r="I324" s="157"/>
      <c r="J324" s="157"/>
      <c r="K324" s="157"/>
      <c r="L324" s="157"/>
      <c r="M324" s="157"/>
      <c r="N324" s="157"/>
      <c r="O324" s="157"/>
      <c r="P324" s="157"/>
      <c r="Q324" s="157"/>
      <c r="R324" s="157"/>
      <c r="S324" s="157"/>
      <c r="T324" s="157"/>
      <c r="U324" s="157"/>
      <c r="V324" s="157"/>
      <c r="W324" s="157"/>
      <c r="X324" s="148"/>
      <c r="Y324" s="148"/>
      <c r="Z324" s="148"/>
      <c r="AA324" s="148"/>
      <c r="AB324" s="148"/>
      <c r="AC324" s="148"/>
      <c r="AD324" s="148"/>
      <c r="AE324" s="148"/>
      <c r="AF324" s="148"/>
      <c r="AG324" s="148" t="s">
        <v>173</v>
      </c>
      <c r="AH324" s="148">
        <v>0</v>
      </c>
      <c r="AI324" s="148"/>
      <c r="AJ324" s="148"/>
      <c r="AK324" s="148"/>
      <c r="AL324" s="148"/>
      <c r="AM324" s="148"/>
      <c r="AN324" s="148"/>
      <c r="AO324" s="148"/>
      <c r="AP324" s="148"/>
      <c r="AQ324" s="148"/>
      <c r="AR324" s="148"/>
      <c r="AS324" s="148"/>
      <c r="AT324" s="148"/>
      <c r="AU324" s="148"/>
      <c r="AV324" s="148"/>
      <c r="AW324" s="148"/>
      <c r="AX324" s="148"/>
      <c r="AY324" s="148"/>
      <c r="AZ324" s="148"/>
      <c r="BA324" s="148"/>
      <c r="BB324" s="148"/>
      <c r="BC324" s="148"/>
      <c r="BD324" s="148"/>
      <c r="BE324" s="148"/>
      <c r="BF324" s="148"/>
      <c r="BG324" s="148"/>
      <c r="BH324" s="148"/>
    </row>
    <row r="325" spans="1:60" outlineLevel="1" x14ac:dyDescent="0.2">
      <c r="A325" s="155"/>
      <c r="B325" s="156"/>
      <c r="C325" s="185" t="s">
        <v>261</v>
      </c>
      <c r="D325" s="158"/>
      <c r="E325" s="159">
        <v>20.746000000000002</v>
      </c>
      <c r="F325" s="157"/>
      <c r="G325" s="157"/>
      <c r="H325" s="157"/>
      <c r="I325" s="157"/>
      <c r="J325" s="157"/>
      <c r="K325" s="157"/>
      <c r="L325" s="157"/>
      <c r="M325" s="157"/>
      <c r="N325" s="157"/>
      <c r="O325" s="157"/>
      <c r="P325" s="157"/>
      <c r="Q325" s="157"/>
      <c r="R325" s="157"/>
      <c r="S325" s="157"/>
      <c r="T325" s="157"/>
      <c r="U325" s="157"/>
      <c r="V325" s="157"/>
      <c r="W325" s="157"/>
      <c r="X325" s="148"/>
      <c r="Y325" s="148"/>
      <c r="Z325" s="148"/>
      <c r="AA325" s="148"/>
      <c r="AB325" s="148"/>
      <c r="AC325" s="148"/>
      <c r="AD325" s="148"/>
      <c r="AE325" s="148"/>
      <c r="AF325" s="148"/>
      <c r="AG325" s="148" t="s">
        <v>173</v>
      </c>
      <c r="AH325" s="148">
        <v>0</v>
      </c>
      <c r="AI325" s="148"/>
      <c r="AJ325" s="148"/>
      <c r="AK325" s="148"/>
      <c r="AL325" s="148"/>
      <c r="AM325" s="148"/>
      <c r="AN325" s="148"/>
      <c r="AO325" s="148"/>
      <c r="AP325" s="148"/>
      <c r="AQ325" s="148"/>
      <c r="AR325" s="148"/>
      <c r="AS325" s="148"/>
      <c r="AT325" s="148"/>
      <c r="AU325" s="148"/>
      <c r="AV325" s="148"/>
      <c r="AW325" s="148"/>
      <c r="AX325" s="148"/>
      <c r="AY325" s="148"/>
      <c r="AZ325" s="148"/>
      <c r="BA325" s="148"/>
      <c r="BB325" s="148"/>
      <c r="BC325" s="148"/>
      <c r="BD325" s="148"/>
      <c r="BE325" s="148"/>
      <c r="BF325" s="148"/>
      <c r="BG325" s="148"/>
      <c r="BH325" s="148"/>
    </row>
    <row r="326" spans="1:60" outlineLevel="1" x14ac:dyDescent="0.2">
      <c r="A326" s="155"/>
      <c r="B326" s="156"/>
      <c r="C326" s="185" t="s">
        <v>262</v>
      </c>
      <c r="D326" s="158"/>
      <c r="E326" s="159">
        <v>-1.1499999999999999</v>
      </c>
      <c r="F326" s="157"/>
      <c r="G326" s="157"/>
      <c r="H326" s="157"/>
      <c r="I326" s="157"/>
      <c r="J326" s="157"/>
      <c r="K326" s="157"/>
      <c r="L326" s="157"/>
      <c r="M326" s="157"/>
      <c r="N326" s="157"/>
      <c r="O326" s="157"/>
      <c r="P326" s="157"/>
      <c r="Q326" s="157"/>
      <c r="R326" s="157"/>
      <c r="S326" s="157"/>
      <c r="T326" s="157"/>
      <c r="U326" s="157"/>
      <c r="V326" s="157"/>
      <c r="W326" s="157"/>
      <c r="X326" s="148"/>
      <c r="Y326" s="148"/>
      <c r="Z326" s="148"/>
      <c r="AA326" s="148"/>
      <c r="AB326" s="148"/>
      <c r="AC326" s="148"/>
      <c r="AD326" s="148"/>
      <c r="AE326" s="148"/>
      <c r="AF326" s="148"/>
      <c r="AG326" s="148" t="s">
        <v>173</v>
      </c>
      <c r="AH326" s="148">
        <v>0</v>
      </c>
      <c r="AI326" s="148"/>
      <c r="AJ326" s="148"/>
      <c r="AK326" s="148"/>
      <c r="AL326" s="148"/>
      <c r="AM326" s="148"/>
      <c r="AN326" s="148"/>
      <c r="AO326" s="148"/>
      <c r="AP326" s="148"/>
      <c r="AQ326" s="148"/>
      <c r="AR326" s="148"/>
      <c r="AS326" s="148"/>
      <c r="AT326" s="148"/>
      <c r="AU326" s="148"/>
      <c r="AV326" s="148"/>
      <c r="AW326" s="148"/>
      <c r="AX326" s="148"/>
      <c r="AY326" s="148"/>
      <c r="AZ326" s="148"/>
      <c r="BA326" s="148"/>
      <c r="BB326" s="148"/>
      <c r="BC326" s="148"/>
      <c r="BD326" s="148"/>
      <c r="BE326" s="148"/>
      <c r="BF326" s="148"/>
      <c r="BG326" s="148"/>
      <c r="BH326" s="148"/>
    </row>
    <row r="327" spans="1:60" outlineLevel="1" x14ac:dyDescent="0.2">
      <c r="A327" s="155"/>
      <c r="B327" s="156"/>
      <c r="C327" s="185" t="s">
        <v>263</v>
      </c>
      <c r="D327" s="158"/>
      <c r="E327" s="159">
        <v>-5.75</v>
      </c>
      <c r="F327" s="157"/>
      <c r="G327" s="157"/>
      <c r="H327" s="157"/>
      <c r="I327" s="157"/>
      <c r="J327" s="157"/>
      <c r="K327" s="157"/>
      <c r="L327" s="157"/>
      <c r="M327" s="157"/>
      <c r="N327" s="157"/>
      <c r="O327" s="157"/>
      <c r="P327" s="157"/>
      <c r="Q327" s="157"/>
      <c r="R327" s="157"/>
      <c r="S327" s="157"/>
      <c r="T327" s="157"/>
      <c r="U327" s="157"/>
      <c r="V327" s="157"/>
      <c r="W327" s="157"/>
      <c r="X327" s="148"/>
      <c r="Y327" s="148"/>
      <c r="Z327" s="148"/>
      <c r="AA327" s="148"/>
      <c r="AB327" s="148"/>
      <c r="AC327" s="148"/>
      <c r="AD327" s="148"/>
      <c r="AE327" s="148"/>
      <c r="AF327" s="148"/>
      <c r="AG327" s="148" t="s">
        <v>173</v>
      </c>
      <c r="AH327" s="148">
        <v>0</v>
      </c>
      <c r="AI327" s="148"/>
      <c r="AJ327" s="148"/>
      <c r="AK327" s="148"/>
      <c r="AL327" s="148"/>
      <c r="AM327" s="148"/>
      <c r="AN327" s="148"/>
      <c r="AO327" s="148"/>
      <c r="AP327" s="148"/>
      <c r="AQ327" s="148"/>
      <c r="AR327" s="148"/>
      <c r="AS327" s="148"/>
      <c r="AT327" s="148"/>
      <c r="AU327" s="148"/>
      <c r="AV327" s="148"/>
      <c r="AW327" s="148"/>
      <c r="AX327" s="148"/>
      <c r="AY327" s="148"/>
      <c r="AZ327" s="148"/>
      <c r="BA327" s="148"/>
      <c r="BB327" s="148"/>
      <c r="BC327" s="148"/>
      <c r="BD327" s="148"/>
      <c r="BE327" s="148"/>
      <c r="BF327" s="148"/>
      <c r="BG327" s="148"/>
      <c r="BH327" s="148"/>
    </row>
    <row r="328" spans="1:60" outlineLevel="1" x14ac:dyDescent="0.2">
      <c r="A328" s="155"/>
      <c r="B328" s="156"/>
      <c r="C328" s="185" t="s">
        <v>264</v>
      </c>
      <c r="D328" s="158"/>
      <c r="E328" s="159"/>
      <c r="F328" s="157"/>
      <c r="G328" s="157"/>
      <c r="H328" s="157"/>
      <c r="I328" s="157"/>
      <c r="J328" s="157"/>
      <c r="K328" s="157"/>
      <c r="L328" s="157"/>
      <c r="M328" s="157"/>
      <c r="N328" s="157"/>
      <c r="O328" s="157"/>
      <c r="P328" s="157"/>
      <c r="Q328" s="157"/>
      <c r="R328" s="157"/>
      <c r="S328" s="157"/>
      <c r="T328" s="157"/>
      <c r="U328" s="157"/>
      <c r="V328" s="157"/>
      <c r="W328" s="157"/>
      <c r="X328" s="148"/>
      <c r="Y328" s="148"/>
      <c r="Z328" s="148"/>
      <c r="AA328" s="148"/>
      <c r="AB328" s="148"/>
      <c r="AC328" s="148"/>
      <c r="AD328" s="148"/>
      <c r="AE328" s="148"/>
      <c r="AF328" s="148"/>
      <c r="AG328" s="148" t="s">
        <v>173</v>
      </c>
      <c r="AH328" s="148">
        <v>0</v>
      </c>
      <c r="AI328" s="148"/>
      <c r="AJ328" s="148"/>
      <c r="AK328" s="148"/>
      <c r="AL328" s="148"/>
      <c r="AM328" s="148"/>
      <c r="AN328" s="148"/>
      <c r="AO328" s="148"/>
      <c r="AP328" s="148"/>
      <c r="AQ328" s="148"/>
      <c r="AR328" s="148"/>
      <c r="AS328" s="148"/>
      <c r="AT328" s="148"/>
      <c r="AU328" s="148"/>
      <c r="AV328" s="148"/>
      <c r="AW328" s="148"/>
      <c r="AX328" s="148"/>
      <c r="AY328" s="148"/>
      <c r="AZ328" s="148"/>
      <c r="BA328" s="148"/>
      <c r="BB328" s="148"/>
      <c r="BC328" s="148"/>
      <c r="BD328" s="148"/>
      <c r="BE328" s="148"/>
      <c r="BF328" s="148"/>
      <c r="BG328" s="148"/>
      <c r="BH328" s="148"/>
    </row>
    <row r="329" spans="1:60" outlineLevel="1" x14ac:dyDescent="0.2">
      <c r="A329" s="155"/>
      <c r="B329" s="156"/>
      <c r="C329" s="185" t="s">
        <v>265</v>
      </c>
      <c r="D329" s="158"/>
      <c r="E329" s="159">
        <v>1.4700000000000002</v>
      </c>
      <c r="F329" s="157"/>
      <c r="G329" s="157"/>
      <c r="H329" s="157"/>
      <c r="I329" s="157"/>
      <c r="J329" s="157"/>
      <c r="K329" s="157"/>
      <c r="L329" s="157"/>
      <c r="M329" s="157"/>
      <c r="N329" s="157"/>
      <c r="O329" s="157"/>
      <c r="P329" s="157"/>
      <c r="Q329" s="157"/>
      <c r="R329" s="157"/>
      <c r="S329" s="157"/>
      <c r="T329" s="157"/>
      <c r="U329" s="157"/>
      <c r="V329" s="157"/>
      <c r="W329" s="157"/>
      <c r="X329" s="148"/>
      <c r="Y329" s="148"/>
      <c r="Z329" s="148"/>
      <c r="AA329" s="148"/>
      <c r="AB329" s="148"/>
      <c r="AC329" s="148"/>
      <c r="AD329" s="148"/>
      <c r="AE329" s="148"/>
      <c r="AF329" s="148"/>
      <c r="AG329" s="148" t="s">
        <v>173</v>
      </c>
      <c r="AH329" s="148">
        <v>0</v>
      </c>
      <c r="AI329" s="148"/>
      <c r="AJ329" s="148"/>
      <c r="AK329" s="148"/>
      <c r="AL329" s="148"/>
      <c r="AM329" s="148"/>
      <c r="AN329" s="148"/>
      <c r="AO329" s="148"/>
      <c r="AP329" s="148"/>
      <c r="AQ329" s="148"/>
      <c r="AR329" s="148"/>
      <c r="AS329" s="148"/>
      <c r="AT329" s="148"/>
      <c r="AU329" s="148"/>
      <c r="AV329" s="148"/>
      <c r="AW329" s="148"/>
      <c r="AX329" s="148"/>
      <c r="AY329" s="148"/>
      <c r="AZ329" s="148"/>
      <c r="BA329" s="148"/>
      <c r="BB329" s="148"/>
      <c r="BC329" s="148"/>
      <c r="BD329" s="148"/>
      <c r="BE329" s="148"/>
      <c r="BF329" s="148"/>
      <c r="BG329" s="148"/>
      <c r="BH329" s="148"/>
    </row>
    <row r="330" spans="1:60" outlineLevel="1" x14ac:dyDescent="0.2">
      <c r="A330" s="155"/>
      <c r="B330" s="156"/>
      <c r="C330" s="185" t="s">
        <v>266</v>
      </c>
      <c r="D330" s="158"/>
      <c r="E330" s="159">
        <v>1.6560000000000001</v>
      </c>
      <c r="F330" s="157"/>
      <c r="G330" s="157"/>
      <c r="H330" s="157"/>
      <c r="I330" s="157"/>
      <c r="J330" s="157"/>
      <c r="K330" s="157"/>
      <c r="L330" s="157"/>
      <c r="M330" s="157"/>
      <c r="N330" s="157"/>
      <c r="O330" s="157"/>
      <c r="P330" s="157"/>
      <c r="Q330" s="157"/>
      <c r="R330" s="157"/>
      <c r="S330" s="157"/>
      <c r="T330" s="157"/>
      <c r="U330" s="157"/>
      <c r="V330" s="157"/>
      <c r="W330" s="157"/>
      <c r="X330" s="148"/>
      <c r="Y330" s="148"/>
      <c r="Z330" s="148"/>
      <c r="AA330" s="148"/>
      <c r="AB330" s="148"/>
      <c r="AC330" s="148"/>
      <c r="AD330" s="148"/>
      <c r="AE330" s="148"/>
      <c r="AF330" s="148"/>
      <c r="AG330" s="148" t="s">
        <v>173</v>
      </c>
      <c r="AH330" s="148">
        <v>0</v>
      </c>
      <c r="AI330" s="148"/>
      <c r="AJ330" s="148"/>
      <c r="AK330" s="148"/>
      <c r="AL330" s="148"/>
      <c r="AM330" s="148"/>
      <c r="AN330" s="148"/>
      <c r="AO330" s="148"/>
      <c r="AP330" s="148"/>
      <c r="AQ330" s="148"/>
      <c r="AR330" s="148"/>
      <c r="AS330" s="148"/>
      <c r="AT330" s="148"/>
      <c r="AU330" s="148"/>
      <c r="AV330" s="148"/>
      <c r="AW330" s="148"/>
      <c r="AX330" s="148"/>
      <c r="AY330" s="148"/>
      <c r="AZ330" s="148"/>
      <c r="BA330" s="148"/>
      <c r="BB330" s="148"/>
      <c r="BC330" s="148"/>
      <c r="BD330" s="148"/>
      <c r="BE330" s="148"/>
      <c r="BF330" s="148"/>
      <c r="BG330" s="148"/>
      <c r="BH330" s="148"/>
    </row>
    <row r="331" spans="1:60" outlineLevel="1" x14ac:dyDescent="0.2">
      <c r="A331" s="155"/>
      <c r="B331" s="156"/>
      <c r="C331" s="185" t="s">
        <v>267</v>
      </c>
      <c r="D331" s="158"/>
      <c r="E331" s="159">
        <v>4.16</v>
      </c>
      <c r="F331" s="157"/>
      <c r="G331" s="157"/>
      <c r="H331" s="157"/>
      <c r="I331" s="157"/>
      <c r="J331" s="157"/>
      <c r="K331" s="157"/>
      <c r="L331" s="157"/>
      <c r="M331" s="157"/>
      <c r="N331" s="157"/>
      <c r="O331" s="157"/>
      <c r="P331" s="157"/>
      <c r="Q331" s="157"/>
      <c r="R331" s="157"/>
      <c r="S331" s="157"/>
      <c r="T331" s="157"/>
      <c r="U331" s="157"/>
      <c r="V331" s="157"/>
      <c r="W331" s="157"/>
      <c r="X331" s="148"/>
      <c r="Y331" s="148"/>
      <c r="Z331" s="148"/>
      <c r="AA331" s="148"/>
      <c r="AB331" s="148"/>
      <c r="AC331" s="148"/>
      <c r="AD331" s="148"/>
      <c r="AE331" s="148"/>
      <c r="AF331" s="148"/>
      <c r="AG331" s="148" t="s">
        <v>173</v>
      </c>
      <c r="AH331" s="148">
        <v>0</v>
      </c>
      <c r="AI331" s="148"/>
      <c r="AJ331" s="148"/>
      <c r="AK331" s="148"/>
      <c r="AL331" s="148"/>
      <c r="AM331" s="148"/>
      <c r="AN331" s="148"/>
      <c r="AO331" s="148"/>
      <c r="AP331" s="148"/>
      <c r="AQ331" s="148"/>
      <c r="AR331" s="148"/>
      <c r="AS331" s="148"/>
      <c r="AT331" s="148"/>
      <c r="AU331" s="148"/>
      <c r="AV331" s="148"/>
      <c r="AW331" s="148"/>
      <c r="AX331" s="148"/>
      <c r="AY331" s="148"/>
      <c r="AZ331" s="148"/>
      <c r="BA331" s="148"/>
      <c r="BB331" s="148"/>
      <c r="BC331" s="148"/>
      <c r="BD331" s="148"/>
      <c r="BE331" s="148"/>
      <c r="BF331" s="148"/>
      <c r="BG331" s="148"/>
      <c r="BH331" s="148"/>
    </row>
    <row r="332" spans="1:60" outlineLevel="1" x14ac:dyDescent="0.2">
      <c r="A332" s="155"/>
      <c r="B332" s="156"/>
      <c r="C332" s="185" t="s">
        <v>268</v>
      </c>
      <c r="D332" s="158"/>
      <c r="E332" s="159">
        <v>0.67500000000000004</v>
      </c>
      <c r="F332" s="157"/>
      <c r="G332" s="157"/>
      <c r="H332" s="157"/>
      <c r="I332" s="157"/>
      <c r="J332" s="157"/>
      <c r="K332" s="157"/>
      <c r="L332" s="157"/>
      <c r="M332" s="157"/>
      <c r="N332" s="157"/>
      <c r="O332" s="157"/>
      <c r="P332" s="157"/>
      <c r="Q332" s="157"/>
      <c r="R332" s="157"/>
      <c r="S332" s="157"/>
      <c r="T332" s="157"/>
      <c r="U332" s="157"/>
      <c r="V332" s="157"/>
      <c r="W332" s="157"/>
      <c r="X332" s="148"/>
      <c r="Y332" s="148"/>
      <c r="Z332" s="148"/>
      <c r="AA332" s="148"/>
      <c r="AB332" s="148"/>
      <c r="AC332" s="148"/>
      <c r="AD332" s="148"/>
      <c r="AE332" s="148"/>
      <c r="AF332" s="148"/>
      <c r="AG332" s="148" t="s">
        <v>173</v>
      </c>
      <c r="AH332" s="148">
        <v>0</v>
      </c>
      <c r="AI332" s="148"/>
      <c r="AJ332" s="148"/>
      <c r="AK332" s="148"/>
      <c r="AL332" s="148"/>
      <c r="AM332" s="148"/>
      <c r="AN332" s="148"/>
      <c r="AO332" s="148"/>
      <c r="AP332" s="148"/>
      <c r="AQ332" s="148"/>
      <c r="AR332" s="148"/>
      <c r="AS332" s="148"/>
      <c r="AT332" s="148"/>
      <c r="AU332" s="148"/>
      <c r="AV332" s="148"/>
      <c r="AW332" s="148"/>
      <c r="AX332" s="148"/>
      <c r="AY332" s="148"/>
      <c r="AZ332" s="148"/>
      <c r="BA332" s="148"/>
      <c r="BB332" s="148"/>
      <c r="BC332" s="148"/>
      <c r="BD332" s="148"/>
      <c r="BE332" s="148"/>
      <c r="BF332" s="148"/>
      <c r="BG332" s="148"/>
      <c r="BH332" s="148"/>
    </row>
    <row r="333" spans="1:60" outlineLevel="1" x14ac:dyDescent="0.2">
      <c r="A333" s="155"/>
      <c r="B333" s="156"/>
      <c r="C333" s="185" t="s">
        <v>269</v>
      </c>
      <c r="D333" s="158"/>
      <c r="E333" s="159">
        <v>0.46500000000000002</v>
      </c>
      <c r="F333" s="157"/>
      <c r="G333" s="157"/>
      <c r="H333" s="157"/>
      <c r="I333" s="157"/>
      <c r="J333" s="157"/>
      <c r="K333" s="157"/>
      <c r="L333" s="157"/>
      <c r="M333" s="157"/>
      <c r="N333" s="157"/>
      <c r="O333" s="157"/>
      <c r="P333" s="157"/>
      <c r="Q333" s="157"/>
      <c r="R333" s="157"/>
      <c r="S333" s="157"/>
      <c r="T333" s="157"/>
      <c r="U333" s="157"/>
      <c r="V333" s="157"/>
      <c r="W333" s="157"/>
      <c r="X333" s="148"/>
      <c r="Y333" s="148"/>
      <c r="Z333" s="148"/>
      <c r="AA333" s="148"/>
      <c r="AB333" s="148"/>
      <c r="AC333" s="148"/>
      <c r="AD333" s="148"/>
      <c r="AE333" s="148"/>
      <c r="AF333" s="148"/>
      <c r="AG333" s="148" t="s">
        <v>173</v>
      </c>
      <c r="AH333" s="148">
        <v>0</v>
      </c>
      <c r="AI333" s="148"/>
      <c r="AJ333" s="148"/>
      <c r="AK333" s="148"/>
      <c r="AL333" s="148"/>
      <c r="AM333" s="148"/>
      <c r="AN333" s="148"/>
      <c r="AO333" s="148"/>
      <c r="AP333" s="148"/>
      <c r="AQ333" s="148"/>
      <c r="AR333" s="148"/>
      <c r="AS333" s="148"/>
      <c r="AT333" s="148"/>
      <c r="AU333" s="148"/>
      <c r="AV333" s="148"/>
      <c r="AW333" s="148"/>
      <c r="AX333" s="148"/>
      <c r="AY333" s="148"/>
      <c r="AZ333" s="148"/>
      <c r="BA333" s="148"/>
      <c r="BB333" s="148"/>
      <c r="BC333" s="148"/>
      <c r="BD333" s="148"/>
      <c r="BE333" s="148"/>
      <c r="BF333" s="148"/>
      <c r="BG333" s="148"/>
      <c r="BH333" s="148"/>
    </row>
    <row r="334" spans="1:60" outlineLevel="1" x14ac:dyDescent="0.2">
      <c r="A334" s="155"/>
      <c r="B334" s="156"/>
      <c r="C334" s="185" t="s">
        <v>270</v>
      </c>
      <c r="D334" s="158"/>
      <c r="E334" s="159">
        <v>0.34050000000000002</v>
      </c>
      <c r="F334" s="157"/>
      <c r="G334" s="157"/>
      <c r="H334" s="157"/>
      <c r="I334" s="157"/>
      <c r="J334" s="157"/>
      <c r="K334" s="157"/>
      <c r="L334" s="157"/>
      <c r="M334" s="157"/>
      <c r="N334" s="157"/>
      <c r="O334" s="157"/>
      <c r="P334" s="157"/>
      <c r="Q334" s="157"/>
      <c r="R334" s="157"/>
      <c r="S334" s="157"/>
      <c r="T334" s="157"/>
      <c r="U334" s="157"/>
      <c r="V334" s="157"/>
      <c r="W334" s="157"/>
      <c r="X334" s="148"/>
      <c r="Y334" s="148"/>
      <c r="Z334" s="148"/>
      <c r="AA334" s="148"/>
      <c r="AB334" s="148"/>
      <c r="AC334" s="148"/>
      <c r="AD334" s="148"/>
      <c r="AE334" s="148"/>
      <c r="AF334" s="148"/>
      <c r="AG334" s="148" t="s">
        <v>173</v>
      </c>
      <c r="AH334" s="148">
        <v>0</v>
      </c>
      <c r="AI334" s="148"/>
      <c r="AJ334" s="148"/>
      <c r="AK334" s="148"/>
      <c r="AL334" s="148"/>
      <c r="AM334" s="148"/>
      <c r="AN334" s="148"/>
      <c r="AO334" s="148"/>
      <c r="AP334" s="148"/>
      <c r="AQ334" s="148"/>
      <c r="AR334" s="148"/>
      <c r="AS334" s="148"/>
      <c r="AT334" s="148"/>
      <c r="AU334" s="148"/>
      <c r="AV334" s="148"/>
      <c r="AW334" s="148"/>
      <c r="AX334" s="148"/>
      <c r="AY334" s="148"/>
      <c r="AZ334" s="148"/>
      <c r="BA334" s="148"/>
      <c r="BB334" s="148"/>
      <c r="BC334" s="148"/>
      <c r="BD334" s="148"/>
      <c r="BE334" s="148"/>
      <c r="BF334" s="148"/>
      <c r="BG334" s="148"/>
      <c r="BH334" s="148"/>
    </row>
    <row r="335" spans="1:60" outlineLevel="1" x14ac:dyDescent="0.2">
      <c r="A335" s="155"/>
      <c r="B335" s="156"/>
      <c r="C335" s="185" t="s">
        <v>271</v>
      </c>
      <c r="D335" s="158"/>
      <c r="E335" s="159">
        <v>2.12</v>
      </c>
      <c r="F335" s="157"/>
      <c r="G335" s="157"/>
      <c r="H335" s="157"/>
      <c r="I335" s="157"/>
      <c r="J335" s="157"/>
      <c r="K335" s="157"/>
      <c r="L335" s="157"/>
      <c r="M335" s="157"/>
      <c r="N335" s="157"/>
      <c r="O335" s="157"/>
      <c r="P335" s="157"/>
      <c r="Q335" s="157"/>
      <c r="R335" s="157"/>
      <c r="S335" s="157"/>
      <c r="T335" s="157"/>
      <c r="U335" s="157"/>
      <c r="V335" s="157"/>
      <c r="W335" s="157"/>
      <c r="X335" s="148"/>
      <c r="Y335" s="148"/>
      <c r="Z335" s="148"/>
      <c r="AA335" s="148"/>
      <c r="AB335" s="148"/>
      <c r="AC335" s="148"/>
      <c r="AD335" s="148"/>
      <c r="AE335" s="148"/>
      <c r="AF335" s="148"/>
      <c r="AG335" s="148" t="s">
        <v>173</v>
      </c>
      <c r="AH335" s="148">
        <v>0</v>
      </c>
      <c r="AI335" s="148"/>
      <c r="AJ335" s="148"/>
      <c r="AK335" s="148"/>
      <c r="AL335" s="148"/>
      <c r="AM335" s="148"/>
      <c r="AN335" s="148"/>
      <c r="AO335" s="148"/>
      <c r="AP335" s="148"/>
      <c r="AQ335" s="148"/>
      <c r="AR335" s="148"/>
      <c r="AS335" s="148"/>
      <c r="AT335" s="148"/>
      <c r="AU335" s="148"/>
      <c r="AV335" s="148"/>
      <c r="AW335" s="148"/>
      <c r="AX335" s="148"/>
      <c r="AY335" s="148"/>
      <c r="AZ335" s="148"/>
      <c r="BA335" s="148"/>
      <c r="BB335" s="148"/>
      <c r="BC335" s="148"/>
      <c r="BD335" s="148"/>
      <c r="BE335" s="148"/>
      <c r="BF335" s="148"/>
      <c r="BG335" s="148"/>
      <c r="BH335" s="148"/>
    </row>
    <row r="336" spans="1:60" outlineLevel="1" x14ac:dyDescent="0.2">
      <c r="A336" s="155"/>
      <c r="B336" s="156"/>
      <c r="C336" s="185" t="s">
        <v>272</v>
      </c>
      <c r="D336" s="158"/>
      <c r="E336" s="159">
        <v>0.5625</v>
      </c>
      <c r="F336" s="157"/>
      <c r="G336" s="157"/>
      <c r="H336" s="157"/>
      <c r="I336" s="157"/>
      <c r="J336" s="157"/>
      <c r="K336" s="157"/>
      <c r="L336" s="157"/>
      <c r="M336" s="157"/>
      <c r="N336" s="157"/>
      <c r="O336" s="157"/>
      <c r="P336" s="157"/>
      <c r="Q336" s="157"/>
      <c r="R336" s="157"/>
      <c r="S336" s="157"/>
      <c r="T336" s="157"/>
      <c r="U336" s="157"/>
      <c r="V336" s="157"/>
      <c r="W336" s="157"/>
      <c r="X336" s="148"/>
      <c r="Y336" s="148"/>
      <c r="Z336" s="148"/>
      <c r="AA336" s="148"/>
      <c r="AB336" s="148"/>
      <c r="AC336" s="148"/>
      <c r="AD336" s="148"/>
      <c r="AE336" s="148"/>
      <c r="AF336" s="148"/>
      <c r="AG336" s="148" t="s">
        <v>173</v>
      </c>
      <c r="AH336" s="148">
        <v>0</v>
      </c>
      <c r="AI336" s="148"/>
      <c r="AJ336" s="148"/>
      <c r="AK336" s="148"/>
      <c r="AL336" s="148"/>
      <c r="AM336" s="148"/>
      <c r="AN336" s="148"/>
      <c r="AO336" s="148"/>
      <c r="AP336" s="148"/>
      <c r="AQ336" s="148"/>
      <c r="AR336" s="148"/>
      <c r="AS336" s="148"/>
      <c r="AT336" s="148"/>
      <c r="AU336" s="148"/>
      <c r="AV336" s="148"/>
      <c r="AW336" s="148"/>
      <c r="AX336" s="148"/>
      <c r="AY336" s="148"/>
      <c r="AZ336" s="148"/>
      <c r="BA336" s="148"/>
      <c r="BB336" s="148"/>
      <c r="BC336" s="148"/>
      <c r="BD336" s="148"/>
      <c r="BE336" s="148"/>
      <c r="BF336" s="148"/>
      <c r="BG336" s="148"/>
      <c r="BH336" s="148"/>
    </row>
    <row r="337" spans="1:60" outlineLevel="1" x14ac:dyDescent="0.2">
      <c r="A337" s="155"/>
      <c r="B337" s="156"/>
      <c r="C337" s="185" t="s">
        <v>273</v>
      </c>
      <c r="D337" s="158"/>
      <c r="E337" s="159">
        <v>0.43050000000000005</v>
      </c>
      <c r="F337" s="157"/>
      <c r="G337" s="157"/>
      <c r="H337" s="157"/>
      <c r="I337" s="157"/>
      <c r="J337" s="157"/>
      <c r="K337" s="157"/>
      <c r="L337" s="157"/>
      <c r="M337" s="157"/>
      <c r="N337" s="157"/>
      <c r="O337" s="157"/>
      <c r="P337" s="157"/>
      <c r="Q337" s="157"/>
      <c r="R337" s="157"/>
      <c r="S337" s="157"/>
      <c r="T337" s="157"/>
      <c r="U337" s="157"/>
      <c r="V337" s="157"/>
      <c r="W337" s="157"/>
      <c r="X337" s="148"/>
      <c r="Y337" s="148"/>
      <c r="Z337" s="148"/>
      <c r="AA337" s="148"/>
      <c r="AB337" s="148"/>
      <c r="AC337" s="148"/>
      <c r="AD337" s="148"/>
      <c r="AE337" s="148"/>
      <c r="AF337" s="148"/>
      <c r="AG337" s="148" t="s">
        <v>173</v>
      </c>
      <c r="AH337" s="148">
        <v>0</v>
      </c>
      <c r="AI337" s="148"/>
      <c r="AJ337" s="148"/>
      <c r="AK337" s="148"/>
      <c r="AL337" s="148"/>
      <c r="AM337" s="148"/>
      <c r="AN337" s="148"/>
      <c r="AO337" s="148"/>
      <c r="AP337" s="148"/>
      <c r="AQ337" s="148"/>
      <c r="AR337" s="148"/>
      <c r="AS337" s="148"/>
      <c r="AT337" s="148"/>
      <c r="AU337" s="148"/>
      <c r="AV337" s="148"/>
      <c r="AW337" s="148"/>
      <c r="AX337" s="148"/>
      <c r="AY337" s="148"/>
      <c r="AZ337" s="148"/>
      <c r="BA337" s="148"/>
      <c r="BB337" s="148"/>
      <c r="BC337" s="148"/>
      <c r="BD337" s="148"/>
      <c r="BE337" s="148"/>
      <c r="BF337" s="148"/>
      <c r="BG337" s="148"/>
      <c r="BH337" s="148"/>
    </row>
    <row r="338" spans="1:60" outlineLevel="1" x14ac:dyDescent="0.2">
      <c r="A338" s="155"/>
      <c r="B338" s="156"/>
      <c r="C338" s="185" t="s">
        <v>274</v>
      </c>
      <c r="D338" s="158"/>
      <c r="E338" s="159">
        <v>2.2050000000000001</v>
      </c>
      <c r="F338" s="157"/>
      <c r="G338" s="157"/>
      <c r="H338" s="157"/>
      <c r="I338" s="157"/>
      <c r="J338" s="157"/>
      <c r="K338" s="157"/>
      <c r="L338" s="157"/>
      <c r="M338" s="157"/>
      <c r="N338" s="157"/>
      <c r="O338" s="157"/>
      <c r="P338" s="157"/>
      <c r="Q338" s="157"/>
      <c r="R338" s="157"/>
      <c r="S338" s="157"/>
      <c r="T338" s="157"/>
      <c r="U338" s="157"/>
      <c r="V338" s="157"/>
      <c r="W338" s="157"/>
      <c r="X338" s="148"/>
      <c r="Y338" s="148"/>
      <c r="Z338" s="148"/>
      <c r="AA338" s="148"/>
      <c r="AB338" s="148"/>
      <c r="AC338" s="148"/>
      <c r="AD338" s="148"/>
      <c r="AE338" s="148"/>
      <c r="AF338" s="148"/>
      <c r="AG338" s="148" t="s">
        <v>173</v>
      </c>
      <c r="AH338" s="148">
        <v>0</v>
      </c>
      <c r="AI338" s="148"/>
      <c r="AJ338" s="148"/>
      <c r="AK338" s="148"/>
      <c r="AL338" s="148"/>
      <c r="AM338" s="148"/>
      <c r="AN338" s="148"/>
      <c r="AO338" s="148"/>
      <c r="AP338" s="148"/>
      <c r="AQ338" s="148"/>
      <c r="AR338" s="148"/>
      <c r="AS338" s="148"/>
      <c r="AT338" s="148"/>
      <c r="AU338" s="148"/>
      <c r="AV338" s="148"/>
      <c r="AW338" s="148"/>
      <c r="AX338" s="148"/>
      <c r="AY338" s="148"/>
      <c r="AZ338" s="148"/>
      <c r="BA338" s="148"/>
      <c r="BB338" s="148"/>
      <c r="BC338" s="148"/>
      <c r="BD338" s="148"/>
      <c r="BE338" s="148"/>
      <c r="BF338" s="148"/>
      <c r="BG338" s="148"/>
      <c r="BH338" s="148"/>
    </row>
    <row r="339" spans="1:60" outlineLevel="1" x14ac:dyDescent="0.2">
      <c r="A339" s="155"/>
      <c r="B339" s="156"/>
      <c r="C339" s="185" t="s">
        <v>275</v>
      </c>
      <c r="D339" s="158"/>
      <c r="E339" s="159">
        <v>0.65250000000000008</v>
      </c>
      <c r="F339" s="157"/>
      <c r="G339" s="157"/>
      <c r="H339" s="157"/>
      <c r="I339" s="157"/>
      <c r="J339" s="157"/>
      <c r="K339" s="157"/>
      <c r="L339" s="157"/>
      <c r="M339" s="157"/>
      <c r="N339" s="157"/>
      <c r="O339" s="157"/>
      <c r="P339" s="157"/>
      <c r="Q339" s="157"/>
      <c r="R339" s="157"/>
      <c r="S339" s="157"/>
      <c r="T339" s="157"/>
      <c r="U339" s="157"/>
      <c r="V339" s="157"/>
      <c r="W339" s="157"/>
      <c r="X339" s="148"/>
      <c r="Y339" s="148"/>
      <c r="Z339" s="148"/>
      <c r="AA339" s="148"/>
      <c r="AB339" s="148"/>
      <c r="AC339" s="148"/>
      <c r="AD339" s="148"/>
      <c r="AE339" s="148"/>
      <c r="AF339" s="148"/>
      <c r="AG339" s="148" t="s">
        <v>173</v>
      </c>
      <c r="AH339" s="148">
        <v>0</v>
      </c>
      <c r="AI339" s="148"/>
      <c r="AJ339" s="148"/>
      <c r="AK339" s="148"/>
      <c r="AL339" s="148"/>
      <c r="AM339" s="148"/>
      <c r="AN339" s="148"/>
      <c r="AO339" s="148"/>
      <c r="AP339" s="148"/>
      <c r="AQ339" s="148"/>
      <c r="AR339" s="148"/>
      <c r="AS339" s="148"/>
      <c r="AT339" s="148"/>
      <c r="AU339" s="148"/>
      <c r="AV339" s="148"/>
      <c r="AW339" s="148"/>
      <c r="AX339" s="148"/>
      <c r="AY339" s="148"/>
      <c r="AZ339" s="148"/>
      <c r="BA339" s="148"/>
      <c r="BB339" s="148"/>
      <c r="BC339" s="148"/>
      <c r="BD339" s="148"/>
      <c r="BE339" s="148"/>
      <c r="BF339" s="148"/>
      <c r="BG339" s="148"/>
      <c r="BH339" s="148"/>
    </row>
    <row r="340" spans="1:60" outlineLevel="1" x14ac:dyDescent="0.2">
      <c r="A340" s="155"/>
      <c r="B340" s="156"/>
      <c r="C340" s="185" t="s">
        <v>276</v>
      </c>
      <c r="D340" s="158"/>
      <c r="E340" s="159">
        <v>0.64500000000000002</v>
      </c>
      <c r="F340" s="157"/>
      <c r="G340" s="157"/>
      <c r="H340" s="157"/>
      <c r="I340" s="157"/>
      <c r="J340" s="157"/>
      <c r="K340" s="157"/>
      <c r="L340" s="157"/>
      <c r="M340" s="157"/>
      <c r="N340" s="157"/>
      <c r="O340" s="157"/>
      <c r="P340" s="157"/>
      <c r="Q340" s="157"/>
      <c r="R340" s="157"/>
      <c r="S340" s="157"/>
      <c r="T340" s="157"/>
      <c r="U340" s="157"/>
      <c r="V340" s="157"/>
      <c r="W340" s="157"/>
      <c r="X340" s="148"/>
      <c r="Y340" s="148"/>
      <c r="Z340" s="148"/>
      <c r="AA340" s="148"/>
      <c r="AB340" s="148"/>
      <c r="AC340" s="148"/>
      <c r="AD340" s="148"/>
      <c r="AE340" s="148"/>
      <c r="AF340" s="148"/>
      <c r="AG340" s="148" t="s">
        <v>173</v>
      </c>
      <c r="AH340" s="148">
        <v>0</v>
      </c>
      <c r="AI340" s="148"/>
      <c r="AJ340" s="148"/>
      <c r="AK340" s="148"/>
      <c r="AL340" s="148"/>
      <c r="AM340" s="148"/>
      <c r="AN340" s="148"/>
      <c r="AO340" s="148"/>
      <c r="AP340" s="148"/>
      <c r="AQ340" s="148"/>
      <c r="AR340" s="148"/>
      <c r="AS340" s="148"/>
      <c r="AT340" s="148"/>
      <c r="AU340" s="148"/>
      <c r="AV340" s="148"/>
      <c r="AW340" s="148"/>
      <c r="AX340" s="148"/>
      <c r="AY340" s="148"/>
      <c r="AZ340" s="148"/>
      <c r="BA340" s="148"/>
      <c r="BB340" s="148"/>
      <c r="BC340" s="148"/>
      <c r="BD340" s="148"/>
      <c r="BE340" s="148"/>
      <c r="BF340" s="148"/>
      <c r="BG340" s="148"/>
      <c r="BH340" s="148"/>
    </row>
    <row r="341" spans="1:60" outlineLevel="1" x14ac:dyDescent="0.2">
      <c r="A341" s="155"/>
      <c r="B341" s="156"/>
      <c r="C341" s="185" t="s">
        <v>277</v>
      </c>
      <c r="D341" s="158"/>
      <c r="E341" s="159">
        <v>0.75</v>
      </c>
      <c r="F341" s="157"/>
      <c r="G341" s="157"/>
      <c r="H341" s="157"/>
      <c r="I341" s="157"/>
      <c r="J341" s="157"/>
      <c r="K341" s="157"/>
      <c r="L341" s="157"/>
      <c r="M341" s="157"/>
      <c r="N341" s="157"/>
      <c r="O341" s="157"/>
      <c r="P341" s="157"/>
      <c r="Q341" s="157"/>
      <c r="R341" s="157"/>
      <c r="S341" s="157"/>
      <c r="T341" s="157"/>
      <c r="U341" s="157"/>
      <c r="V341" s="157"/>
      <c r="W341" s="157"/>
      <c r="X341" s="148"/>
      <c r="Y341" s="148"/>
      <c r="Z341" s="148"/>
      <c r="AA341" s="148"/>
      <c r="AB341" s="148"/>
      <c r="AC341" s="148"/>
      <c r="AD341" s="148"/>
      <c r="AE341" s="148"/>
      <c r="AF341" s="148"/>
      <c r="AG341" s="148" t="s">
        <v>173</v>
      </c>
      <c r="AH341" s="148">
        <v>0</v>
      </c>
      <c r="AI341" s="148"/>
      <c r="AJ341" s="148"/>
      <c r="AK341" s="148"/>
      <c r="AL341" s="148"/>
      <c r="AM341" s="148"/>
      <c r="AN341" s="148"/>
      <c r="AO341" s="148"/>
      <c r="AP341" s="148"/>
      <c r="AQ341" s="148"/>
      <c r="AR341" s="148"/>
      <c r="AS341" s="148"/>
      <c r="AT341" s="148"/>
      <c r="AU341" s="148"/>
      <c r="AV341" s="148"/>
      <c r="AW341" s="148"/>
      <c r="AX341" s="148"/>
      <c r="AY341" s="148"/>
      <c r="AZ341" s="148"/>
      <c r="BA341" s="148"/>
      <c r="BB341" s="148"/>
      <c r="BC341" s="148"/>
      <c r="BD341" s="148"/>
      <c r="BE341" s="148"/>
      <c r="BF341" s="148"/>
      <c r="BG341" s="148"/>
      <c r="BH341" s="148"/>
    </row>
    <row r="342" spans="1:60" outlineLevel="1" x14ac:dyDescent="0.2">
      <c r="A342" s="155"/>
      <c r="B342" s="156"/>
      <c r="C342" s="185" t="s">
        <v>278</v>
      </c>
      <c r="D342" s="158"/>
      <c r="E342" s="159">
        <v>0.48000000000000004</v>
      </c>
      <c r="F342" s="157"/>
      <c r="G342" s="157"/>
      <c r="H342" s="157"/>
      <c r="I342" s="157"/>
      <c r="J342" s="157"/>
      <c r="K342" s="157"/>
      <c r="L342" s="157"/>
      <c r="M342" s="157"/>
      <c r="N342" s="157"/>
      <c r="O342" s="157"/>
      <c r="P342" s="157"/>
      <c r="Q342" s="157"/>
      <c r="R342" s="157"/>
      <c r="S342" s="157"/>
      <c r="T342" s="157"/>
      <c r="U342" s="157"/>
      <c r="V342" s="157"/>
      <c r="W342" s="157"/>
      <c r="X342" s="148"/>
      <c r="Y342" s="148"/>
      <c r="Z342" s="148"/>
      <c r="AA342" s="148"/>
      <c r="AB342" s="148"/>
      <c r="AC342" s="148"/>
      <c r="AD342" s="148"/>
      <c r="AE342" s="148"/>
      <c r="AF342" s="148"/>
      <c r="AG342" s="148" t="s">
        <v>173</v>
      </c>
      <c r="AH342" s="148">
        <v>0</v>
      </c>
      <c r="AI342" s="148"/>
      <c r="AJ342" s="148"/>
      <c r="AK342" s="148"/>
      <c r="AL342" s="148"/>
      <c r="AM342" s="148"/>
      <c r="AN342" s="148"/>
      <c r="AO342" s="148"/>
      <c r="AP342" s="148"/>
      <c r="AQ342" s="148"/>
      <c r="AR342" s="148"/>
      <c r="AS342" s="148"/>
      <c r="AT342" s="148"/>
      <c r="AU342" s="148"/>
      <c r="AV342" s="148"/>
      <c r="AW342" s="148"/>
      <c r="AX342" s="148"/>
      <c r="AY342" s="148"/>
      <c r="AZ342" s="148"/>
      <c r="BA342" s="148"/>
      <c r="BB342" s="148"/>
      <c r="BC342" s="148"/>
      <c r="BD342" s="148"/>
      <c r="BE342" s="148"/>
      <c r="BF342" s="148"/>
      <c r="BG342" s="148"/>
      <c r="BH342" s="148"/>
    </row>
    <row r="343" spans="1:60" outlineLevel="1" x14ac:dyDescent="0.2">
      <c r="A343" s="155"/>
      <c r="B343" s="156"/>
      <c r="C343" s="185" t="s">
        <v>279</v>
      </c>
      <c r="D343" s="158"/>
      <c r="E343" s="159">
        <v>0.63</v>
      </c>
      <c r="F343" s="157"/>
      <c r="G343" s="157"/>
      <c r="H343" s="157"/>
      <c r="I343" s="157"/>
      <c r="J343" s="157"/>
      <c r="K343" s="157"/>
      <c r="L343" s="157"/>
      <c r="M343" s="157"/>
      <c r="N343" s="157"/>
      <c r="O343" s="157"/>
      <c r="P343" s="157"/>
      <c r="Q343" s="157"/>
      <c r="R343" s="157"/>
      <c r="S343" s="157"/>
      <c r="T343" s="157"/>
      <c r="U343" s="157"/>
      <c r="V343" s="157"/>
      <c r="W343" s="157"/>
      <c r="X343" s="148"/>
      <c r="Y343" s="148"/>
      <c r="Z343" s="148"/>
      <c r="AA343" s="148"/>
      <c r="AB343" s="148"/>
      <c r="AC343" s="148"/>
      <c r="AD343" s="148"/>
      <c r="AE343" s="148"/>
      <c r="AF343" s="148"/>
      <c r="AG343" s="148" t="s">
        <v>173</v>
      </c>
      <c r="AH343" s="148">
        <v>0</v>
      </c>
      <c r="AI343" s="148"/>
      <c r="AJ343" s="148"/>
      <c r="AK343" s="148"/>
      <c r="AL343" s="148"/>
      <c r="AM343" s="148"/>
      <c r="AN343" s="148"/>
      <c r="AO343" s="148"/>
      <c r="AP343" s="148"/>
      <c r="AQ343" s="148"/>
      <c r="AR343" s="148"/>
      <c r="AS343" s="148"/>
      <c r="AT343" s="148"/>
      <c r="AU343" s="148"/>
      <c r="AV343" s="148"/>
      <c r="AW343" s="148"/>
      <c r="AX343" s="148"/>
      <c r="AY343" s="148"/>
      <c r="AZ343" s="148"/>
      <c r="BA343" s="148"/>
      <c r="BB343" s="148"/>
      <c r="BC343" s="148"/>
      <c r="BD343" s="148"/>
      <c r="BE343" s="148"/>
      <c r="BF343" s="148"/>
      <c r="BG343" s="148"/>
      <c r="BH343" s="148"/>
    </row>
    <row r="344" spans="1:60" outlineLevel="1" x14ac:dyDescent="0.2">
      <c r="A344" s="155"/>
      <c r="B344" s="156"/>
      <c r="C344" s="185" t="s">
        <v>280</v>
      </c>
      <c r="D344" s="158"/>
      <c r="E344" s="159">
        <v>0.60000000000000009</v>
      </c>
      <c r="F344" s="157"/>
      <c r="G344" s="157"/>
      <c r="H344" s="157"/>
      <c r="I344" s="157"/>
      <c r="J344" s="157"/>
      <c r="K344" s="157"/>
      <c r="L344" s="157"/>
      <c r="M344" s="157"/>
      <c r="N344" s="157"/>
      <c r="O344" s="157"/>
      <c r="P344" s="157"/>
      <c r="Q344" s="157"/>
      <c r="R344" s="157"/>
      <c r="S344" s="157"/>
      <c r="T344" s="157"/>
      <c r="U344" s="157"/>
      <c r="V344" s="157"/>
      <c r="W344" s="157"/>
      <c r="X344" s="148"/>
      <c r="Y344" s="148"/>
      <c r="Z344" s="148"/>
      <c r="AA344" s="148"/>
      <c r="AB344" s="148"/>
      <c r="AC344" s="148"/>
      <c r="AD344" s="148"/>
      <c r="AE344" s="148"/>
      <c r="AF344" s="148"/>
      <c r="AG344" s="148" t="s">
        <v>173</v>
      </c>
      <c r="AH344" s="148">
        <v>0</v>
      </c>
      <c r="AI344" s="148"/>
      <c r="AJ344" s="148"/>
      <c r="AK344" s="148"/>
      <c r="AL344" s="148"/>
      <c r="AM344" s="148"/>
      <c r="AN344" s="148"/>
      <c r="AO344" s="148"/>
      <c r="AP344" s="148"/>
      <c r="AQ344" s="148"/>
      <c r="AR344" s="148"/>
      <c r="AS344" s="148"/>
      <c r="AT344" s="148"/>
      <c r="AU344" s="148"/>
      <c r="AV344" s="148"/>
      <c r="AW344" s="148"/>
      <c r="AX344" s="148"/>
      <c r="AY344" s="148"/>
      <c r="AZ344" s="148"/>
      <c r="BA344" s="148"/>
      <c r="BB344" s="148"/>
      <c r="BC344" s="148"/>
      <c r="BD344" s="148"/>
      <c r="BE344" s="148"/>
      <c r="BF344" s="148"/>
      <c r="BG344" s="148"/>
      <c r="BH344" s="148"/>
    </row>
    <row r="345" spans="1:60" outlineLevel="1" x14ac:dyDescent="0.2">
      <c r="A345" s="155"/>
      <c r="B345" s="156"/>
      <c r="C345" s="185" t="s">
        <v>281</v>
      </c>
      <c r="D345" s="158"/>
      <c r="E345" s="159">
        <v>0.69750000000000001</v>
      </c>
      <c r="F345" s="157"/>
      <c r="G345" s="157"/>
      <c r="H345" s="157"/>
      <c r="I345" s="157"/>
      <c r="J345" s="157"/>
      <c r="K345" s="157"/>
      <c r="L345" s="157"/>
      <c r="M345" s="157"/>
      <c r="N345" s="157"/>
      <c r="O345" s="157"/>
      <c r="P345" s="157"/>
      <c r="Q345" s="157"/>
      <c r="R345" s="157"/>
      <c r="S345" s="157"/>
      <c r="T345" s="157"/>
      <c r="U345" s="157"/>
      <c r="V345" s="157"/>
      <c r="W345" s="157"/>
      <c r="X345" s="148"/>
      <c r="Y345" s="148"/>
      <c r="Z345" s="148"/>
      <c r="AA345" s="148"/>
      <c r="AB345" s="148"/>
      <c r="AC345" s="148"/>
      <c r="AD345" s="148"/>
      <c r="AE345" s="148"/>
      <c r="AF345" s="148"/>
      <c r="AG345" s="148" t="s">
        <v>173</v>
      </c>
      <c r="AH345" s="148">
        <v>0</v>
      </c>
      <c r="AI345" s="148"/>
      <c r="AJ345" s="148"/>
      <c r="AK345" s="148"/>
      <c r="AL345" s="148"/>
      <c r="AM345" s="148"/>
      <c r="AN345" s="148"/>
      <c r="AO345" s="148"/>
      <c r="AP345" s="148"/>
      <c r="AQ345" s="148"/>
      <c r="AR345" s="148"/>
      <c r="AS345" s="148"/>
      <c r="AT345" s="148"/>
      <c r="AU345" s="148"/>
      <c r="AV345" s="148"/>
      <c r="AW345" s="148"/>
      <c r="AX345" s="148"/>
      <c r="AY345" s="148"/>
      <c r="AZ345" s="148"/>
      <c r="BA345" s="148"/>
      <c r="BB345" s="148"/>
      <c r="BC345" s="148"/>
      <c r="BD345" s="148"/>
      <c r="BE345" s="148"/>
      <c r="BF345" s="148"/>
      <c r="BG345" s="148"/>
      <c r="BH345" s="148"/>
    </row>
    <row r="346" spans="1:60" outlineLevel="1" x14ac:dyDescent="0.2">
      <c r="A346" s="155"/>
      <c r="B346" s="156"/>
      <c r="C346" s="185" t="s">
        <v>282</v>
      </c>
      <c r="D346" s="158"/>
      <c r="E346" s="159">
        <v>3.45</v>
      </c>
      <c r="F346" s="157"/>
      <c r="G346" s="157"/>
      <c r="H346" s="157"/>
      <c r="I346" s="157"/>
      <c r="J346" s="157"/>
      <c r="K346" s="157"/>
      <c r="L346" s="157"/>
      <c r="M346" s="157"/>
      <c r="N346" s="157"/>
      <c r="O346" s="157"/>
      <c r="P346" s="157"/>
      <c r="Q346" s="157"/>
      <c r="R346" s="157"/>
      <c r="S346" s="157"/>
      <c r="T346" s="157"/>
      <c r="U346" s="157"/>
      <c r="V346" s="157"/>
      <c r="W346" s="157"/>
      <c r="X346" s="148"/>
      <c r="Y346" s="148"/>
      <c r="Z346" s="148"/>
      <c r="AA346" s="148"/>
      <c r="AB346" s="148"/>
      <c r="AC346" s="148"/>
      <c r="AD346" s="148"/>
      <c r="AE346" s="148"/>
      <c r="AF346" s="148"/>
      <c r="AG346" s="148" t="s">
        <v>173</v>
      </c>
      <c r="AH346" s="148">
        <v>0</v>
      </c>
      <c r="AI346" s="148"/>
      <c r="AJ346" s="148"/>
      <c r="AK346" s="148"/>
      <c r="AL346" s="148"/>
      <c r="AM346" s="148"/>
      <c r="AN346" s="148"/>
      <c r="AO346" s="148"/>
      <c r="AP346" s="148"/>
      <c r="AQ346" s="148"/>
      <c r="AR346" s="148"/>
      <c r="AS346" s="148"/>
      <c r="AT346" s="148"/>
      <c r="AU346" s="148"/>
      <c r="AV346" s="148"/>
      <c r="AW346" s="148"/>
      <c r="AX346" s="148"/>
      <c r="AY346" s="148"/>
      <c r="AZ346" s="148"/>
      <c r="BA346" s="148"/>
      <c r="BB346" s="148"/>
      <c r="BC346" s="148"/>
      <c r="BD346" s="148"/>
      <c r="BE346" s="148"/>
      <c r="BF346" s="148"/>
      <c r="BG346" s="148"/>
      <c r="BH346" s="148"/>
    </row>
    <row r="347" spans="1:60" ht="22.5" outlineLevel="1" x14ac:dyDescent="0.2">
      <c r="A347" s="167">
        <v>41</v>
      </c>
      <c r="B347" s="168" t="s">
        <v>378</v>
      </c>
      <c r="C347" s="184" t="s">
        <v>379</v>
      </c>
      <c r="D347" s="169" t="s">
        <v>184</v>
      </c>
      <c r="E347" s="170">
        <v>58.836000000000006</v>
      </c>
      <c r="F347" s="171">
        <v>0</v>
      </c>
      <c r="G347" s="172">
        <f>ROUND(E347*F347,2)</f>
        <v>0</v>
      </c>
      <c r="H347" s="171">
        <v>0</v>
      </c>
      <c r="I347" s="172">
        <f>ROUND(E347*H347,2)</f>
        <v>0</v>
      </c>
      <c r="J347" s="171">
        <v>71.300000000000011</v>
      </c>
      <c r="K347" s="172">
        <f>ROUND(E347*J347,2)</f>
        <v>4195.01</v>
      </c>
      <c r="L347" s="172">
        <v>21</v>
      </c>
      <c r="M347" s="172">
        <f>G347*(1+L347/100)</f>
        <v>0</v>
      </c>
      <c r="N347" s="172">
        <v>0</v>
      </c>
      <c r="O347" s="172">
        <f>ROUND(E347*N347,2)</f>
        <v>0</v>
      </c>
      <c r="P347" s="172">
        <v>1.4E-2</v>
      </c>
      <c r="Q347" s="172">
        <f>ROUND(E347*P347,2)</f>
        <v>0.82</v>
      </c>
      <c r="R347" s="172" t="s">
        <v>341</v>
      </c>
      <c r="S347" s="172" t="s">
        <v>168</v>
      </c>
      <c r="T347" s="173" t="s">
        <v>168</v>
      </c>
      <c r="U347" s="157">
        <v>0.22</v>
      </c>
      <c r="V347" s="157">
        <f>ROUND(E347*U347,2)</f>
        <v>12.94</v>
      </c>
      <c r="W347" s="157"/>
      <c r="X347" s="148"/>
      <c r="Y347" s="148"/>
      <c r="Z347" s="148"/>
      <c r="AA347" s="148"/>
      <c r="AB347" s="148"/>
      <c r="AC347" s="148"/>
      <c r="AD347" s="148"/>
      <c r="AE347" s="148"/>
      <c r="AF347" s="148"/>
      <c r="AG347" s="148" t="s">
        <v>169</v>
      </c>
      <c r="AH347" s="148"/>
      <c r="AI347" s="148"/>
      <c r="AJ347" s="148"/>
      <c r="AK347" s="148"/>
      <c r="AL347" s="148"/>
      <c r="AM347" s="148"/>
      <c r="AN347" s="148"/>
      <c r="AO347" s="148"/>
      <c r="AP347" s="148"/>
      <c r="AQ347" s="148"/>
      <c r="AR347" s="148"/>
      <c r="AS347" s="148"/>
      <c r="AT347" s="148"/>
      <c r="AU347" s="148"/>
      <c r="AV347" s="148"/>
      <c r="AW347" s="148"/>
      <c r="AX347" s="148"/>
      <c r="AY347" s="148"/>
      <c r="AZ347" s="148"/>
      <c r="BA347" s="148"/>
      <c r="BB347" s="148"/>
      <c r="BC347" s="148"/>
      <c r="BD347" s="148"/>
      <c r="BE347" s="148"/>
      <c r="BF347" s="148"/>
      <c r="BG347" s="148"/>
      <c r="BH347" s="148"/>
    </row>
    <row r="348" spans="1:60" outlineLevel="1" x14ac:dyDescent="0.2">
      <c r="A348" s="155"/>
      <c r="B348" s="156"/>
      <c r="C348" s="185" t="s">
        <v>380</v>
      </c>
      <c r="D348" s="158"/>
      <c r="E348" s="159">
        <v>47.976000000000006</v>
      </c>
      <c r="F348" s="157"/>
      <c r="G348" s="157"/>
      <c r="H348" s="157"/>
      <c r="I348" s="157"/>
      <c r="J348" s="157"/>
      <c r="K348" s="157"/>
      <c r="L348" s="157"/>
      <c r="M348" s="157"/>
      <c r="N348" s="157"/>
      <c r="O348" s="157"/>
      <c r="P348" s="157"/>
      <c r="Q348" s="157"/>
      <c r="R348" s="157"/>
      <c r="S348" s="157"/>
      <c r="T348" s="157"/>
      <c r="U348" s="157"/>
      <c r="V348" s="157"/>
      <c r="W348" s="157"/>
      <c r="X348" s="148"/>
      <c r="Y348" s="148"/>
      <c r="Z348" s="148"/>
      <c r="AA348" s="148"/>
      <c r="AB348" s="148"/>
      <c r="AC348" s="148"/>
      <c r="AD348" s="148"/>
      <c r="AE348" s="148"/>
      <c r="AF348" s="148"/>
      <c r="AG348" s="148" t="s">
        <v>173</v>
      </c>
      <c r="AH348" s="148">
        <v>0</v>
      </c>
      <c r="AI348" s="148"/>
      <c r="AJ348" s="148"/>
      <c r="AK348" s="148"/>
      <c r="AL348" s="148"/>
      <c r="AM348" s="148"/>
      <c r="AN348" s="148"/>
      <c r="AO348" s="148"/>
      <c r="AP348" s="148"/>
      <c r="AQ348" s="148"/>
      <c r="AR348" s="148"/>
      <c r="AS348" s="148"/>
      <c r="AT348" s="148"/>
      <c r="AU348" s="148"/>
      <c r="AV348" s="148"/>
      <c r="AW348" s="148"/>
      <c r="AX348" s="148"/>
      <c r="AY348" s="148"/>
      <c r="AZ348" s="148"/>
      <c r="BA348" s="148"/>
      <c r="BB348" s="148"/>
      <c r="BC348" s="148"/>
      <c r="BD348" s="148"/>
      <c r="BE348" s="148"/>
      <c r="BF348" s="148"/>
      <c r="BG348" s="148"/>
      <c r="BH348" s="148"/>
    </row>
    <row r="349" spans="1:60" outlineLevel="1" x14ac:dyDescent="0.2">
      <c r="A349" s="155"/>
      <c r="B349" s="156"/>
      <c r="C349" s="185" t="s">
        <v>381</v>
      </c>
      <c r="D349" s="158"/>
      <c r="E349" s="159">
        <v>10.860000000000001</v>
      </c>
      <c r="F349" s="157"/>
      <c r="G349" s="157"/>
      <c r="H349" s="157"/>
      <c r="I349" s="157"/>
      <c r="J349" s="157"/>
      <c r="K349" s="157"/>
      <c r="L349" s="157"/>
      <c r="M349" s="157"/>
      <c r="N349" s="157"/>
      <c r="O349" s="157"/>
      <c r="P349" s="157"/>
      <c r="Q349" s="157"/>
      <c r="R349" s="157"/>
      <c r="S349" s="157"/>
      <c r="T349" s="157"/>
      <c r="U349" s="157"/>
      <c r="V349" s="157"/>
      <c r="W349" s="157"/>
      <c r="X349" s="148"/>
      <c r="Y349" s="148"/>
      <c r="Z349" s="148"/>
      <c r="AA349" s="148"/>
      <c r="AB349" s="148"/>
      <c r="AC349" s="148"/>
      <c r="AD349" s="148"/>
      <c r="AE349" s="148"/>
      <c r="AF349" s="148"/>
      <c r="AG349" s="148" t="s">
        <v>173</v>
      </c>
      <c r="AH349" s="148">
        <v>0</v>
      </c>
      <c r="AI349" s="148"/>
      <c r="AJ349" s="148"/>
      <c r="AK349" s="148"/>
      <c r="AL349" s="148"/>
      <c r="AM349" s="148"/>
      <c r="AN349" s="148"/>
      <c r="AO349" s="148"/>
      <c r="AP349" s="148"/>
      <c r="AQ349" s="148"/>
      <c r="AR349" s="148"/>
      <c r="AS349" s="148"/>
      <c r="AT349" s="148"/>
      <c r="AU349" s="148"/>
      <c r="AV349" s="148"/>
      <c r="AW349" s="148"/>
      <c r="AX349" s="148"/>
      <c r="AY349" s="148"/>
      <c r="AZ349" s="148"/>
      <c r="BA349" s="148"/>
      <c r="BB349" s="148"/>
      <c r="BC349" s="148"/>
      <c r="BD349" s="148"/>
      <c r="BE349" s="148"/>
      <c r="BF349" s="148"/>
      <c r="BG349" s="148"/>
      <c r="BH349" s="148"/>
    </row>
    <row r="350" spans="1:60" ht="22.5" outlineLevel="1" x14ac:dyDescent="0.2">
      <c r="A350" s="167">
        <v>42</v>
      </c>
      <c r="B350" s="168" t="s">
        <v>382</v>
      </c>
      <c r="C350" s="184" t="s">
        <v>383</v>
      </c>
      <c r="D350" s="169" t="s">
        <v>184</v>
      </c>
      <c r="E350" s="170">
        <v>17.296000000000003</v>
      </c>
      <c r="F350" s="171">
        <v>0</v>
      </c>
      <c r="G350" s="172">
        <f>ROUND(E350*F350,2)</f>
        <v>0</v>
      </c>
      <c r="H350" s="171">
        <v>0</v>
      </c>
      <c r="I350" s="172">
        <f>ROUND(E350*H350,2)</f>
        <v>0</v>
      </c>
      <c r="J350" s="171">
        <v>139.5</v>
      </c>
      <c r="K350" s="172">
        <f>ROUND(E350*J350,2)</f>
        <v>2412.79</v>
      </c>
      <c r="L350" s="172">
        <v>21</v>
      </c>
      <c r="M350" s="172">
        <f>G350*(1+L350/100)</f>
        <v>0</v>
      </c>
      <c r="N350" s="172">
        <v>0</v>
      </c>
      <c r="O350" s="172">
        <f>ROUND(E350*N350,2)</f>
        <v>0</v>
      </c>
      <c r="P350" s="172">
        <v>8.900000000000001E-2</v>
      </c>
      <c r="Q350" s="172">
        <f>ROUND(E350*P350,2)</f>
        <v>1.54</v>
      </c>
      <c r="R350" s="172" t="s">
        <v>341</v>
      </c>
      <c r="S350" s="172" t="s">
        <v>168</v>
      </c>
      <c r="T350" s="173" t="s">
        <v>168</v>
      </c>
      <c r="U350" s="157">
        <v>0.39</v>
      </c>
      <c r="V350" s="157">
        <f>ROUND(E350*U350,2)</f>
        <v>6.75</v>
      </c>
      <c r="W350" s="157"/>
      <c r="X350" s="148"/>
      <c r="Y350" s="148"/>
      <c r="Z350" s="148"/>
      <c r="AA350" s="148"/>
      <c r="AB350" s="148"/>
      <c r="AC350" s="148"/>
      <c r="AD350" s="148"/>
      <c r="AE350" s="148"/>
      <c r="AF350" s="148"/>
      <c r="AG350" s="148" t="s">
        <v>169</v>
      </c>
      <c r="AH350" s="148"/>
      <c r="AI350" s="148"/>
      <c r="AJ350" s="148"/>
      <c r="AK350" s="148"/>
      <c r="AL350" s="148"/>
      <c r="AM350" s="148"/>
      <c r="AN350" s="148"/>
      <c r="AO350" s="148"/>
      <c r="AP350" s="148"/>
      <c r="AQ350" s="148"/>
      <c r="AR350" s="148"/>
      <c r="AS350" s="148"/>
      <c r="AT350" s="148"/>
      <c r="AU350" s="148"/>
      <c r="AV350" s="148"/>
      <c r="AW350" s="148"/>
      <c r="AX350" s="148"/>
      <c r="AY350" s="148"/>
      <c r="AZ350" s="148"/>
      <c r="BA350" s="148"/>
      <c r="BB350" s="148"/>
      <c r="BC350" s="148"/>
      <c r="BD350" s="148"/>
      <c r="BE350" s="148"/>
      <c r="BF350" s="148"/>
      <c r="BG350" s="148"/>
      <c r="BH350" s="148"/>
    </row>
    <row r="351" spans="1:60" outlineLevel="1" x14ac:dyDescent="0.2">
      <c r="A351" s="155"/>
      <c r="B351" s="156"/>
      <c r="C351" s="240" t="s">
        <v>384</v>
      </c>
      <c r="D351" s="241"/>
      <c r="E351" s="241"/>
      <c r="F351" s="241"/>
      <c r="G351" s="241"/>
      <c r="H351" s="157"/>
      <c r="I351" s="157"/>
      <c r="J351" s="157"/>
      <c r="K351" s="157"/>
      <c r="L351" s="157"/>
      <c r="M351" s="157"/>
      <c r="N351" s="157"/>
      <c r="O351" s="157"/>
      <c r="P351" s="157"/>
      <c r="Q351" s="157"/>
      <c r="R351" s="157"/>
      <c r="S351" s="157"/>
      <c r="T351" s="157"/>
      <c r="U351" s="157"/>
      <c r="V351" s="157"/>
      <c r="W351" s="157"/>
      <c r="X351" s="148"/>
      <c r="Y351" s="148"/>
      <c r="Z351" s="148"/>
      <c r="AA351" s="148"/>
      <c r="AB351" s="148"/>
      <c r="AC351" s="148"/>
      <c r="AD351" s="148"/>
      <c r="AE351" s="148"/>
      <c r="AF351" s="148"/>
      <c r="AG351" s="148" t="s">
        <v>171</v>
      </c>
      <c r="AH351" s="148"/>
      <c r="AI351" s="148"/>
      <c r="AJ351" s="148"/>
      <c r="AK351" s="148"/>
      <c r="AL351" s="148"/>
      <c r="AM351" s="148"/>
      <c r="AN351" s="148"/>
      <c r="AO351" s="148"/>
      <c r="AP351" s="148"/>
      <c r="AQ351" s="148"/>
      <c r="AR351" s="148"/>
      <c r="AS351" s="148"/>
      <c r="AT351" s="148"/>
      <c r="AU351" s="148"/>
      <c r="AV351" s="148"/>
      <c r="AW351" s="148"/>
      <c r="AX351" s="148"/>
      <c r="AY351" s="148"/>
      <c r="AZ351" s="148"/>
      <c r="BA351" s="148"/>
      <c r="BB351" s="148"/>
      <c r="BC351" s="148"/>
      <c r="BD351" s="148"/>
      <c r="BE351" s="148"/>
      <c r="BF351" s="148"/>
      <c r="BG351" s="148"/>
      <c r="BH351" s="148"/>
    </row>
    <row r="352" spans="1:60" outlineLevel="1" x14ac:dyDescent="0.2">
      <c r="A352" s="155"/>
      <c r="B352" s="156"/>
      <c r="C352" s="185" t="s">
        <v>282</v>
      </c>
      <c r="D352" s="158"/>
      <c r="E352" s="159">
        <v>3.45</v>
      </c>
      <c r="F352" s="157"/>
      <c r="G352" s="157"/>
      <c r="H352" s="157"/>
      <c r="I352" s="157"/>
      <c r="J352" s="157"/>
      <c r="K352" s="157"/>
      <c r="L352" s="157"/>
      <c r="M352" s="157"/>
      <c r="N352" s="157"/>
      <c r="O352" s="157"/>
      <c r="P352" s="157"/>
      <c r="Q352" s="157"/>
      <c r="R352" s="157"/>
      <c r="S352" s="157"/>
      <c r="T352" s="157"/>
      <c r="U352" s="157"/>
      <c r="V352" s="157"/>
      <c r="W352" s="157"/>
      <c r="X352" s="148"/>
      <c r="Y352" s="148"/>
      <c r="Z352" s="148"/>
      <c r="AA352" s="148"/>
      <c r="AB352" s="148"/>
      <c r="AC352" s="148"/>
      <c r="AD352" s="148"/>
      <c r="AE352" s="148"/>
      <c r="AF352" s="148"/>
      <c r="AG352" s="148" t="s">
        <v>173</v>
      </c>
      <c r="AH352" s="148">
        <v>0</v>
      </c>
      <c r="AI352" s="148"/>
      <c r="AJ352" s="148"/>
      <c r="AK352" s="148"/>
      <c r="AL352" s="148"/>
      <c r="AM352" s="148"/>
      <c r="AN352" s="148"/>
      <c r="AO352" s="148"/>
      <c r="AP352" s="148"/>
      <c r="AQ352" s="148"/>
      <c r="AR352" s="148"/>
      <c r="AS352" s="148"/>
      <c r="AT352" s="148"/>
      <c r="AU352" s="148"/>
      <c r="AV352" s="148"/>
      <c r="AW352" s="148"/>
      <c r="AX352" s="148"/>
      <c r="AY352" s="148"/>
      <c r="AZ352" s="148"/>
      <c r="BA352" s="148"/>
      <c r="BB352" s="148"/>
      <c r="BC352" s="148"/>
      <c r="BD352" s="148"/>
      <c r="BE352" s="148"/>
      <c r="BF352" s="148"/>
      <c r="BG352" s="148"/>
      <c r="BH352" s="148"/>
    </row>
    <row r="353" spans="1:60" outlineLevel="1" x14ac:dyDescent="0.2">
      <c r="A353" s="155"/>
      <c r="B353" s="156"/>
      <c r="C353" s="185" t="s">
        <v>261</v>
      </c>
      <c r="D353" s="158"/>
      <c r="E353" s="159">
        <v>20.746000000000002</v>
      </c>
      <c r="F353" s="157"/>
      <c r="G353" s="157"/>
      <c r="H353" s="157"/>
      <c r="I353" s="157"/>
      <c r="J353" s="157"/>
      <c r="K353" s="157"/>
      <c r="L353" s="157"/>
      <c r="M353" s="157"/>
      <c r="N353" s="157"/>
      <c r="O353" s="157"/>
      <c r="P353" s="157"/>
      <c r="Q353" s="157"/>
      <c r="R353" s="157"/>
      <c r="S353" s="157"/>
      <c r="T353" s="157"/>
      <c r="U353" s="157"/>
      <c r="V353" s="157"/>
      <c r="W353" s="157"/>
      <c r="X353" s="148"/>
      <c r="Y353" s="148"/>
      <c r="Z353" s="148"/>
      <c r="AA353" s="148"/>
      <c r="AB353" s="148"/>
      <c r="AC353" s="148"/>
      <c r="AD353" s="148"/>
      <c r="AE353" s="148"/>
      <c r="AF353" s="148"/>
      <c r="AG353" s="148" t="s">
        <v>173</v>
      </c>
      <c r="AH353" s="148">
        <v>0</v>
      </c>
      <c r="AI353" s="148"/>
      <c r="AJ353" s="148"/>
      <c r="AK353" s="148"/>
      <c r="AL353" s="148"/>
      <c r="AM353" s="148"/>
      <c r="AN353" s="148"/>
      <c r="AO353" s="148"/>
      <c r="AP353" s="148"/>
      <c r="AQ353" s="148"/>
      <c r="AR353" s="148"/>
      <c r="AS353" s="148"/>
      <c r="AT353" s="148"/>
      <c r="AU353" s="148"/>
      <c r="AV353" s="148"/>
      <c r="AW353" s="148"/>
      <c r="AX353" s="148"/>
      <c r="AY353" s="148"/>
      <c r="AZ353" s="148"/>
      <c r="BA353" s="148"/>
      <c r="BB353" s="148"/>
      <c r="BC353" s="148"/>
      <c r="BD353" s="148"/>
      <c r="BE353" s="148"/>
      <c r="BF353" s="148"/>
      <c r="BG353" s="148"/>
      <c r="BH353" s="148"/>
    </row>
    <row r="354" spans="1:60" outlineLevel="1" x14ac:dyDescent="0.2">
      <c r="A354" s="155"/>
      <c r="B354" s="156"/>
      <c r="C354" s="185" t="s">
        <v>262</v>
      </c>
      <c r="D354" s="158"/>
      <c r="E354" s="159">
        <v>-1.1499999999999999</v>
      </c>
      <c r="F354" s="157"/>
      <c r="G354" s="157"/>
      <c r="H354" s="157"/>
      <c r="I354" s="157"/>
      <c r="J354" s="157"/>
      <c r="K354" s="157"/>
      <c r="L354" s="157"/>
      <c r="M354" s="157"/>
      <c r="N354" s="157"/>
      <c r="O354" s="157"/>
      <c r="P354" s="157"/>
      <c r="Q354" s="157"/>
      <c r="R354" s="157"/>
      <c r="S354" s="157"/>
      <c r="T354" s="157"/>
      <c r="U354" s="157"/>
      <c r="V354" s="157"/>
      <c r="W354" s="157"/>
      <c r="X354" s="148"/>
      <c r="Y354" s="148"/>
      <c r="Z354" s="148"/>
      <c r="AA354" s="148"/>
      <c r="AB354" s="148"/>
      <c r="AC354" s="148"/>
      <c r="AD354" s="148"/>
      <c r="AE354" s="148"/>
      <c r="AF354" s="148"/>
      <c r="AG354" s="148" t="s">
        <v>173</v>
      </c>
      <c r="AH354" s="148">
        <v>0</v>
      </c>
      <c r="AI354" s="148"/>
      <c r="AJ354" s="148"/>
      <c r="AK354" s="148"/>
      <c r="AL354" s="148"/>
      <c r="AM354" s="148"/>
      <c r="AN354" s="148"/>
      <c r="AO354" s="148"/>
      <c r="AP354" s="148"/>
      <c r="AQ354" s="148"/>
      <c r="AR354" s="148"/>
      <c r="AS354" s="148"/>
      <c r="AT354" s="148"/>
      <c r="AU354" s="148"/>
      <c r="AV354" s="148"/>
      <c r="AW354" s="148"/>
      <c r="AX354" s="148"/>
      <c r="AY354" s="148"/>
      <c r="AZ354" s="148"/>
      <c r="BA354" s="148"/>
      <c r="BB354" s="148"/>
      <c r="BC354" s="148"/>
      <c r="BD354" s="148"/>
      <c r="BE354" s="148"/>
      <c r="BF354" s="148"/>
      <c r="BG354" s="148"/>
      <c r="BH354" s="148"/>
    </row>
    <row r="355" spans="1:60" outlineLevel="1" x14ac:dyDescent="0.2">
      <c r="A355" s="155"/>
      <c r="B355" s="156"/>
      <c r="C355" s="185" t="s">
        <v>263</v>
      </c>
      <c r="D355" s="158"/>
      <c r="E355" s="159">
        <v>-5.75</v>
      </c>
      <c r="F355" s="157"/>
      <c r="G355" s="157"/>
      <c r="H355" s="157"/>
      <c r="I355" s="157"/>
      <c r="J355" s="157"/>
      <c r="K355" s="157"/>
      <c r="L355" s="157"/>
      <c r="M355" s="157"/>
      <c r="N355" s="157"/>
      <c r="O355" s="157"/>
      <c r="P355" s="157"/>
      <c r="Q355" s="157"/>
      <c r="R355" s="157"/>
      <c r="S355" s="157"/>
      <c r="T355" s="157"/>
      <c r="U355" s="157"/>
      <c r="V355" s="157"/>
      <c r="W355" s="157"/>
      <c r="X355" s="148"/>
      <c r="Y355" s="148"/>
      <c r="Z355" s="148"/>
      <c r="AA355" s="148"/>
      <c r="AB355" s="148"/>
      <c r="AC355" s="148"/>
      <c r="AD355" s="148"/>
      <c r="AE355" s="148"/>
      <c r="AF355" s="148"/>
      <c r="AG355" s="148" t="s">
        <v>173</v>
      </c>
      <c r="AH355" s="148">
        <v>0</v>
      </c>
      <c r="AI355" s="148"/>
      <c r="AJ355" s="148"/>
      <c r="AK355" s="148"/>
      <c r="AL355" s="148"/>
      <c r="AM355" s="148"/>
      <c r="AN355" s="148"/>
      <c r="AO355" s="148"/>
      <c r="AP355" s="148"/>
      <c r="AQ355" s="148"/>
      <c r="AR355" s="148"/>
      <c r="AS355" s="148"/>
      <c r="AT355" s="148"/>
      <c r="AU355" s="148"/>
      <c r="AV355" s="148"/>
      <c r="AW355" s="148"/>
      <c r="AX355" s="148"/>
      <c r="AY355" s="148"/>
      <c r="AZ355" s="148"/>
      <c r="BA355" s="148"/>
      <c r="BB355" s="148"/>
      <c r="BC355" s="148"/>
      <c r="BD355" s="148"/>
      <c r="BE355" s="148"/>
      <c r="BF355" s="148"/>
      <c r="BG355" s="148"/>
      <c r="BH355" s="148"/>
    </row>
    <row r="356" spans="1:60" x14ac:dyDescent="0.2">
      <c r="A356" s="161" t="s">
        <v>162</v>
      </c>
      <c r="B356" s="162" t="s">
        <v>83</v>
      </c>
      <c r="C356" s="183" t="s">
        <v>84</v>
      </c>
      <c r="D356" s="163"/>
      <c r="E356" s="164"/>
      <c r="F356" s="165"/>
      <c r="G356" s="165">
        <f>SUMIF(AG357:AG358,"&lt;&gt;NOR",G357:G358)</f>
        <v>0</v>
      </c>
      <c r="H356" s="165"/>
      <c r="I356" s="165">
        <f>SUM(I357:I358)</f>
        <v>0</v>
      </c>
      <c r="J356" s="165"/>
      <c r="K356" s="165">
        <f>SUM(K357:K358)</f>
        <v>24860</v>
      </c>
      <c r="L356" s="165"/>
      <c r="M356" s="165">
        <f>SUM(M357:M358)</f>
        <v>0</v>
      </c>
      <c r="N356" s="165"/>
      <c r="O356" s="165">
        <f>SUM(O357:O358)</f>
        <v>0</v>
      </c>
      <c r="P356" s="165"/>
      <c r="Q356" s="165">
        <f>SUM(Q357:Q358)</f>
        <v>0</v>
      </c>
      <c r="R356" s="165"/>
      <c r="S356" s="165"/>
      <c r="T356" s="166"/>
      <c r="U356" s="160"/>
      <c r="V356" s="160">
        <f>SUM(V357:V358)</f>
        <v>63</v>
      </c>
      <c r="W356" s="160"/>
      <c r="AG356" t="s">
        <v>163</v>
      </c>
    </row>
    <row r="357" spans="1:60" ht="33.75" outlineLevel="1" x14ac:dyDescent="0.2">
      <c r="A357" s="167">
        <v>43</v>
      </c>
      <c r="B357" s="168" t="s">
        <v>385</v>
      </c>
      <c r="C357" s="184" t="s">
        <v>386</v>
      </c>
      <c r="D357" s="169" t="s">
        <v>387</v>
      </c>
      <c r="E357" s="170">
        <v>20</v>
      </c>
      <c r="F357" s="171">
        <v>0</v>
      </c>
      <c r="G357" s="172">
        <f>ROUND(E357*F357,2)</f>
        <v>0</v>
      </c>
      <c r="H357" s="171">
        <v>0</v>
      </c>
      <c r="I357" s="172">
        <f>ROUND(E357*H357,2)</f>
        <v>0</v>
      </c>
      <c r="J357" s="171">
        <v>1243</v>
      </c>
      <c r="K357" s="172">
        <f>ROUND(E357*J357,2)</f>
        <v>24860</v>
      </c>
      <c r="L357" s="172">
        <v>21</v>
      </c>
      <c r="M357" s="172">
        <f>G357*(1+L357/100)</f>
        <v>0</v>
      </c>
      <c r="N357" s="172">
        <v>0</v>
      </c>
      <c r="O357" s="172">
        <f>ROUND(E357*N357,2)</f>
        <v>0</v>
      </c>
      <c r="P357" s="172">
        <v>0</v>
      </c>
      <c r="Q357" s="172">
        <f>ROUND(E357*P357,2)</f>
        <v>0</v>
      </c>
      <c r="R357" s="172" t="s">
        <v>167</v>
      </c>
      <c r="S357" s="172" t="s">
        <v>168</v>
      </c>
      <c r="T357" s="173" t="s">
        <v>168</v>
      </c>
      <c r="U357" s="157">
        <v>3.1500000000000004</v>
      </c>
      <c r="V357" s="157">
        <f>ROUND(E357*U357,2)</f>
        <v>63</v>
      </c>
      <c r="W357" s="157"/>
      <c r="X357" s="148"/>
      <c r="Y357" s="148"/>
      <c r="Z357" s="148"/>
      <c r="AA357" s="148"/>
      <c r="AB357" s="148"/>
      <c r="AC357" s="148"/>
      <c r="AD357" s="148"/>
      <c r="AE357" s="148"/>
      <c r="AF357" s="148"/>
      <c r="AG357" s="148" t="s">
        <v>388</v>
      </c>
      <c r="AH357" s="148"/>
      <c r="AI357" s="148"/>
      <c r="AJ357" s="148"/>
      <c r="AK357" s="148"/>
      <c r="AL357" s="148"/>
      <c r="AM357" s="148"/>
      <c r="AN357" s="148"/>
      <c r="AO357" s="148"/>
      <c r="AP357" s="148"/>
      <c r="AQ357" s="148"/>
      <c r="AR357" s="148"/>
      <c r="AS357" s="148"/>
      <c r="AT357" s="148"/>
      <c r="AU357" s="148"/>
      <c r="AV357" s="148"/>
      <c r="AW357" s="148"/>
      <c r="AX357" s="148"/>
      <c r="AY357" s="148"/>
      <c r="AZ357" s="148"/>
      <c r="BA357" s="148"/>
      <c r="BB357" s="148"/>
      <c r="BC357" s="148"/>
      <c r="BD357" s="148"/>
      <c r="BE357" s="148"/>
      <c r="BF357" s="148"/>
      <c r="BG357" s="148"/>
      <c r="BH357" s="148"/>
    </row>
    <row r="358" spans="1:60" outlineLevel="1" x14ac:dyDescent="0.2">
      <c r="A358" s="155"/>
      <c r="B358" s="156"/>
      <c r="C358" s="240" t="s">
        <v>389</v>
      </c>
      <c r="D358" s="241"/>
      <c r="E358" s="241"/>
      <c r="F358" s="241"/>
      <c r="G358" s="241"/>
      <c r="H358" s="157"/>
      <c r="I358" s="157"/>
      <c r="J358" s="157"/>
      <c r="K358" s="157"/>
      <c r="L358" s="157"/>
      <c r="M358" s="157"/>
      <c r="N358" s="157"/>
      <c r="O358" s="157"/>
      <c r="P358" s="157"/>
      <c r="Q358" s="157"/>
      <c r="R358" s="157"/>
      <c r="S358" s="157"/>
      <c r="T358" s="157"/>
      <c r="U358" s="157"/>
      <c r="V358" s="157"/>
      <c r="W358" s="157"/>
      <c r="X358" s="148"/>
      <c r="Y358" s="148"/>
      <c r="Z358" s="148"/>
      <c r="AA358" s="148"/>
      <c r="AB358" s="148"/>
      <c r="AC358" s="148"/>
      <c r="AD358" s="148"/>
      <c r="AE358" s="148"/>
      <c r="AF358" s="148"/>
      <c r="AG358" s="148" t="s">
        <v>171</v>
      </c>
      <c r="AH358" s="148"/>
      <c r="AI358" s="148"/>
      <c r="AJ358" s="148"/>
      <c r="AK358" s="148"/>
      <c r="AL358" s="148"/>
      <c r="AM358" s="148"/>
      <c r="AN358" s="148"/>
      <c r="AO358" s="148"/>
      <c r="AP358" s="148"/>
      <c r="AQ358" s="148"/>
      <c r="AR358" s="148"/>
      <c r="AS358" s="148"/>
      <c r="AT358" s="148"/>
      <c r="AU358" s="148"/>
      <c r="AV358" s="148"/>
      <c r="AW358" s="148"/>
      <c r="AX358" s="148"/>
      <c r="AY358" s="148"/>
      <c r="AZ358" s="148"/>
      <c r="BA358" s="148"/>
      <c r="BB358" s="148"/>
      <c r="BC358" s="148"/>
      <c r="BD358" s="148"/>
      <c r="BE358" s="148"/>
      <c r="BF358" s="148"/>
      <c r="BG358" s="148"/>
      <c r="BH358" s="148"/>
    </row>
    <row r="359" spans="1:60" x14ac:dyDescent="0.2">
      <c r="A359" s="161" t="s">
        <v>162</v>
      </c>
      <c r="B359" s="162" t="s">
        <v>85</v>
      </c>
      <c r="C359" s="183" t="s">
        <v>86</v>
      </c>
      <c r="D359" s="163"/>
      <c r="E359" s="164"/>
      <c r="F359" s="165"/>
      <c r="G359" s="165">
        <f>SUMIF(AG360:AG365,"&lt;&gt;NOR",G360:G365)</f>
        <v>0</v>
      </c>
      <c r="H359" s="165"/>
      <c r="I359" s="165">
        <f>SUM(I360:I365)</f>
        <v>0</v>
      </c>
      <c r="J359" s="165"/>
      <c r="K359" s="165">
        <f>SUM(K360:K365)</f>
        <v>0</v>
      </c>
      <c r="L359" s="165"/>
      <c r="M359" s="165">
        <f>SUM(M360:M365)</f>
        <v>0</v>
      </c>
      <c r="N359" s="165"/>
      <c r="O359" s="165">
        <f>SUM(O360:O365)</f>
        <v>0</v>
      </c>
      <c r="P359" s="165"/>
      <c r="Q359" s="165">
        <f>SUM(Q360:Q365)</f>
        <v>0</v>
      </c>
      <c r="R359" s="165"/>
      <c r="S359" s="165"/>
      <c r="T359" s="166"/>
      <c r="U359" s="160"/>
      <c r="V359" s="160">
        <f>SUM(V360:V365)</f>
        <v>0</v>
      </c>
      <c r="W359" s="160"/>
      <c r="AG359" t="s">
        <v>163</v>
      </c>
    </row>
    <row r="360" spans="1:60" ht="22.5" outlineLevel="1" x14ac:dyDescent="0.2">
      <c r="A360" s="174">
        <v>44</v>
      </c>
      <c r="B360" s="175" t="s">
        <v>390</v>
      </c>
      <c r="C360" s="186" t="s">
        <v>391</v>
      </c>
      <c r="D360" s="176" t="s">
        <v>184</v>
      </c>
      <c r="E360" s="177">
        <v>0</v>
      </c>
      <c r="F360" s="178">
        <v>0</v>
      </c>
      <c r="G360" s="179">
        <f>ROUND(E360*F360,2)</f>
        <v>0</v>
      </c>
      <c r="H360" s="178">
        <v>0</v>
      </c>
      <c r="I360" s="179">
        <f>ROUND(E360*H360,2)</f>
        <v>0</v>
      </c>
      <c r="J360" s="178">
        <v>24</v>
      </c>
      <c r="K360" s="179">
        <f>ROUND(E360*J360,2)</f>
        <v>0</v>
      </c>
      <c r="L360" s="179">
        <v>21</v>
      </c>
      <c r="M360" s="179">
        <f>G360*(1+L360/100)</f>
        <v>0</v>
      </c>
      <c r="N360" s="179">
        <v>0</v>
      </c>
      <c r="O360" s="179">
        <f>ROUND(E360*N360,2)</f>
        <v>0</v>
      </c>
      <c r="P360" s="179">
        <v>1.4E-2</v>
      </c>
      <c r="Q360" s="179">
        <f>ROUND(E360*P360,2)</f>
        <v>0</v>
      </c>
      <c r="R360" s="179" t="s">
        <v>392</v>
      </c>
      <c r="S360" s="179" t="s">
        <v>168</v>
      </c>
      <c r="T360" s="180" t="s">
        <v>168</v>
      </c>
      <c r="U360" s="157">
        <v>6.5000000000000002E-2</v>
      </c>
      <c r="V360" s="157">
        <f>ROUND(E360*U360,2)</f>
        <v>0</v>
      </c>
      <c r="W360" s="157"/>
      <c r="X360" s="148"/>
      <c r="Y360" s="148"/>
      <c r="Z360" s="148"/>
      <c r="AA360" s="148"/>
      <c r="AB360" s="148"/>
      <c r="AC360" s="148"/>
      <c r="AD360" s="148"/>
      <c r="AE360" s="148"/>
      <c r="AF360" s="148"/>
      <c r="AG360" s="148" t="s">
        <v>169</v>
      </c>
      <c r="AH360" s="148"/>
      <c r="AI360" s="148"/>
      <c r="AJ360" s="148"/>
      <c r="AK360" s="148"/>
      <c r="AL360" s="148"/>
      <c r="AM360" s="148"/>
      <c r="AN360" s="148"/>
      <c r="AO360" s="148"/>
      <c r="AP360" s="148"/>
      <c r="AQ360" s="148"/>
      <c r="AR360" s="148"/>
      <c r="AS360" s="148"/>
      <c r="AT360" s="148"/>
      <c r="AU360" s="148"/>
      <c r="AV360" s="148"/>
      <c r="AW360" s="148"/>
      <c r="AX360" s="148"/>
      <c r="AY360" s="148"/>
      <c r="AZ360" s="148"/>
      <c r="BA360" s="148"/>
      <c r="BB360" s="148"/>
      <c r="BC360" s="148"/>
      <c r="BD360" s="148"/>
      <c r="BE360" s="148"/>
      <c r="BF360" s="148"/>
      <c r="BG360" s="148"/>
      <c r="BH360" s="148"/>
    </row>
    <row r="361" spans="1:60" ht="22.5" outlineLevel="1" x14ac:dyDescent="0.2">
      <c r="A361" s="174">
        <v>45</v>
      </c>
      <c r="B361" s="175" t="s">
        <v>393</v>
      </c>
      <c r="C361" s="186" t="s">
        <v>394</v>
      </c>
      <c r="D361" s="176" t="s">
        <v>184</v>
      </c>
      <c r="E361" s="177">
        <v>0</v>
      </c>
      <c r="F361" s="178">
        <v>0</v>
      </c>
      <c r="G361" s="179">
        <f>ROUND(E361*F361,2)</f>
        <v>0</v>
      </c>
      <c r="H361" s="178">
        <v>352.47</v>
      </c>
      <c r="I361" s="179">
        <f>ROUND(E361*H361,2)</f>
        <v>0</v>
      </c>
      <c r="J361" s="178">
        <v>439.53000000000003</v>
      </c>
      <c r="K361" s="179">
        <f>ROUND(E361*J361,2)</f>
        <v>0</v>
      </c>
      <c r="L361" s="179">
        <v>21</v>
      </c>
      <c r="M361" s="179">
        <f>G361*(1+L361/100)</f>
        <v>0</v>
      </c>
      <c r="N361" s="179">
        <v>2.2000000000000001E-3</v>
      </c>
      <c r="O361" s="179">
        <f>ROUND(E361*N361,2)</f>
        <v>0</v>
      </c>
      <c r="P361" s="179">
        <v>0</v>
      </c>
      <c r="Q361" s="179">
        <f>ROUND(E361*P361,2)</f>
        <v>0</v>
      </c>
      <c r="R361" s="179" t="s">
        <v>392</v>
      </c>
      <c r="S361" s="179" t="s">
        <v>168</v>
      </c>
      <c r="T361" s="180" t="s">
        <v>168</v>
      </c>
      <c r="U361" s="157">
        <v>0.91460000000000008</v>
      </c>
      <c r="V361" s="157">
        <f>ROUND(E361*U361,2)</f>
        <v>0</v>
      </c>
      <c r="W361" s="157"/>
      <c r="X361" s="148"/>
      <c r="Y361" s="148"/>
      <c r="Z361" s="148"/>
      <c r="AA361" s="148"/>
      <c r="AB361" s="148"/>
      <c r="AC361" s="148"/>
      <c r="AD361" s="148"/>
      <c r="AE361" s="148"/>
      <c r="AF361" s="148"/>
      <c r="AG361" s="148" t="s">
        <v>169</v>
      </c>
      <c r="AH361" s="148"/>
      <c r="AI361" s="148"/>
      <c r="AJ361" s="148"/>
      <c r="AK361" s="148"/>
      <c r="AL361" s="148"/>
      <c r="AM361" s="148"/>
      <c r="AN361" s="148"/>
      <c r="AO361" s="148"/>
      <c r="AP361" s="148"/>
      <c r="AQ361" s="148"/>
      <c r="AR361" s="148"/>
      <c r="AS361" s="148"/>
      <c r="AT361" s="148"/>
      <c r="AU361" s="148"/>
      <c r="AV361" s="148"/>
      <c r="AW361" s="148"/>
      <c r="AX361" s="148"/>
      <c r="AY361" s="148"/>
      <c r="AZ361" s="148"/>
      <c r="BA361" s="148"/>
      <c r="BB361" s="148"/>
      <c r="BC361" s="148"/>
      <c r="BD361" s="148"/>
      <c r="BE361" s="148"/>
      <c r="BF361" s="148"/>
      <c r="BG361" s="148"/>
      <c r="BH361" s="148"/>
    </row>
    <row r="362" spans="1:60" ht="22.5" outlineLevel="1" x14ac:dyDescent="0.2">
      <c r="A362" s="167">
        <v>46</v>
      </c>
      <c r="B362" s="168" t="s">
        <v>395</v>
      </c>
      <c r="C362" s="184" t="s">
        <v>396</v>
      </c>
      <c r="D362" s="169" t="s">
        <v>184</v>
      </c>
      <c r="E362" s="170">
        <v>0</v>
      </c>
      <c r="F362" s="171">
        <v>0</v>
      </c>
      <c r="G362" s="172">
        <f>ROUND(E362*F362,2)</f>
        <v>0</v>
      </c>
      <c r="H362" s="171">
        <v>27.14</v>
      </c>
      <c r="I362" s="172">
        <f>ROUND(E362*H362,2)</f>
        <v>0</v>
      </c>
      <c r="J362" s="171">
        <v>47.860000000000007</v>
      </c>
      <c r="K362" s="172">
        <f>ROUND(E362*J362,2)</f>
        <v>0</v>
      </c>
      <c r="L362" s="172">
        <v>21</v>
      </c>
      <c r="M362" s="172">
        <f>G362*(1+L362/100)</f>
        <v>0</v>
      </c>
      <c r="N362" s="172">
        <v>3.2000000000000003E-4</v>
      </c>
      <c r="O362" s="172">
        <f>ROUND(E362*N362,2)</f>
        <v>0</v>
      </c>
      <c r="P362" s="172">
        <v>0</v>
      </c>
      <c r="Q362" s="172">
        <f>ROUND(E362*P362,2)</f>
        <v>0</v>
      </c>
      <c r="R362" s="172" t="s">
        <v>392</v>
      </c>
      <c r="S362" s="172" t="s">
        <v>168</v>
      </c>
      <c r="T362" s="173" t="s">
        <v>168</v>
      </c>
      <c r="U362" s="157">
        <v>0.1</v>
      </c>
      <c r="V362" s="157">
        <f>ROUND(E362*U362,2)</f>
        <v>0</v>
      </c>
      <c r="W362" s="157"/>
      <c r="X362" s="148"/>
      <c r="Y362" s="148"/>
      <c r="Z362" s="148"/>
      <c r="AA362" s="148"/>
      <c r="AB362" s="148"/>
      <c r="AC362" s="148"/>
      <c r="AD362" s="148"/>
      <c r="AE362" s="148"/>
      <c r="AF362" s="148"/>
      <c r="AG362" s="148" t="s">
        <v>169</v>
      </c>
      <c r="AH362" s="148"/>
      <c r="AI362" s="148"/>
      <c r="AJ362" s="148"/>
      <c r="AK362" s="148"/>
      <c r="AL362" s="148"/>
      <c r="AM362" s="148"/>
      <c r="AN362" s="148"/>
      <c r="AO362" s="148"/>
      <c r="AP362" s="148"/>
      <c r="AQ362" s="148"/>
      <c r="AR362" s="148"/>
      <c r="AS362" s="148"/>
      <c r="AT362" s="148"/>
      <c r="AU362" s="148"/>
      <c r="AV362" s="148"/>
      <c r="AW362" s="148"/>
      <c r="AX362" s="148"/>
      <c r="AY362" s="148"/>
      <c r="AZ362" s="148"/>
      <c r="BA362" s="148"/>
      <c r="BB362" s="148"/>
      <c r="BC362" s="148"/>
      <c r="BD362" s="148"/>
      <c r="BE362" s="148"/>
      <c r="BF362" s="148"/>
      <c r="BG362" s="148"/>
      <c r="BH362" s="148"/>
    </row>
    <row r="363" spans="1:60" outlineLevel="1" x14ac:dyDescent="0.2">
      <c r="A363" s="155"/>
      <c r="B363" s="156"/>
      <c r="C363" s="185" t="s">
        <v>397</v>
      </c>
      <c r="D363" s="158"/>
      <c r="E363" s="159">
        <v>71.14</v>
      </c>
      <c r="F363" s="157"/>
      <c r="G363" s="157"/>
      <c r="H363" s="157"/>
      <c r="I363" s="157"/>
      <c r="J363" s="157"/>
      <c r="K363" s="157"/>
      <c r="L363" s="157"/>
      <c r="M363" s="157"/>
      <c r="N363" s="157"/>
      <c r="O363" s="157"/>
      <c r="P363" s="157"/>
      <c r="Q363" s="157"/>
      <c r="R363" s="157"/>
      <c r="S363" s="157"/>
      <c r="T363" s="157"/>
      <c r="U363" s="157"/>
      <c r="V363" s="157"/>
      <c r="W363" s="157"/>
      <c r="X363" s="148"/>
      <c r="Y363" s="148"/>
      <c r="Z363" s="148"/>
      <c r="AA363" s="148"/>
      <c r="AB363" s="148"/>
      <c r="AC363" s="148"/>
      <c r="AD363" s="148"/>
      <c r="AE363" s="148"/>
      <c r="AF363" s="148"/>
      <c r="AG363" s="148" t="s">
        <v>173</v>
      </c>
      <c r="AH363" s="148">
        <v>0</v>
      </c>
      <c r="AI363" s="148"/>
      <c r="AJ363" s="148"/>
      <c r="AK363" s="148"/>
      <c r="AL363" s="148"/>
      <c r="AM363" s="148"/>
      <c r="AN363" s="148"/>
      <c r="AO363" s="148"/>
      <c r="AP363" s="148"/>
      <c r="AQ363" s="148"/>
      <c r="AR363" s="148"/>
      <c r="AS363" s="148"/>
      <c r="AT363" s="148"/>
      <c r="AU363" s="148"/>
      <c r="AV363" s="148"/>
      <c r="AW363" s="148"/>
      <c r="AX363" s="148"/>
      <c r="AY363" s="148"/>
      <c r="AZ363" s="148"/>
      <c r="BA363" s="148"/>
      <c r="BB363" s="148"/>
      <c r="BC363" s="148"/>
      <c r="BD363" s="148"/>
      <c r="BE363" s="148"/>
      <c r="BF363" s="148"/>
      <c r="BG363" s="148"/>
      <c r="BH363" s="148"/>
    </row>
    <row r="364" spans="1:60" outlineLevel="1" x14ac:dyDescent="0.2">
      <c r="A364" s="167">
        <v>47</v>
      </c>
      <c r="B364" s="168" t="s">
        <v>398</v>
      </c>
      <c r="C364" s="184" t="s">
        <v>399</v>
      </c>
      <c r="D364" s="169" t="s">
        <v>0</v>
      </c>
      <c r="E364" s="170">
        <v>0</v>
      </c>
      <c r="F364" s="171">
        <v>0</v>
      </c>
      <c r="G364" s="172">
        <f>ROUND(E364*F364,2)</f>
        <v>0</v>
      </c>
      <c r="H364" s="171">
        <v>0</v>
      </c>
      <c r="I364" s="172">
        <f>ROUND(E364*H364,2)</f>
        <v>0</v>
      </c>
      <c r="J364" s="171">
        <v>3.75</v>
      </c>
      <c r="K364" s="172">
        <f>ROUND(E364*J364,2)</f>
        <v>0</v>
      </c>
      <c r="L364" s="172">
        <v>21</v>
      </c>
      <c r="M364" s="172">
        <f>G364*(1+L364/100)</f>
        <v>0</v>
      </c>
      <c r="N364" s="172">
        <v>0</v>
      </c>
      <c r="O364" s="172">
        <f>ROUND(E364*N364,2)</f>
        <v>0</v>
      </c>
      <c r="P364" s="172">
        <v>0</v>
      </c>
      <c r="Q364" s="172">
        <f>ROUND(E364*P364,2)</f>
        <v>0</v>
      </c>
      <c r="R364" s="172" t="s">
        <v>392</v>
      </c>
      <c r="S364" s="172" t="s">
        <v>168</v>
      </c>
      <c r="T364" s="173" t="s">
        <v>168</v>
      </c>
      <c r="U364" s="157">
        <v>0</v>
      </c>
      <c r="V364" s="157">
        <f>ROUND(E364*U364,2)</f>
        <v>0</v>
      </c>
      <c r="W364" s="157"/>
      <c r="X364" s="148"/>
      <c r="Y364" s="148"/>
      <c r="Z364" s="148"/>
      <c r="AA364" s="148"/>
      <c r="AB364" s="148"/>
      <c r="AC364" s="148"/>
      <c r="AD364" s="148"/>
      <c r="AE364" s="148"/>
      <c r="AF364" s="148"/>
      <c r="AG364" s="148" t="s">
        <v>388</v>
      </c>
      <c r="AH364" s="148"/>
      <c r="AI364" s="148"/>
      <c r="AJ364" s="148"/>
      <c r="AK364" s="148"/>
      <c r="AL364" s="148"/>
      <c r="AM364" s="148"/>
      <c r="AN364" s="148"/>
      <c r="AO364" s="148"/>
      <c r="AP364" s="148"/>
      <c r="AQ364" s="148"/>
      <c r="AR364" s="148"/>
      <c r="AS364" s="148"/>
      <c r="AT364" s="148"/>
      <c r="AU364" s="148"/>
      <c r="AV364" s="148"/>
      <c r="AW364" s="148"/>
      <c r="AX364" s="148"/>
      <c r="AY364" s="148"/>
      <c r="AZ364" s="148"/>
      <c r="BA364" s="148"/>
      <c r="BB364" s="148"/>
      <c r="BC364" s="148"/>
      <c r="BD364" s="148"/>
      <c r="BE364" s="148"/>
      <c r="BF364" s="148"/>
      <c r="BG364" s="148"/>
      <c r="BH364" s="148"/>
    </row>
    <row r="365" spans="1:60" outlineLevel="1" x14ac:dyDescent="0.2">
      <c r="A365" s="155"/>
      <c r="B365" s="156"/>
      <c r="C365" s="240" t="s">
        <v>400</v>
      </c>
      <c r="D365" s="241"/>
      <c r="E365" s="241"/>
      <c r="F365" s="241"/>
      <c r="G365" s="241"/>
      <c r="H365" s="157"/>
      <c r="I365" s="157"/>
      <c r="J365" s="157"/>
      <c r="K365" s="157"/>
      <c r="L365" s="157"/>
      <c r="M365" s="157"/>
      <c r="N365" s="157"/>
      <c r="O365" s="157"/>
      <c r="P365" s="157"/>
      <c r="Q365" s="157"/>
      <c r="R365" s="157"/>
      <c r="S365" s="157"/>
      <c r="T365" s="157"/>
      <c r="U365" s="157"/>
      <c r="V365" s="157"/>
      <c r="W365" s="157"/>
      <c r="X365" s="148"/>
      <c r="Y365" s="148"/>
      <c r="Z365" s="148"/>
      <c r="AA365" s="148"/>
      <c r="AB365" s="148"/>
      <c r="AC365" s="148"/>
      <c r="AD365" s="148"/>
      <c r="AE365" s="148"/>
      <c r="AF365" s="148"/>
      <c r="AG365" s="148" t="s">
        <v>171</v>
      </c>
      <c r="AH365" s="148"/>
      <c r="AI365" s="148"/>
      <c r="AJ365" s="148"/>
      <c r="AK365" s="148"/>
      <c r="AL365" s="148"/>
      <c r="AM365" s="148"/>
      <c r="AN365" s="148"/>
      <c r="AO365" s="148"/>
      <c r="AP365" s="148"/>
      <c r="AQ365" s="148"/>
      <c r="AR365" s="148"/>
      <c r="AS365" s="148"/>
      <c r="AT365" s="148"/>
      <c r="AU365" s="148"/>
      <c r="AV365" s="148"/>
      <c r="AW365" s="148"/>
      <c r="AX365" s="148"/>
      <c r="AY365" s="148"/>
      <c r="AZ365" s="148"/>
      <c r="BA365" s="148"/>
      <c r="BB365" s="148"/>
      <c r="BC365" s="148"/>
      <c r="BD365" s="148"/>
      <c r="BE365" s="148"/>
      <c r="BF365" s="148"/>
      <c r="BG365" s="148"/>
      <c r="BH365" s="148"/>
    </row>
    <row r="366" spans="1:60" x14ac:dyDescent="0.2">
      <c r="A366" s="161" t="s">
        <v>162</v>
      </c>
      <c r="B366" s="162" t="s">
        <v>87</v>
      </c>
      <c r="C366" s="183" t="s">
        <v>88</v>
      </c>
      <c r="D366" s="163"/>
      <c r="E366" s="164"/>
      <c r="F366" s="165"/>
      <c r="G366" s="165">
        <f>SUMIF(AG367:AG373,"&lt;&gt;NOR",G367:G373)</f>
        <v>0</v>
      </c>
      <c r="H366" s="165"/>
      <c r="I366" s="165">
        <f>SUM(I367:I373)</f>
        <v>0</v>
      </c>
      <c r="J366" s="165"/>
      <c r="K366" s="165">
        <f>SUM(K367:K373)</f>
        <v>0</v>
      </c>
      <c r="L366" s="165"/>
      <c r="M366" s="165">
        <f>SUM(M367:M373)</f>
        <v>0</v>
      </c>
      <c r="N366" s="165"/>
      <c r="O366" s="165">
        <f>SUM(O367:O373)</f>
        <v>0</v>
      </c>
      <c r="P366" s="165"/>
      <c r="Q366" s="165">
        <f>SUM(Q367:Q373)</f>
        <v>0</v>
      </c>
      <c r="R366" s="165"/>
      <c r="S366" s="165"/>
      <c r="T366" s="166"/>
      <c r="U366" s="160"/>
      <c r="V366" s="160">
        <f>SUM(V367:V373)</f>
        <v>0</v>
      </c>
      <c r="W366" s="160"/>
      <c r="AG366" t="s">
        <v>163</v>
      </c>
    </row>
    <row r="367" spans="1:60" ht="22.5" outlineLevel="1" x14ac:dyDescent="0.2">
      <c r="A367" s="174">
        <v>48</v>
      </c>
      <c r="B367" s="175" t="s">
        <v>401</v>
      </c>
      <c r="C367" s="186" t="s">
        <v>402</v>
      </c>
      <c r="D367" s="176" t="s">
        <v>184</v>
      </c>
      <c r="E367" s="177">
        <v>0</v>
      </c>
      <c r="F367" s="178">
        <v>0</v>
      </c>
      <c r="G367" s="179">
        <f>ROUND(E367*F367,2)</f>
        <v>0</v>
      </c>
      <c r="H367" s="178">
        <v>264.92</v>
      </c>
      <c r="I367" s="179">
        <f>ROUND(E367*H367,2)</f>
        <v>0</v>
      </c>
      <c r="J367" s="178">
        <v>43.080000000000005</v>
      </c>
      <c r="K367" s="179">
        <f>ROUND(E367*J367,2)</f>
        <v>0</v>
      </c>
      <c r="L367" s="179">
        <v>21</v>
      </c>
      <c r="M367" s="179">
        <f>G367*(1+L367/100)</f>
        <v>0</v>
      </c>
      <c r="N367" s="179">
        <v>5.7100000000000007E-3</v>
      </c>
      <c r="O367" s="179">
        <f>ROUND(E367*N367,2)</f>
        <v>0</v>
      </c>
      <c r="P367" s="179">
        <v>0</v>
      </c>
      <c r="Q367" s="179">
        <f>ROUND(E367*P367,2)</f>
        <v>0</v>
      </c>
      <c r="R367" s="179" t="s">
        <v>403</v>
      </c>
      <c r="S367" s="179" t="s">
        <v>168</v>
      </c>
      <c r="T367" s="180" t="s">
        <v>168</v>
      </c>
      <c r="U367" s="157">
        <v>9.0000000000000011E-2</v>
      </c>
      <c r="V367" s="157">
        <f>ROUND(E367*U367,2)</f>
        <v>0</v>
      </c>
      <c r="W367" s="157"/>
      <c r="X367" s="148"/>
      <c r="Y367" s="148"/>
      <c r="Z367" s="148"/>
      <c r="AA367" s="148"/>
      <c r="AB367" s="148"/>
      <c r="AC367" s="148"/>
      <c r="AD367" s="148"/>
      <c r="AE367" s="148"/>
      <c r="AF367" s="148"/>
      <c r="AG367" s="148" t="s">
        <v>169</v>
      </c>
      <c r="AH367" s="148"/>
      <c r="AI367" s="148"/>
      <c r="AJ367" s="148"/>
      <c r="AK367" s="148"/>
      <c r="AL367" s="148"/>
      <c r="AM367" s="148"/>
      <c r="AN367" s="148"/>
      <c r="AO367" s="148"/>
      <c r="AP367" s="148"/>
      <c r="AQ367" s="148"/>
      <c r="AR367" s="148"/>
      <c r="AS367" s="148"/>
      <c r="AT367" s="148"/>
      <c r="AU367" s="148"/>
      <c r="AV367" s="148"/>
      <c r="AW367" s="148"/>
      <c r="AX367" s="148"/>
      <c r="AY367" s="148"/>
      <c r="AZ367" s="148"/>
      <c r="BA367" s="148"/>
      <c r="BB367" s="148"/>
      <c r="BC367" s="148"/>
      <c r="BD367" s="148"/>
      <c r="BE367" s="148"/>
      <c r="BF367" s="148"/>
      <c r="BG367" s="148"/>
      <c r="BH367" s="148"/>
    </row>
    <row r="368" spans="1:60" outlineLevel="1" x14ac:dyDescent="0.2">
      <c r="A368" s="167">
        <v>49</v>
      </c>
      <c r="B368" s="168" t="s">
        <v>404</v>
      </c>
      <c r="C368" s="184" t="s">
        <v>405</v>
      </c>
      <c r="D368" s="169" t="s">
        <v>184</v>
      </c>
      <c r="E368" s="170">
        <v>0</v>
      </c>
      <c r="F368" s="171">
        <v>0</v>
      </c>
      <c r="G368" s="172">
        <f>ROUND(E368*F368,2)</f>
        <v>0</v>
      </c>
      <c r="H368" s="171">
        <v>107.25</v>
      </c>
      <c r="I368" s="172">
        <f>ROUND(E368*H368,2)</f>
        <v>0</v>
      </c>
      <c r="J368" s="171">
        <v>152.25</v>
      </c>
      <c r="K368" s="172">
        <f>ROUND(E368*J368,2)</f>
        <v>0</v>
      </c>
      <c r="L368" s="172">
        <v>21</v>
      </c>
      <c r="M368" s="172">
        <f>G368*(1+L368/100)</f>
        <v>0</v>
      </c>
      <c r="N368" s="172">
        <v>2.5500000000000002E-3</v>
      </c>
      <c r="O368" s="172">
        <f>ROUND(E368*N368,2)</f>
        <v>0</v>
      </c>
      <c r="P368" s="172">
        <v>0</v>
      </c>
      <c r="Q368" s="172">
        <f>ROUND(E368*P368,2)</f>
        <v>0</v>
      </c>
      <c r="R368" s="172" t="s">
        <v>403</v>
      </c>
      <c r="S368" s="172" t="s">
        <v>168</v>
      </c>
      <c r="T368" s="173" t="s">
        <v>168</v>
      </c>
      <c r="U368" s="157">
        <v>0.31810000000000005</v>
      </c>
      <c r="V368" s="157">
        <f>ROUND(E368*U368,2)</f>
        <v>0</v>
      </c>
      <c r="W368" s="157"/>
      <c r="X368" s="148"/>
      <c r="Y368" s="148"/>
      <c r="Z368" s="148"/>
      <c r="AA368" s="148"/>
      <c r="AB368" s="148"/>
      <c r="AC368" s="148"/>
      <c r="AD368" s="148"/>
      <c r="AE368" s="148"/>
      <c r="AF368" s="148"/>
      <c r="AG368" s="148" t="s">
        <v>169</v>
      </c>
      <c r="AH368" s="148"/>
      <c r="AI368" s="148"/>
      <c r="AJ368" s="148"/>
      <c r="AK368" s="148"/>
      <c r="AL368" s="148"/>
      <c r="AM368" s="148"/>
      <c r="AN368" s="148"/>
      <c r="AO368" s="148"/>
      <c r="AP368" s="148"/>
      <c r="AQ368" s="148"/>
      <c r="AR368" s="148"/>
      <c r="AS368" s="148"/>
      <c r="AT368" s="148"/>
      <c r="AU368" s="148"/>
      <c r="AV368" s="148"/>
      <c r="AW368" s="148"/>
      <c r="AX368" s="148"/>
      <c r="AY368" s="148"/>
      <c r="AZ368" s="148"/>
      <c r="BA368" s="148"/>
      <c r="BB368" s="148"/>
      <c r="BC368" s="148"/>
      <c r="BD368" s="148"/>
      <c r="BE368" s="148"/>
      <c r="BF368" s="148"/>
      <c r="BG368" s="148"/>
      <c r="BH368" s="148"/>
    </row>
    <row r="369" spans="1:60" outlineLevel="1" x14ac:dyDescent="0.2">
      <c r="A369" s="155"/>
      <c r="B369" s="156"/>
      <c r="C369" s="185" t="s">
        <v>354</v>
      </c>
      <c r="D369" s="158"/>
      <c r="E369" s="159">
        <v>35.57</v>
      </c>
      <c r="F369" s="157"/>
      <c r="G369" s="157"/>
      <c r="H369" s="157"/>
      <c r="I369" s="157"/>
      <c r="J369" s="157"/>
      <c r="K369" s="157"/>
      <c r="L369" s="157"/>
      <c r="M369" s="157"/>
      <c r="N369" s="157"/>
      <c r="O369" s="157"/>
      <c r="P369" s="157"/>
      <c r="Q369" s="157"/>
      <c r="R369" s="157"/>
      <c r="S369" s="157"/>
      <c r="T369" s="157"/>
      <c r="U369" s="157"/>
      <c r="V369" s="157"/>
      <c r="W369" s="157"/>
      <c r="X369" s="148"/>
      <c r="Y369" s="148"/>
      <c r="Z369" s="148"/>
      <c r="AA369" s="148"/>
      <c r="AB369" s="148"/>
      <c r="AC369" s="148"/>
      <c r="AD369" s="148"/>
      <c r="AE369" s="148"/>
      <c r="AF369" s="148"/>
      <c r="AG369" s="148" t="s">
        <v>173</v>
      </c>
      <c r="AH369" s="148">
        <v>0</v>
      </c>
      <c r="AI369" s="148"/>
      <c r="AJ369" s="148"/>
      <c r="AK369" s="148"/>
      <c r="AL369" s="148"/>
      <c r="AM369" s="148"/>
      <c r="AN369" s="148"/>
      <c r="AO369" s="148"/>
      <c r="AP369" s="148"/>
      <c r="AQ369" s="148"/>
      <c r="AR369" s="148"/>
      <c r="AS369" s="148"/>
      <c r="AT369" s="148"/>
      <c r="AU369" s="148"/>
      <c r="AV369" s="148"/>
      <c r="AW369" s="148"/>
      <c r="AX369" s="148"/>
      <c r="AY369" s="148"/>
      <c r="AZ369" s="148"/>
      <c r="BA369" s="148"/>
      <c r="BB369" s="148"/>
      <c r="BC369" s="148"/>
      <c r="BD369" s="148"/>
      <c r="BE369" s="148"/>
      <c r="BF369" s="148"/>
      <c r="BG369" s="148"/>
      <c r="BH369" s="148"/>
    </row>
    <row r="370" spans="1:60" outlineLevel="1" x14ac:dyDescent="0.2">
      <c r="A370" s="167">
        <v>50</v>
      </c>
      <c r="B370" s="168" t="s">
        <v>406</v>
      </c>
      <c r="C370" s="184" t="s">
        <v>407</v>
      </c>
      <c r="D370" s="169" t="s">
        <v>184</v>
      </c>
      <c r="E370" s="170">
        <v>0</v>
      </c>
      <c r="F370" s="171">
        <v>0</v>
      </c>
      <c r="G370" s="172">
        <f>ROUND(E370*F370,2)</f>
        <v>0</v>
      </c>
      <c r="H370" s="171">
        <v>330</v>
      </c>
      <c r="I370" s="172">
        <f>ROUND(E370*H370,2)</f>
        <v>0</v>
      </c>
      <c r="J370" s="171">
        <v>0</v>
      </c>
      <c r="K370" s="172">
        <f>ROUND(E370*J370,2)</f>
        <v>0</v>
      </c>
      <c r="L370" s="172">
        <v>21</v>
      </c>
      <c r="M370" s="172">
        <f>G370*(1+L370/100)</f>
        <v>0</v>
      </c>
      <c r="N370" s="172">
        <v>0</v>
      </c>
      <c r="O370" s="172">
        <f>ROUND(E370*N370,2)</f>
        <v>0</v>
      </c>
      <c r="P370" s="172">
        <v>0</v>
      </c>
      <c r="Q370" s="172">
        <f>ROUND(E370*P370,2)</f>
        <v>0</v>
      </c>
      <c r="R370" s="172"/>
      <c r="S370" s="172" t="s">
        <v>337</v>
      </c>
      <c r="T370" s="173" t="s">
        <v>408</v>
      </c>
      <c r="U370" s="157">
        <v>0</v>
      </c>
      <c r="V370" s="157">
        <f>ROUND(E370*U370,2)</f>
        <v>0</v>
      </c>
      <c r="W370" s="157"/>
      <c r="X370" s="148"/>
      <c r="Y370" s="148"/>
      <c r="Z370" s="148"/>
      <c r="AA370" s="148"/>
      <c r="AB370" s="148"/>
      <c r="AC370" s="148"/>
      <c r="AD370" s="148"/>
      <c r="AE370" s="148"/>
      <c r="AF370" s="148"/>
      <c r="AG370" s="148" t="s">
        <v>409</v>
      </c>
      <c r="AH370" s="148"/>
      <c r="AI370" s="148"/>
      <c r="AJ370" s="148"/>
      <c r="AK370" s="148"/>
      <c r="AL370" s="148"/>
      <c r="AM370" s="148"/>
      <c r="AN370" s="148"/>
      <c r="AO370" s="148"/>
      <c r="AP370" s="148"/>
      <c r="AQ370" s="148"/>
      <c r="AR370" s="148"/>
      <c r="AS370" s="148"/>
      <c r="AT370" s="148"/>
      <c r="AU370" s="148"/>
      <c r="AV370" s="148"/>
      <c r="AW370" s="148"/>
      <c r="AX370" s="148"/>
      <c r="AY370" s="148"/>
      <c r="AZ370" s="148"/>
      <c r="BA370" s="148"/>
      <c r="BB370" s="148"/>
      <c r="BC370" s="148"/>
      <c r="BD370" s="148"/>
      <c r="BE370" s="148"/>
      <c r="BF370" s="148"/>
      <c r="BG370" s="148"/>
      <c r="BH370" s="148"/>
    </row>
    <row r="371" spans="1:60" outlineLevel="1" x14ac:dyDescent="0.2">
      <c r="A371" s="155"/>
      <c r="B371" s="156"/>
      <c r="C371" s="185" t="s">
        <v>410</v>
      </c>
      <c r="D371" s="158"/>
      <c r="E371" s="159">
        <v>36.281400000000005</v>
      </c>
      <c r="F371" s="157"/>
      <c r="G371" s="157"/>
      <c r="H371" s="157"/>
      <c r="I371" s="157"/>
      <c r="J371" s="157"/>
      <c r="K371" s="157"/>
      <c r="L371" s="157"/>
      <c r="M371" s="157"/>
      <c r="N371" s="157"/>
      <c r="O371" s="157"/>
      <c r="P371" s="157"/>
      <c r="Q371" s="157"/>
      <c r="R371" s="157"/>
      <c r="S371" s="157"/>
      <c r="T371" s="157"/>
      <c r="U371" s="157"/>
      <c r="V371" s="157"/>
      <c r="W371" s="157"/>
      <c r="X371" s="148"/>
      <c r="Y371" s="148"/>
      <c r="Z371" s="148"/>
      <c r="AA371" s="148"/>
      <c r="AB371" s="148"/>
      <c r="AC371" s="148"/>
      <c r="AD371" s="148"/>
      <c r="AE371" s="148"/>
      <c r="AF371" s="148"/>
      <c r="AG371" s="148" t="s">
        <v>173</v>
      </c>
      <c r="AH371" s="148">
        <v>0</v>
      </c>
      <c r="AI371" s="148"/>
      <c r="AJ371" s="148"/>
      <c r="AK371" s="148"/>
      <c r="AL371" s="148"/>
      <c r="AM371" s="148"/>
      <c r="AN371" s="148"/>
      <c r="AO371" s="148"/>
      <c r="AP371" s="148"/>
      <c r="AQ371" s="148"/>
      <c r="AR371" s="148"/>
      <c r="AS371" s="148"/>
      <c r="AT371" s="148"/>
      <c r="AU371" s="148"/>
      <c r="AV371" s="148"/>
      <c r="AW371" s="148"/>
      <c r="AX371" s="148"/>
      <c r="AY371" s="148"/>
      <c r="AZ371" s="148"/>
      <c r="BA371" s="148"/>
      <c r="BB371" s="148"/>
      <c r="BC371" s="148"/>
      <c r="BD371" s="148"/>
      <c r="BE371" s="148"/>
      <c r="BF371" s="148"/>
      <c r="BG371" s="148"/>
      <c r="BH371" s="148"/>
    </row>
    <row r="372" spans="1:60" outlineLevel="1" x14ac:dyDescent="0.2">
      <c r="A372" s="167">
        <v>51</v>
      </c>
      <c r="B372" s="168" t="s">
        <v>411</v>
      </c>
      <c r="C372" s="184" t="s">
        <v>412</v>
      </c>
      <c r="D372" s="169" t="s">
        <v>0</v>
      </c>
      <c r="E372" s="170">
        <v>0</v>
      </c>
      <c r="F372" s="171">
        <v>0</v>
      </c>
      <c r="G372" s="172">
        <f>ROUND(E372*F372,2)</f>
        <v>0</v>
      </c>
      <c r="H372" s="171">
        <v>0</v>
      </c>
      <c r="I372" s="172">
        <f>ROUND(E372*H372,2)</f>
        <v>0</v>
      </c>
      <c r="J372" s="171">
        <v>2.0500000000000003</v>
      </c>
      <c r="K372" s="172">
        <f>ROUND(E372*J372,2)</f>
        <v>0</v>
      </c>
      <c r="L372" s="172">
        <v>21</v>
      </c>
      <c r="M372" s="172">
        <f>G372*(1+L372/100)</f>
        <v>0</v>
      </c>
      <c r="N372" s="172">
        <v>0</v>
      </c>
      <c r="O372" s="172">
        <f>ROUND(E372*N372,2)</f>
        <v>0</v>
      </c>
      <c r="P372" s="172">
        <v>0</v>
      </c>
      <c r="Q372" s="172">
        <f>ROUND(E372*P372,2)</f>
        <v>0</v>
      </c>
      <c r="R372" s="172" t="s">
        <v>403</v>
      </c>
      <c r="S372" s="172" t="s">
        <v>168</v>
      </c>
      <c r="T372" s="173" t="s">
        <v>168</v>
      </c>
      <c r="U372" s="157">
        <v>0</v>
      </c>
      <c r="V372" s="157">
        <f>ROUND(E372*U372,2)</f>
        <v>0</v>
      </c>
      <c r="W372" s="157"/>
      <c r="X372" s="148"/>
      <c r="Y372" s="148"/>
      <c r="Z372" s="148"/>
      <c r="AA372" s="148"/>
      <c r="AB372" s="148"/>
      <c r="AC372" s="148"/>
      <c r="AD372" s="148"/>
      <c r="AE372" s="148"/>
      <c r="AF372" s="148"/>
      <c r="AG372" s="148" t="s">
        <v>388</v>
      </c>
      <c r="AH372" s="148"/>
      <c r="AI372" s="148"/>
      <c r="AJ372" s="148"/>
      <c r="AK372" s="148"/>
      <c r="AL372" s="148"/>
      <c r="AM372" s="148"/>
      <c r="AN372" s="148"/>
      <c r="AO372" s="148"/>
      <c r="AP372" s="148"/>
      <c r="AQ372" s="148"/>
      <c r="AR372" s="148"/>
      <c r="AS372" s="148"/>
      <c r="AT372" s="148"/>
      <c r="AU372" s="148"/>
      <c r="AV372" s="148"/>
      <c r="AW372" s="148"/>
      <c r="AX372" s="148"/>
      <c r="AY372" s="148"/>
      <c r="AZ372" s="148"/>
      <c r="BA372" s="148"/>
      <c r="BB372" s="148"/>
      <c r="BC372" s="148"/>
      <c r="BD372" s="148"/>
      <c r="BE372" s="148"/>
      <c r="BF372" s="148"/>
      <c r="BG372" s="148"/>
      <c r="BH372" s="148"/>
    </row>
    <row r="373" spans="1:60" outlineLevel="1" x14ac:dyDescent="0.2">
      <c r="A373" s="155"/>
      <c r="B373" s="156"/>
      <c r="C373" s="240" t="s">
        <v>400</v>
      </c>
      <c r="D373" s="241"/>
      <c r="E373" s="241"/>
      <c r="F373" s="241"/>
      <c r="G373" s="241"/>
      <c r="H373" s="157"/>
      <c r="I373" s="157"/>
      <c r="J373" s="157"/>
      <c r="K373" s="157"/>
      <c r="L373" s="157"/>
      <c r="M373" s="157"/>
      <c r="N373" s="157"/>
      <c r="O373" s="157"/>
      <c r="P373" s="157"/>
      <c r="Q373" s="157"/>
      <c r="R373" s="157"/>
      <c r="S373" s="157"/>
      <c r="T373" s="157"/>
      <c r="U373" s="157"/>
      <c r="V373" s="157"/>
      <c r="W373" s="157"/>
      <c r="X373" s="148"/>
      <c r="Y373" s="148"/>
      <c r="Z373" s="148"/>
      <c r="AA373" s="148"/>
      <c r="AB373" s="148"/>
      <c r="AC373" s="148"/>
      <c r="AD373" s="148"/>
      <c r="AE373" s="148"/>
      <c r="AF373" s="148"/>
      <c r="AG373" s="148" t="s">
        <v>171</v>
      </c>
      <c r="AH373" s="148"/>
      <c r="AI373" s="148"/>
      <c r="AJ373" s="148"/>
      <c r="AK373" s="148"/>
      <c r="AL373" s="148"/>
      <c r="AM373" s="148"/>
      <c r="AN373" s="148"/>
      <c r="AO373" s="148"/>
      <c r="AP373" s="148"/>
      <c r="AQ373" s="148"/>
      <c r="AR373" s="148"/>
      <c r="AS373" s="148"/>
      <c r="AT373" s="148"/>
      <c r="AU373" s="148"/>
      <c r="AV373" s="148"/>
      <c r="AW373" s="148"/>
      <c r="AX373" s="148"/>
      <c r="AY373" s="148"/>
      <c r="AZ373" s="148"/>
      <c r="BA373" s="148"/>
      <c r="BB373" s="148"/>
      <c r="BC373" s="148"/>
      <c r="BD373" s="148"/>
      <c r="BE373" s="148"/>
      <c r="BF373" s="148"/>
      <c r="BG373" s="148"/>
      <c r="BH373" s="148"/>
    </row>
    <row r="374" spans="1:60" x14ac:dyDescent="0.2">
      <c r="A374" s="161" t="s">
        <v>162</v>
      </c>
      <c r="B374" s="162" t="s">
        <v>89</v>
      </c>
      <c r="C374" s="183" t="s">
        <v>90</v>
      </c>
      <c r="D374" s="163"/>
      <c r="E374" s="164"/>
      <c r="F374" s="165"/>
      <c r="G374" s="165">
        <f>SUMIF(AG375:AG386,"&lt;&gt;NOR",G375:G386)</f>
        <v>0</v>
      </c>
      <c r="H374" s="165"/>
      <c r="I374" s="165">
        <f>SUM(I375:I386)</f>
        <v>1413.71</v>
      </c>
      <c r="J374" s="165"/>
      <c r="K374" s="165">
        <f>SUM(K375:K386)</f>
        <v>3121.89</v>
      </c>
      <c r="L374" s="165"/>
      <c r="M374" s="165">
        <f>SUM(M375:M386)</f>
        <v>0</v>
      </c>
      <c r="N374" s="165"/>
      <c r="O374" s="165">
        <f>SUM(O375:O386)</f>
        <v>0</v>
      </c>
      <c r="P374" s="165"/>
      <c r="Q374" s="165">
        <f>SUM(Q375:Q386)</f>
        <v>0</v>
      </c>
      <c r="R374" s="165"/>
      <c r="S374" s="165"/>
      <c r="T374" s="166"/>
      <c r="U374" s="160"/>
      <c r="V374" s="160">
        <f>SUM(V375:V386)</f>
        <v>2.0099999999999998</v>
      </c>
      <c r="W374" s="160"/>
      <c r="AG374" t="s">
        <v>163</v>
      </c>
    </row>
    <row r="375" spans="1:60" outlineLevel="1" x14ac:dyDescent="0.2">
      <c r="A375" s="174">
        <v>52</v>
      </c>
      <c r="B375" s="175" t="s">
        <v>413</v>
      </c>
      <c r="C375" s="186" t="s">
        <v>414</v>
      </c>
      <c r="D375" s="176" t="s">
        <v>181</v>
      </c>
      <c r="E375" s="177">
        <v>1</v>
      </c>
      <c r="F375" s="178">
        <v>0</v>
      </c>
      <c r="G375" s="179">
        <f>ROUND(E375*F375,2)</f>
        <v>0</v>
      </c>
      <c r="H375" s="178">
        <v>58.150000000000006</v>
      </c>
      <c r="I375" s="179">
        <f>ROUND(E375*H375,2)</f>
        <v>58.15</v>
      </c>
      <c r="J375" s="178">
        <v>227.35000000000002</v>
      </c>
      <c r="K375" s="179">
        <f>ROUND(E375*J375,2)</f>
        <v>227.35</v>
      </c>
      <c r="L375" s="179">
        <v>21</v>
      </c>
      <c r="M375" s="179">
        <f>G375*(1+L375/100)</f>
        <v>0</v>
      </c>
      <c r="N375" s="179">
        <v>2.2000000000000001E-4</v>
      </c>
      <c r="O375" s="179">
        <f>ROUND(E375*N375,2)</f>
        <v>0</v>
      </c>
      <c r="P375" s="179">
        <v>0</v>
      </c>
      <c r="Q375" s="179">
        <f>ROUND(E375*P375,2)</f>
        <v>0</v>
      </c>
      <c r="R375" s="179" t="s">
        <v>415</v>
      </c>
      <c r="S375" s="179" t="s">
        <v>168</v>
      </c>
      <c r="T375" s="180" t="s">
        <v>168</v>
      </c>
      <c r="U375" s="157">
        <v>0.47500000000000003</v>
      </c>
      <c r="V375" s="157">
        <f>ROUND(E375*U375,2)</f>
        <v>0.48</v>
      </c>
      <c r="W375" s="157"/>
      <c r="X375" s="148"/>
      <c r="Y375" s="148"/>
      <c r="Z375" s="148"/>
      <c r="AA375" s="148"/>
      <c r="AB375" s="148"/>
      <c r="AC375" s="148"/>
      <c r="AD375" s="148"/>
      <c r="AE375" s="148"/>
      <c r="AF375" s="148"/>
      <c r="AG375" s="148" t="s">
        <v>169</v>
      </c>
      <c r="AH375" s="148"/>
      <c r="AI375" s="148"/>
      <c r="AJ375" s="148"/>
      <c r="AK375" s="148"/>
      <c r="AL375" s="148"/>
      <c r="AM375" s="148"/>
      <c r="AN375" s="148"/>
      <c r="AO375" s="148"/>
      <c r="AP375" s="148"/>
      <c r="AQ375" s="148"/>
      <c r="AR375" s="148"/>
      <c r="AS375" s="148"/>
      <c r="AT375" s="148"/>
      <c r="AU375" s="148"/>
      <c r="AV375" s="148"/>
      <c r="AW375" s="148"/>
      <c r="AX375" s="148"/>
      <c r="AY375" s="148"/>
      <c r="AZ375" s="148"/>
      <c r="BA375" s="148"/>
      <c r="BB375" s="148"/>
      <c r="BC375" s="148"/>
      <c r="BD375" s="148"/>
      <c r="BE375" s="148"/>
      <c r="BF375" s="148"/>
      <c r="BG375" s="148"/>
      <c r="BH375" s="148"/>
    </row>
    <row r="376" spans="1:60" outlineLevel="1" x14ac:dyDescent="0.2">
      <c r="A376" s="174">
        <v>53</v>
      </c>
      <c r="B376" s="175" t="s">
        <v>416</v>
      </c>
      <c r="C376" s="186" t="s">
        <v>417</v>
      </c>
      <c r="D376" s="176" t="s">
        <v>181</v>
      </c>
      <c r="E376" s="177">
        <v>1</v>
      </c>
      <c r="F376" s="178">
        <v>0</v>
      </c>
      <c r="G376" s="179">
        <f>ROUND(E376*F376,2)</f>
        <v>0</v>
      </c>
      <c r="H376" s="178">
        <v>144.44000000000003</v>
      </c>
      <c r="I376" s="179">
        <f>ROUND(E376*H376,2)</f>
        <v>144.44</v>
      </c>
      <c r="J376" s="178">
        <v>441.56</v>
      </c>
      <c r="K376" s="179">
        <f>ROUND(E376*J376,2)</f>
        <v>441.56</v>
      </c>
      <c r="L376" s="179">
        <v>21</v>
      </c>
      <c r="M376" s="179">
        <f>G376*(1+L376/100)</f>
        <v>0</v>
      </c>
      <c r="N376" s="179">
        <v>7.400000000000001E-4</v>
      </c>
      <c r="O376" s="179">
        <f>ROUND(E376*N376,2)</f>
        <v>0</v>
      </c>
      <c r="P376" s="179">
        <v>0</v>
      </c>
      <c r="Q376" s="179">
        <f>ROUND(E376*P376,2)</f>
        <v>0</v>
      </c>
      <c r="R376" s="179" t="s">
        <v>415</v>
      </c>
      <c r="S376" s="179" t="s">
        <v>168</v>
      </c>
      <c r="T376" s="180" t="s">
        <v>168</v>
      </c>
      <c r="U376" s="157">
        <v>0.92300000000000004</v>
      </c>
      <c r="V376" s="157">
        <f>ROUND(E376*U376,2)</f>
        <v>0.92</v>
      </c>
      <c r="W376" s="157"/>
      <c r="X376" s="148"/>
      <c r="Y376" s="148"/>
      <c r="Z376" s="148"/>
      <c r="AA376" s="148"/>
      <c r="AB376" s="148"/>
      <c r="AC376" s="148"/>
      <c r="AD376" s="148"/>
      <c r="AE376" s="148"/>
      <c r="AF376" s="148"/>
      <c r="AG376" s="148" t="s">
        <v>169</v>
      </c>
      <c r="AH376" s="148"/>
      <c r="AI376" s="148"/>
      <c r="AJ376" s="148"/>
      <c r="AK376" s="148"/>
      <c r="AL376" s="148"/>
      <c r="AM376" s="148"/>
      <c r="AN376" s="148"/>
      <c r="AO376" s="148"/>
      <c r="AP376" s="148"/>
      <c r="AQ376" s="148"/>
      <c r="AR376" s="148"/>
      <c r="AS376" s="148"/>
      <c r="AT376" s="148"/>
      <c r="AU376" s="148"/>
      <c r="AV376" s="148"/>
      <c r="AW376" s="148"/>
      <c r="AX376" s="148"/>
      <c r="AY376" s="148"/>
      <c r="AZ376" s="148"/>
      <c r="BA376" s="148"/>
      <c r="BB376" s="148"/>
      <c r="BC376" s="148"/>
      <c r="BD376" s="148"/>
      <c r="BE376" s="148"/>
      <c r="BF376" s="148"/>
      <c r="BG376" s="148"/>
      <c r="BH376" s="148"/>
    </row>
    <row r="377" spans="1:60" outlineLevel="1" x14ac:dyDescent="0.2">
      <c r="A377" s="167">
        <v>54</v>
      </c>
      <c r="B377" s="168" t="s">
        <v>418</v>
      </c>
      <c r="C377" s="184" t="s">
        <v>419</v>
      </c>
      <c r="D377" s="169" t="s">
        <v>181</v>
      </c>
      <c r="E377" s="170">
        <v>2</v>
      </c>
      <c r="F377" s="171">
        <v>0</v>
      </c>
      <c r="G377" s="172">
        <f>ROUND(E377*F377,2)</f>
        <v>0</v>
      </c>
      <c r="H377" s="171">
        <v>0</v>
      </c>
      <c r="I377" s="172">
        <f>ROUND(E377*H377,2)</f>
        <v>0</v>
      </c>
      <c r="J377" s="171">
        <v>83.300000000000011</v>
      </c>
      <c r="K377" s="172">
        <f>ROUND(E377*J377,2)</f>
        <v>166.6</v>
      </c>
      <c r="L377" s="172">
        <v>21</v>
      </c>
      <c r="M377" s="172">
        <f>G377*(1+L377/100)</f>
        <v>0</v>
      </c>
      <c r="N377" s="172">
        <v>0</v>
      </c>
      <c r="O377" s="172">
        <f>ROUND(E377*N377,2)</f>
        <v>0</v>
      </c>
      <c r="P377" s="172">
        <v>0</v>
      </c>
      <c r="Q377" s="172">
        <f>ROUND(E377*P377,2)</f>
        <v>0</v>
      </c>
      <c r="R377" s="172" t="s">
        <v>415</v>
      </c>
      <c r="S377" s="172" t="s">
        <v>168</v>
      </c>
      <c r="T377" s="173" t="s">
        <v>168</v>
      </c>
      <c r="U377" s="157">
        <v>0.17400000000000002</v>
      </c>
      <c r="V377" s="157">
        <f>ROUND(E377*U377,2)</f>
        <v>0.35</v>
      </c>
      <c r="W377" s="157"/>
      <c r="X377" s="148"/>
      <c r="Y377" s="148"/>
      <c r="Z377" s="148"/>
      <c r="AA377" s="148"/>
      <c r="AB377" s="148"/>
      <c r="AC377" s="148"/>
      <c r="AD377" s="148"/>
      <c r="AE377" s="148"/>
      <c r="AF377" s="148"/>
      <c r="AG377" s="148" t="s">
        <v>169</v>
      </c>
      <c r="AH377" s="148"/>
      <c r="AI377" s="148"/>
      <c r="AJ377" s="148"/>
      <c r="AK377" s="148"/>
      <c r="AL377" s="148"/>
      <c r="AM377" s="148"/>
      <c r="AN377" s="148"/>
      <c r="AO377" s="148"/>
      <c r="AP377" s="148"/>
      <c r="AQ377" s="148"/>
      <c r="AR377" s="148"/>
      <c r="AS377" s="148"/>
      <c r="AT377" s="148"/>
      <c r="AU377" s="148"/>
      <c r="AV377" s="148"/>
      <c r="AW377" s="148"/>
      <c r="AX377" s="148"/>
      <c r="AY377" s="148"/>
      <c r="AZ377" s="148"/>
      <c r="BA377" s="148"/>
      <c r="BB377" s="148"/>
      <c r="BC377" s="148"/>
      <c r="BD377" s="148"/>
      <c r="BE377" s="148"/>
      <c r="BF377" s="148"/>
      <c r="BG377" s="148"/>
      <c r="BH377" s="148"/>
    </row>
    <row r="378" spans="1:60" outlineLevel="1" x14ac:dyDescent="0.2">
      <c r="A378" s="155"/>
      <c r="B378" s="156"/>
      <c r="C378" s="240" t="s">
        <v>420</v>
      </c>
      <c r="D378" s="241"/>
      <c r="E378" s="241"/>
      <c r="F378" s="241"/>
      <c r="G378" s="241"/>
      <c r="H378" s="157"/>
      <c r="I378" s="157"/>
      <c r="J378" s="157"/>
      <c r="K378" s="157"/>
      <c r="L378" s="157"/>
      <c r="M378" s="157"/>
      <c r="N378" s="157"/>
      <c r="O378" s="157"/>
      <c r="P378" s="157"/>
      <c r="Q378" s="157"/>
      <c r="R378" s="157"/>
      <c r="S378" s="157"/>
      <c r="T378" s="157"/>
      <c r="U378" s="157"/>
      <c r="V378" s="157"/>
      <c r="W378" s="157"/>
      <c r="X378" s="148"/>
      <c r="Y378" s="148"/>
      <c r="Z378" s="148"/>
      <c r="AA378" s="148"/>
      <c r="AB378" s="148"/>
      <c r="AC378" s="148"/>
      <c r="AD378" s="148"/>
      <c r="AE378" s="148"/>
      <c r="AF378" s="148"/>
      <c r="AG378" s="148" t="s">
        <v>171</v>
      </c>
      <c r="AH378" s="148"/>
      <c r="AI378" s="148"/>
      <c r="AJ378" s="148"/>
      <c r="AK378" s="148"/>
      <c r="AL378" s="148"/>
      <c r="AM378" s="148"/>
      <c r="AN378" s="148"/>
      <c r="AO378" s="148"/>
      <c r="AP378" s="148"/>
      <c r="AQ378" s="148"/>
      <c r="AR378" s="148"/>
      <c r="AS378" s="148"/>
      <c r="AT378" s="148"/>
      <c r="AU378" s="148"/>
      <c r="AV378" s="148"/>
      <c r="AW378" s="148"/>
      <c r="AX378" s="148"/>
      <c r="AY378" s="148"/>
      <c r="AZ378" s="148"/>
      <c r="BA378" s="148"/>
      <c r="BB378" s="148"/>
      <c r="BC378" s="148"/>
      <c r="BD378" s="148"/>
      <c r="BE378" s="148"/>
      <c r="BF378" s="148"/>
      <c r="BG378" s="148"/>
      <c r="BH378" s="148"/>
    </row>
    <row r="379" spans="1:60" outlineLevel="1" x14ac:dyDescent="0.2">
      <c r="A379" s="167">
        <v>55</v>
      </c>
      <c r="B379" s="168" t="s">
        <v>421</v>
      </c>
      <c r="C379" s="184" t="s">
        <v>422</v>
      </c>
      <c r="D379" s="169" t="s">
        <v>181</v>
      </c>
      <c r="E379" s="170">
        <v>1</v>
      </c>
      <c r="F379" s="171">
        <v>0</v>
      </c>
      <c r="G379" s="172">
        <f>ROUND(E379*F379,2)</f>
        <v>0</v>
      </c>
      <c r="H379" s="171">
        <v>0</v>
      </c>
      <c r="I379" s="172">
        <f>ROUND(E379*H379,2)</f>
        <v>0</v>
      </c>
      <c r="J379" s="171">
        <v>124</v>
      </c>
      <c r="K379" s="172">
        <f>ROUND(E379*J379,2)</f>
        <v>124</v>
      </c>
      <c r="L379" s="172">
        <v>21</v>
      </c>
      <c r="M379" s="172">
        <f>G379*(1+L379/100)</f>
        <v>0</v>
      </c>
      <c r="N379" s="172">
        <v>0</v>
      </c>
      <c r="O379" s="172">
        <f>ROUND(E379*N379,2)</f>
        <v>0</v>
      </c>
      <c r="P379" s="172">
        <v>0</v>
      </c>
      <c r="Q379" s="172">
        <f>ROUND(E379*P379,2)</f>
        <v>0</v>
      </c>
      <c r="R379" s="172" t="s">
        <v>415</v>
      </c>
      <c r="S379" s="172" t="s">
        <v>168</v>
      </c>
      <c r="T379" s="173" t="s">
        <v>168</v>
      </c>
      <c r="U379" s="157">
        <v>0.25900000000000001</v>
      </c>
      <c r="V379" s="157">
        <f>ROUND(E379*U379,2)</f>
        <v>0.26</v>
      </c>
      <c r="W379" s="157"/>
      <c r="X379" s="148"/>
      <c r="Y379" s="148"/>
      <c r="Z379" s="148"/>
      <c r="AA379" s="148"/>
      <c r="AB379" s="148"/>
      <c r="AC379" s="148"/>
      <c r="AD379" s="148"/>
      <c r="AE379" s="148"/>
      <c r="AF379" s="148"/>
      <c r="AG379" s="148" t="s">
        <v>169</v>
      </c>
      <c r="AH379" s="148"/>
      <c r="AI379" s="148"/>
      <c r="AJ379" s="148"/>
      <c r="AK379" s="148"/>
      <c r="AL379" s="148"/>
      <c r="AM379" s="148"/>
      <c r="AN379" s="148"/>
      <c r="AO379" s="148"/>
      <c r="AP379" s="148"/>
      <c r="AQ379" s="148"/>
      <c r="AR379" s="148"/>
      <c r="AS379" s="148"/>
      <c r="AT379" s="148"/>
      <c r="AU379" s="148"/>
      <c r="AV379" s="148"/>
      <c r="AW379" s="148"/>
      <c r="AX379" s="148"/>
      <c r="AY379" s="148"/>
      <c r="AZ379" s="148"/>
      <c r="BA379" s="148"/>
      <c r="BB379" s="148"/>
      <c r="BC379" s="148"/>
      <c r="BD379" s="148"/>
      <c r="BE379" s="148"/>
      <c r="BF379" s="148"/>
      <c r="BG379" s="148"/>
      <c r="BH379" s="148"/>
    </row>
    <row r="380" spans="1:60" outlineLevel="1" x14ac:dyDescent="0.2">
      <c r="A380" s="155"/>
      <c r="B380" s="156"/>
      <c r="C380" s="240" t="s">
        <v>420</v>
      </c>
      <c r="D380" s="241"/>
      <c r="E380" s="241"/>
      <c r="F380" s="241"/>
      <c r="G380" s="241"/>
      <c r="H380" s="157"/>
      <c r="I380" s="157"/>
      <c r="J380" s="157"/>
      <c r="K380" s="157"/>
      <c r="L380" s="157"/>
      <c r="M380" s="157"/>
      <c r="N380" s="157"/>
      <c r="O380" s="157"/>
      <c r="P380" s="157"/>
      <c r="Q380" s="157"/>
      <c r="R380" s="157"/>
      <c r="S380" s="157"/>
      <c r="T380" s="157"/>
      <c r="U380" s="157"/>
      <c r="V380" s="157"/>
      <c r="W380" s="157"/>
      <c r="X380" s="148"/>
      <c r="Y380" s="148"/>
      <c r="Z380" s="148"/>
      <c r="AA380" s="148"/>
      <c r="AB380" s="148"/>
      <c r="AC380" s="148"/>
      <c r="AD380" s="148"/>
      <c r="AE380" s="148"/>
      <c r="AF380" s="148"/>
      <c r="AG380" s="148" t="s">
        <v>171</v>
      </c>
      <c r="AH380" s="148"/>
      <c r="AI380" s="148"/>
      <c r="AJ380" s="148"/>
      <c r="AK380" s="148"/>
      <c r="AL380" s="148"/>
      <c r="AM380" s="148"/>
      <c r="AN380" s="148"/>
      <c r="AO380" s="148"/>
      <c r="AP380" s="148"/>
      <c r="AQ380" s="148"/>
      <c r="AR380" s="148"/>
      <c r="AS380" s="148"/>
      <c r="AT380" s="148"/>
      <c r="AU380" s="148"/>
      <c r="AV380" s="148"/>
      <c r="AW380" s="148"/>
      <c r="AX380" s="148"/>
      <c r="AY380" s="148"/>
      <c r="AZ380" s="148"/>
      <c r="BA380" s="148"/>
      <c r="BB380" s="148"/>
      <c r="BC380" s="148"/>
      <c r="BD380" s="148"/>
      <c r="BE380" s="148"/>
      <c r="BF380" s="148"/>
      <c r="BG380" s="148"/>
      <c r="BH380" s="148"/>
    </row>
    <row r="381" spans="1:60" outlineLevel="1" x14ac:dyDescent="0.2">
      <c r="A381" s="167">
        <v>56</v>
      </c>
      <c r="B381" s="168" t="s">
        <v>423</v>
      </c>
      <c r="C381" s="184" t="s">
        <v>424</v>
      </c>
      <c r="D381" s="169" t="s">
        <v>189</v>
      </c>
      <c r="E381" s="170">
        <v>8</v>
      </c>
      <c r="F381" s="171">
        <v>0</v>
      </c>
      <c r="G381" s="172">
        <f>ROUND(E381*F381,2)</f>
        <v>0</v>
      </c>
      <c r="H381" s="171">
        <v>82.84</v>
      </c>
      <c r="I381" s="172">
        <f>ROUND(E381*H381,2)</f>
        <v>662.72</v>
      </c>
      <c r="J381" s="171">
        <v>172.16000000000003</v>
      </c>
      <c r="K381" s="172">
        <f>ROUND(E381*J381,2)</f>
        <v>1377.28</v>
      </c>
      <c r="L381" s="172">
        <v>21</v>
      </c>
      <c r="M381" s="172">
        <f>G381*(1+L381/100)</f>
        <v>0</v>
      </c>
      <c r="N381" s="172">
        <v>4.7000000000000004E-4</v>
      </c>
      <c r="O381" s="172">
        <f>ROUND(E381*N381,2)</f>
        <v>0</v>
      </c>
      <c r="P381" s="172">
        <v>0</v>
      </c>
      <c r="Q381" s="172">
        <f>ROUND(E381*P381,2)</f>
        <v>0</v>
      </c>
      <c r="R381" s="172" t="s">
        <v>425</v>
      </c>
      <c r="S381" s="172" t="s">
        <v>168</v>
      </c>
      <c r="T381" s="173" t="s">
        <v>168</v>
      </c>
      <c r="U381" s="157">
        <v>0</v>
      </c>
      <c r="V381" s="157">
        <f>ROUND(E381*U381,2)</f>
        <v>0</v>
      </c>
      <c r="W381" s="157"/>
      <c r="X381" s="148"/>
      <c r="Y381" s="148"/>
      <c r="Z381" s="148"/>
      <c r="AA381" s="148"/>
      <c r="AB381" s="148"/>
      <c r="AC381" s="148"/>
      <c r="AD381" s="148"/>
      <c r="AE381" s="148"/>
      <c r="AF381" s="148"/>
      <c r="AG381" s="148" t="s">
        <v>298</v>
      </c>
      <c r="AH381" s="148"/>
      <c r="AI381" s="148"/>
      <c r="AJ381" s="148"/>
      <c r="AK381" s="148"/>
      <c r="AL381" s="148"/>
      <c r="AM381" s="148"/>
      <c r="AN381" s="148"/>
      <c r="AO381" s="148"/>
      <c r="AP381" s="148"/>
      <c r="AQ381" s="148"/>
      <c r="AR381" s="148"/>
      <c r="AS381" s="148"/>
      <c r="AT381" s="148"/>
      <c r="AU381" s="148"/>
      <c r="AV381" s="148"/>
      <c r="AW381" s="148"/>
      <c r="AX381" s="148"/>
      <c r="AY381" s="148"/>
      <c r="AZ381" s="148"/>
      <c r="BA381" s="148"/>
      <c r="BB381" s="148"/>
      <c r="BC381" s="148"/>
      <c r="BD381" s="148"/>
      <c r="BE381" s="148"/>
      <c r="BF381" s="148"/>
      <c r="BG381" s="148"/>
      <c r="BH381" s="148"/>
    </row>
    <row r="382" spans="1:60" outlineLevel="1" x14ac:dyDescent="0.2">
      <c r="A382" s="155"/>
      <c r="B382" s="156"/>
      <c r="C382" s="240" t="s">
        <v>426</v>
      </c>
      <c r="D382" s="241"/>
      <c r="E382" s="241"/>
      <c r="F382" s="241"/>
      <c r="G382" s="241"/>
      <c r="H382" s="157"/>
      <c r="I382" s="157"/>
      <c r="J382" s="157"/>
      <c r="K382" s="157"/>
      <c r="L382" s="157"/>
      <c r="M382" s="157"/>
      <c r="N382" s="157"/>
      <c r="O382" s="157"/>
      <c r="P382" s="157"/>
      <c r="Q382" s="157"/>
      <c r="R382" s="157"/>
      <c r="S382" s="157"/>
      <c r="T382" s="157"/>
      <c r="U382" s="157"/>
      <c r="V382" s="157"/>
      <c r="W382" s="157"/>
      <c r="X382" s="148"/>
      <c r="Y382" s="148"/>
      <c r="Z382" s="148"/>
      <c r="AA382" s="148"/>
      <c r="AB382" s="148"/>
      <c r="AC382" s="148"/>
      <c r="AD382" s="148"/>
      <c r="AE382" s="148"/>
      <c r="AF382" s="148"/>
      <c r="AG382" s="148" t="s">
        <v>171</v>
      </c>
      <c r="AH382" s="148"/>
      <c r="AI382" s="148"/>
      <c r="AJ382" s="148"/>
      <c r="AK382" s="148"/>
      <c r="AL382" s="148"/>
      <c r="AM382" s="148"/>
      <c r="AN382" s="148"/>
      <c r="AO382" s="148"/>
      <c r="AP382" s="148"/>
      <c r="AQ382" s="148"/>
      <c r="AR382" s="148"/>
      <c r="AS382" s="148"/>
      <c r="AT382" s="148"/>
      <c r="AU382" s="148"/>
      <c r="AV382" s="148"/>
      <c r="AW382" s="148"/>
      <c r="AX382" s="148"/>
      <c r="AY382" s="148"/>
      <c r="AZ382" s="148"/>
      <c r="BA382" s="148"/>
      <c r="BB382" s="148"/>
      <c r="BC382" s="148"/>
      <c r="BD382" s="148"/>
      <c r="BE382" s="148"/>
      <c r="BF382" s="148"/>
      <c r="BG382" s="148"/>
      <c r="BH382" s="148"/>
    </row>
    <row r="383" spans="1:60" outlineLevel="1" x14ac:dyDescent="0.2">
      <c r="A383" s="167">
        <v>57</v>
      </c>
      <c r="B383" s="168" t="s">
        <v>427</v>
      </c>
      <c r="C383" s="184" t="s">
        <v>428</v>
      </c>
      <c r="D383" s="169" t="s">
        <v>189</v>
      </c>
      <c r="E383" s="170">
        <v>2</v>
      </c>
      <c r="F383" s="171">
        <v>0</v>
      </c>
      <c r="G383" s="172">
        <f>ROUND(E383*F383,2)</f>
        <v>0</v>
      </c>
      <c r="H383" s="171">
        <v>274.20000000000005</v>
      </c>
      <c r="I383" s="172">
        <f>ROUND(E383*H383,2)</f>
        <v>548.4</v>
      </c>
      <c r="J383" s="171">
        <v>381.8</v>
      </c>
      <c r="K383" s="172">
        <f>ROUND(E383*J383,2)</f>
        <v>763.6</v>
      </c>
      <c r="L383" s="172">
        <v>21</v>
      </c>
      <c r="M383" s="172">
        <f>G383*(1+L383/100)</f>
        <v>0</v>
      </c>
      <c r="N383" s="172">
        <v>1.3100000000000002E-3</v>
      </c>
      <c r="O383" s="172">
        <f>ROUND(E383*N383,2)</f>
        <v>0</v>
      </c>
      <c r="P383" s="172">
        <v>0</v>
      </c>
      <c r="Q383" s="172">
        <f>ROUND(E383*P383,2)</f>
        <v>0</v>
      </c>
      <c r="R383" s="172" t="s">
        <v>425</v>
      </c>
      <c r="S383" s="172" t="s">
        <v>168</v>
      </c>
      <c r="T383" s="173" t="s">
        <v>168</v>
      </c>
      <c r="U383" s="157">
        <v>0</v>
      </c>
      <c r="V383" s="157">
        <f>ROUND(E383*U383,2)</f>
        <v>0</v>
      </c>
      <c r="W383" s="157"/>
      <c r="X383" s="148"/>
      <c r="Y383" s="148"/>
      <c r="Z383" s="148"/>
      <c r="AA383" s="148"/>
      <c r="AB383" s="148"/>
      <c r="AC383" s="148"/>
      <c r="AD383" s="148"/>
      <c r="AE383" s="148"/>
      <c r="AF383" s="148"/>
      <c r="AG383" s="148" t="s">
        <v>298</v>
      </c>
      <c r="AH383" s="148"/>
      <c r="AI383" s="148"/>
      <c r="AJ383" s="148"/>
      <c r="AK383" s="148"/>
      <c r="AL383" s="148"/>
      <c r="AM383" s="148"/>
      <c r="AN383" s="148"/>
      <c r="AO383" s="148"/>
      <c r="AP383" s="148"/>
      <c r="AQ383" s="148"/>
      <c r="AR383" s="148"/>
      <c r="AS383" s="148"/>
      <c r="AT383" s="148"/>
      <c r="AU383" s="148"/>
      <c r="AV383" s="148"/>
      <c r="AW383" s="148"/>
      <c r="AX383" s="148"/>
      <c r="AY383" s="148"/>
      <c r="AZ383" s="148"/>
      <c r="BA383" s="148"/>
      <c r="BB383" s="148"/>
      <c r="BC383" s="148"/>
      <c r="BD383" s="148"/>
      <c r="BE383" s="148"/>
      <c r="BF383" s="148"/>
      <c r="BG383" s="148"/>
      <c r="BH383" s="148"/>
    </row>
    <row r="384" spans="1:60" outlineLevel="1" x14ac:dyDescent="0.2">
      <c r="A384" s="155"/>
      <c r="B384" s="156"/>
      <c r="C384" s="240" t="s">
        <v>426</v>
      </c>
      <c r="D384" s="241"/>
      <c r="E384" s="241"/>
      <c r="F384" s="241"/>
      <c r="G384" s="241"/>
      <c r="H384" s="157"/>
      <c r="I384" s="157"/>
      <c r="J384" s="157"/>
      <c r="K384" s="157"/>
      <c r="L384" s="157"/>
      <c r="M384" s="157"/>
      <c r="N384" s="157"/>
      <c r="O384" s="157"/>
      <c r="P384" s="157"/>
      <c r="Q384" s="157"/>
      <c r="R384" s="157"/>
      <c r="S384" s="157"/>
      <c r="T384" s="157"/>
      <c r="U384" s="157"/>
      <c r="V384" s="157"/>
      <c r="W384" s="157"/>
      <c r="X384" s="148"/>
      <c r="Y384" s="148"/>
      <c r="Z384" s="148"/>
      <c r="AA384" s="148"/>
      <c r="AB384" s="148"/>
      <c r="AC384" s="148"/>
      <c r="AD384" s="148"/>
      <c r="AE384" s="148"/>
      <c r="AF384" s="148"/>
      <c r="AG384" s="148" t="s">
        <v>171</v>
      </c>
      <c r="AH384" s="148"/>
      <c r="AI384" s="148"/>
      <c r="AJ384" s="148"/>
      <c r="AK384" s="148"/>
      <c r="AL384" s="148"/>
      <c r="AM384" s="148"/>
      <c r="AN384" s="148"/>
      <c r="AO384" s="148"/>
      <c r="AP384" s="148"/>
      <c r="AQ384" s="148"/>
      <c r="AR384" s="148"/>
      <c r="AS384" s="148"/>
      <c r="AT384" s="148"/>
      <c r="AU384" s="148"/>
      <c r="AV384" s="148"/>
      <c r="AW384" s="148"/>
      <c r="AX384" s="148"/>
      <c r="AY384" s="148"/>
      <c r="AZ384" s="148"/>
      <c r="BA384" s="148"/>
      <c r="BB384" s="148"/>
      <c r="BC384" s="148"/>
      <c r="BD384" s="148"/>
      <c r="BE384" s="148"/>
      <c r="BF384" s="148"/>
      <c r="BG384" s="148"/>
      <c r="BH384" s="148"/>
    </row>
    <row r="385" spans="1:60" outlineLevel="1" x14ac:dyDescent="0.2">
      <c r="A385" s="167">
        <v>58</v>
      </c>
      <c r="B385" s="168" t="s">
        <v>429</v>
      </c>
      <c r="C385" s="184" t="s">
        <v>430</v>
      </c>
      <c r="D385" s="169" t="s">
        <v>0</v>
      </c>
      <c r="E385" s="170">
        <v>11.621</v>
      </c>
      <c r="F385" s="171">
        <v>0</v>
      </c>
      <c r="G385" s="172">
        <f>ROUND(E385*F385,2)</f>
        <v>0</v>
      </c>
      <c r="H385" s="171">
        <v>0</v>
      </c>
      <c r="I385" s="172">
        <f>ROUND(E385*H385,2)</f>
        <v>0</v>
      </c>
      <c r="J385" s="171">
        <v>1.85</v>
      </c>
      <c r="K385" s="172">
        <f>ROUND(E385*J385,2)</f>
        <v>21.5</v>
      </c>
      <c r="L385" s="172">
        <v>21</v>
      </c>
      <c r="M385" s="172">
        <f>G385*(1+L385/100)</f>
        <v>0</v>
      </c>
      <c r="N385" s="172">
        <v>0</v>
      </c>
      <c r="O385" s="172">
        <f>ROUND(E385*N385,2)</f>
        <v>0</v>
      </c>
      <c r="P385" s="172">
        <v>0</v>
      </c>
      <c r="Q385" s="172">
        <f>ROUND(E385*P385,2)</f>
        <v>0</v>
      </c>
      <c r="R385" s="172" t="s">
        <v>415</v>
      </c>
      <c r="S385" s="172" t="s">
        <v>168</v>
      </c>
      <c r="T385" s="173" t="s">
        <v>168</v>
      </c>
      <c r="U385" s="157">
        <v>0</v>
      </c>
      <c r="V385" s="157">
        <f>ROUND(E385*U385,2)</f>
        <v>0</v>
      </c>
      <c r="W385" s="157"/>
      <c r="X385" s="148"/>
      <c r="Y385" s="148"/>
      <c r="Z385" s="148"/>
      <c r="AA385" s="148"/>
      <c r="AB385" s="148"/>
      <c r="AC385" s="148"/>
      <c r="AD385" s="148"/>
      <c r="AE385" s="148"/>
      <c r="AF385" s="148"/>
      <c r="AG385" s="148" t="s">
        <v>388</v>
      </c>
      <c r="AH385" s="148"/>
      <c r="AI385" s="148"/>
      <c r="AJ385" s="148"/>
      <c r="AK385" s="148"/>
      <c r="AL385" s="148"/>
      <c r="AM385" s="148"/>
      <c r="AN385" s="148"/>
      <c r="AO385" s="148"/>
      <c r="AP385" s="148"/>
      <c r="AQ385" s="148"/>
      <c r="AR385" s="148"/>
      <c r="AS385" s="148"/>
      <c r="AT385" s="148"/>
      <c r="AU385" s="148"/>
      <c r="AV385" s="148"/>
      <c r="AW385" s="148"/>
      <c r="AX385" s="148"/>
      <c r="AY385" s="148"/>
      <c r="AZ385" s="148"/>
      <c r="BA385" s="148"/>
      <c r="BB385" s="148"/>
      <c r="BC385" s="148"/>
      <c r="BD385" s="148"/>
      <c r="BE385" s="148"/>
      <c r="BF385" s="148"/>
      <c r="BG385" s="148"/>
      <c r="BH385" s="148"/>
    </row>
    <row r="386" spans="1:60" outlineLevel="1" x14ac:dyDescent="0.2">
      <c r="A386" s="155"/>
      <c r="B386" s="156"/>
      <c r="C386" s="240" t="s">
        <v>431</v>
      </c>
      <c r="D386" s="241"/>
      <c r="E386" s="241"/>
      <c r="F386" s="241"/>
      <c r="G386" s="241"/>
      <c r="H386" s="157"/>
      <c r="I386" s="157"/>
      <c r="J386" s="157"/>
      <c r="K386" s="157"/>
      <c r="L386" s="157"/>
      <c r="M386" s="157"/>
      <c r="N386" s="157"/>
      <c r="O386" s="157"/>
      <c r="P386" s="157"/>
      <c r="Q386" s="157"/>
      <c r="R386" s="157"/>
      <c r="S386" s="157"/>
      <c r="T386" s="157"/>
      <c r="U386" s="157"/>
      <c r="V386" s="157"/>
      <c r="W386" s="157"/>
      <c r="X386" s="148"/>
      <c r="Y386" s="148"/>
      <c r="Z386" s="148"/>
      <c r="AA386" s="148"/>
      <c r="AB386" s="148"/>
      <c r="AC386" s="148"/>
      <c r="AD386" s="148"/>
      <c r="AE386" s="148"/>
      <c r="AF386" s="148"/>
      <c r="AG386" s="148" t="s">
        <v>171</v>
      </c>
      <c r="AH386" s="148"/>
      <c r="AI386" s="148"/>
      <c r="AJ386" s="148"/>
      <c r="AK386" s="148"/>
      <c r="AL386" s="148"/>
      <c r="AM386" s="148"/>
      <c r="AN386" s="148"/>
      <c r="AO386" s="148"/>
      <c r="AP386" s="148"/>
      <c r="AQ386" s="148"/>
      <c r="AR386" s="148"/>
      <c r="AS386" s="148"/>
      <c r="AT386" s="148"/>
      <c r="AU386" s="148"/>
      <c r="AV386" s="148"/>
      <c r="AW386" s="148"/>
      <c r="AX386" s="148"/>
      <c r="AY386" s="148"/>
      <c r="AZ386" s="148"/>
      <c r="BA386" s="148"/>
      <c r="BB386" s="148"/>
      <c r="BC386" s="148"/>
      <c r="BD386" s="148"/>
      <c r="BE386" s="148"/>
      <c r="BF386" s="148"/>
      <c r="BG386" s="148"/>
      <c r="BH386" s="148"/>
    </row>
    <row r="387" spans="1:60" x14ac:dyDescent="0.2">
      <c r="A387" s="161" t="s">
        <v>162</v>
      </c>
      <c r="B387" s="162" t="s">
        <v>91</v>
      </c>
      <c r="C387" s="183" t="s">
        <v>92</v>
      </c>
      <c r="D387" s="163"/>
      <c r="E387" s="164"/>
      <c r="F387" s="165"/>
      <c r="G387" s="165">
        <f>SUMIF(AG388:AG393,"&lt;&gt;NOR",G388:G393)</f>
        <v>0</v>
      </c>
      <c r="H387" s="165"/>
      <c r="I387" s="165">
        <f>SUM(I388:I393)</f>
        <v>3725.3</v>
      </c>
      <c r="J387" s="165"/>
      <c r="K387" s="165">
        <f>SUM(K388:K393)</f>
        <v>7585.9600000000009</v>
      </c>
      <c r="L387" s="165"/>
      <c r="M387" s="165">
        <f>SUM(M388:M393)</f>
        <v>0</v>
      </c>
      <c r="N387" s="165"/>
      <c r="O387" s="165">
        <f>SUM(O388:O393)</f>
        <v>0.03</v>
      </c>
      <c r="P387" s="165"/>
      <c r="Q387" s="165">
        <f>SUM(Q388:Q393)</f>
        <v>0</v>
      </c>
      <c r="R387" s="165"/>
      <c r="S387" s="165"/>
      <c r="T387" s="166"/>
      <c r="U387" s="160"/>
      <c r="V387" s="160">
        <f>SUM(V388:V393)</f>
        <v>3.69</v>
      </c>
      <c r="W387" s="160"/>
      <c r="AG387" t="s">
        <v>163</v>
      </c>
    </row>
    <row r="388" spans="1:60" outlineLevel="1" x14ac:dyDescent="0.2">
      <c r="A388" s="174">
        <v>59</v>
      </c>
      <c r="B388" s="175" t="s">
        <v>432</v>
      </c>
      <c r="C388" s="186" t="s">
        <v>433</v>
      </c>
      <c r="D388" s="176" t="s">
        <v>434</v>
      </c>
      <c r="E388" s="177">
        <v>2</v>
      </c>
      <c r="F388" s="178">
        <v>0</v>
      </c>
      <c r="G388" s="179">
        <f>ROUND(E388*F388,2)</f>
        <v>0</v>
      </c>
      <c r="H388" s="178">
        <v>334.45000000000005</v>
      </c>
      <c r="I388" s="179">
        <f>ROUND(E388*H388,2)</f>
        <v>668.9</v>
      </c>
      <c r="J388" s="178">
        <v>449.55</v>
      </c>
      <c r="K388" s="179">
        <f>ROUND(E388*J388,2)</f>
        <v>899.1</v>
      </c>
      <c r="L388" s="179">
        <v>21</v>
      </c>
      <c r="M388" s="179">
        <f>G388*(1+L388/100)</f>
        <v>0</v>
      </c>
      <c r="N388" s="179">
        <v>9.5400000000000016E-3</v>
      </c>
      <c r="O388" s="179">
        <f>ROUND(E388*N388,2)</f>
        <v>0.02</v>
      </c>
      <c r="P388" s="179">
        <v>0</v>
      </c>
      <c r="Q388" s="179">
        <f>ROUND(E388*P388,2)</f>
        <v>0</v>
      </c>
      <c r="R388" s="179" t="s">
        <v>415</v>
      </c>
      <c r="S388" s="179" t="s">
        <v>168</v>
      </c>
      <c r="T388" s="180" t="s">
        <v>168</v>
      </c>
      <c r="U388" s="157">
        <v>0.9930000000000001</v>
      </c>
      <c r="V388" s="157">
        <f>ROUND(E388*U388,2)</f>
        <v>1.99</v>
      </c>
      <c r="W388" s="157"/>
      <c r="X388" s="148"/>
      <c r="Y388" s="148"/>
      <c r="Z388" s="148"/>
      <c r="AA388" s="148"/>
      <c r="AB388" s="148"/>
      <c r="AC388" s="148"/>
      <c r="AD388" s="148"/>
      <c r="AE388" s="148"/>
      <c r="AF388" s="148"/>
      <c r="AG388" s="148" t="s">
        <v>169</v>
      </c>
      <c r="AH388" s="148"/>
      <c r="AI388" s="148"/>
      <c r="AJ388" s="148"/>
      <c r="AK388" s="148"/>
      <c r="AL388" s="148"/>
      <c r="AM388" s="148"/>
      <c r="AN388" s="148"/>
      <c r="AO388" s="148"/>
      <c r="AP388" s="148"/>
      <c r="AQ388" s="148"/>
      <c r="AR388" s="148"/>
      <c r="AS388" s="148"/>
      <c r="AT388" s="148"/>
      <c r="AU388" s="148"/>
      <c r="AV388" s="148"/>
      <c r="AW388" s="148"/>
      <c r="AX388" s="148"/>
      <c r="AY388" s="148"/>
      <c r="AZ388" s="148"/>
      <c r="BA388" s="148"/>
      <c r="BB388" s="148"/>
      <c r="BC388" s="148"/>
      <c r="BD388" s="148"/>
      <c r="BE388" s="148"/>
      <c r="BF388" s="148"/>
      <c r="BG388" s="148"/>
      <c r="BH388" s="148"/>
    </row>
    <row r="389" spans="1:60" outlineLevel="1" x14ac:dyDescent="0.2">
      <c r="A389" s="174">
        <v>60</v>
      </c>
      <c r="B389" s="175" t="s">
        <v>435</v>
      </c>
      <c r="C389" s="186" t="s">
        <v>436</v>
      </c>
      <c r="D389" s="176" t="s">
        <v>181</v>
      </c>
      <c r="E389" s="177">
        <v>4</v>
      </c>
      <c r="F389" s="178">
        <v>0</v>
      </c>
      <c r="G389" s="179">
        <f>ROUND(E389*F389,2)</f>
        <v>0</v>
      </c>
      <c r="H389" s="178">
        <v>0</v>
      </c>
      <c r="I389" s="179">
        <f>ROUND(E389*H389,2)</f>
        <v>0</v>
      </c>
      <c r="J389" s="178">
        <v>217.5</v>
      </c>
      <c r="K389" s="179">
        <f>ROUND(E389*J389,2)</f>
        <v>870</v>
      </c>
      <c r="L389" s="179">
        <v>21</v>
      </c>
      <c r="M389" s="179">
        <f>G389*(1+L389/100)</f>
        <v>0</v>
      </c>
      <c r="N389" s="179">
        <v>0</v>
      </c>
      <c r="O389" s="179">
        <f>ROUND(E389*N389,2)</f>
        <v>0</v>
      </c>
      <c r="P389" s="179">
        <v>0</v>
      </c>
      <c r="Q389" s="179">
        <f>ROUND(E389*P389,2)</f>
        <v>0</v>
      </c>
      <c r="R389" s="179" t="s">
        <v>415</v>
      </c>
      <c r="S389" s="179" t="s">
        <v>168</v>
      </c>
      <c r="T389" s="180" t="s">
        <v>168</v>
      </c>
      <c r="U389" s="157">
        <v>0.42500000000000004</v>
      </c>
      <c r="V389" s="157">
        <f>ROUND(E389*U389,2)</f>
        <v>1.7</v>
      </c>
      <c r="W389" s="157"/>
      <c r="X389" s="148"/>
      <c r="Y389" s="148"/>
      <c r="Z389" s="148"/>
      <c r="AA389" s="148"/>
      <c r="AB389" s="148"/>
      <c r="AC389" s="148"/>
      <c r="AD389" s="148"/>
      <c r="AE389" s="148"/>
      <c r="AF389" s="148"/>
      <c r="AG389" s="148" t="s">
        <v>169</v>
      </c>
      <c r="AH389" s="148"/>
      <c r="AI389" s="148"/>
      <c r="AJ389" s="148"/>
      <c r="AK389" s="148"/>
      <c r="AL389" s="148"/>
      <c r="AM389" s="148"/>
      <c r="AN389" s="148"/>
      <c r="AO389" s="148"/>
      <c r="AP389" s="148"/>
      <c r="AQ389" s="148"/>
      <c r="AR389" s="148"/>
      <c r="AS389" s="148"/>
      <c r="AT389" s="148"/>
      <c r="AU389" s="148"/>
      <c r="AV389" s="148"/>
      <c r="AW389" s="148"/>
      <c r="AX389" s="148"/>
      <c r="AY389" s="148"/>
      <c r="AZ389" s="148"/>
      <c r="BA389" s="148"/>
      <c r="BB389" s="148"/>
      <c r="BC389" s="148"/>
      <c r="BD389" s="148"/>
      <c r="BE389" s="148"/>
      <c r="BF389" s="148"/>
      <c r="BG389" s="148"/>
      <c r="BH389" s="148"/>
    </row>
    <row r="390" spans="1:60" ht="22.5" outlineLevel="1" x14ac:dyDescent="0.2">
      <c r="A390" s="167">
        <v>61</v>
      </c>
      <c r="B390" s="168" t="s">
        <v>437</v>
      </c>
      <c r="C390" s="184" t="s">
        <v>438</v>
      </c>
      <c r="D390" s="169" t="s">
        <v>189</v>
      </c>
      <c r="E390" s="170">
        <v>12</v>
      </c>
      <c r="F390" s="171">
        <v>0</v>
      </c>
      <c r="G390" s="172">
        <f>ROUND(E390*F390,2)</f>
        <v>0</v>
      </c>
      <c r="H390" s="171">
        <v>254.70000000000002</v>
      </c>
      <c r="I390" s="172">
        <f>ROUND(E390*H390,2)</f>
        <v>3056.4</v>
      </c>
      <c r="J390" s="171">
        <v>482.3</v>
      </c>
      <c r="K390" s="172">
        <f>ROUND(E390*J390,2)</f>
        <v>5787.6</v>
      </c>
      <c r="L390" s="172">
        <v>21</v>
      </c>
      <c r="M390" s="172">
        <f>G390*(1+L390/100)</f>
        <v>0</v>
      </c>
      <c r="N390" s="172">
        <v>7.9000000000000001E-4</v>
      </c>
      <c r="O390" s="172">
        <f>ROUND(E390*N390,2)</f>
        <v>0.01</v>
      </c>
      <c r="P390" s="172">
        <v>0</v>
      </c>
      <c r="Q390" s="172">
        <f>ROUND(E390*P390,2)</f>
        <v>0</v>
      </c>
      <c r="R390" s="172" t="s">
        <v>425</v>
      </c>
      <c r="S390" s="172" t="s">
        <v>168</v>
      </c>
      <c r="T390" s="173" t="s">
        <v>168</v>
      </c>
      <c r="U390" s="157">
        <v>0</v>
      </c>
      <c r="V390" s="157">
        <f>ROUND(E390*U390,2)</f>
        <v>0</v>
      </c>
      <c r="W390" s="157"/>
      <c r="X390" s="148"/>
      <c r="Y390" s="148"/>
      <c r="Z390" s="148"/>
      <c r="AA390" s="148"/>
      <c r="AB390" s="148"/>
      <c r="AC390" s="148"/>
      <c r="AD390" s="148"/>
      <c r="AE390" s="148"/>
      <c r="AF390" s="148"/>
      <c r="AG390" s="148" t="s">
        <v>298</v>
      </c>
      <c r="AH390" s="148"/>
      <c r="AI390" s="148"/>
      <c r="AJ390" s="148"/>
      <c r="AK390" s="148"/>
      <c r="AL390" s="148"/>
      <c r="AM390" s="148"/>
      <c r="AN390" s="148"/>
      <c r="AO390" s="148"/>
      <c r="AP390" s="148"/>
      <c r="AQ390" s="148"/>
      <c r="AR390" s="148"/>
      <c r="AS390" s="148"/>
      <c r="AT390" s="148"/>
      <c r="AU390" s="148"/>
      <c r="AV390" s="148"/>
      <c r="AW390" s="148"/>
      <c r="AX390" s="148"/>
      <c r="AY390" s="148"/>
      <c r="AZ390" s="148"/>
      <c r="BA390" s="148"/>
      <c r="BB390" s="148"/>
      <c r="BC390" s="148"/>
      <c r="BD390" s="148"/>
      <c r="BE390" s="148"/>
      <c r="BF390" s="148"/>
      <c r="BG390" s="148"/>
      <c r="BH390" s="148"/>
    </row>
    <row r="391" spans="1:60" outlineLevel="1" x14ac:dyDescent="0.2">
      <c r="A391" s="155"/>
      <c r="B391" s="156"/>
      <c r="C391" s="240" t="s">
        <v>439</v>
      </c>
      <c r="D391" s="241"/>
      <c r="E391" s="241"/>
      <c r="F391" s="241"/>
      <c r="G391" s="241"/>
      <c r="H391" s="157"/>
      <c r="I391" s="157"/>
      <c r="J391" s="157"/>
      <c r="K391" s="157"/>
      <c r="L391" s="157"/>
      <c r="M391" s="157"/>
      <c r="N391" s="157"/>
      <c r="O391" s="157"/>
      <c r="P391" s="157"/>
      <c r="Q391" s="157"/>
      <c r="R391" s="157"/>
      <c r="S391" s="157"/>
      <c r="T391" s="157"/>
      <c r="U391" s="157"/>
      <c r="V391" s="157"/>
      <c r="W391" s="157"/>
      <c r="X391" s="148"/>
      <c r="Y391" s="148"/>
      <c r="Z391" s="148"/>
      <c r="AA391" s="148"/>
      <c r="AB391" s="148"/>
      <c r="AC391" s="148"/>
      <c r="AD391" s="148"/>
      <c r="AE391" s="148"/>
      <c r="AF391" s="148"/>
      <c r="AG391" s="148" t="s">
        <v>171</v>
      </c>
      <c r="AH391" s="148"/>
      <c r="AI391" s="148"/>
      <c r="AJ391" s="148"/>
      <c r="AK391" s="148"/>
      <c r="AL391" s="148"/>
      <c r="AM391" s="148"/>
      <c r="AN391" s="148"/>
      <c r="AO391" s="148"/>
      <c r="AP391" s="148"/>
      <c r="AQ391" s="148"/>
      <c r="AR391" s="148"/>
      <c r="AS391" s="148"/>
      <c r="AT391" s="148"/>
      <c r="AU391" s="148"/>
      <c r="AV391" s="148"/>
      <c r="AW391" s="148"/>
      <c r="AX391" s="148"/>
      <c r="AY391" s="148"/>
      <c r="AZ391" s="148"/>
      <c r="BA391" s="148"/>
      <c r="BB391" s="148"/>
      <c r="BC391" s="148"/>
      <c r="BD391" s="148"/>
      <c r="BE391" s="148"/>
      <c r="BF391" s="148"/>
      <c r="BG391" s="148"/>
      <c r="BH391" s="148"/>
    </row>
    <row r="392" spans="1:60" outlineLevel="1" x14ac:dyDescent="0.2">
      <c r="A392" s="167">
        <v>62</v>
      </c>
      <c r="B392" s="168" t="s">
        <v>440</v>
      </c>
      <c r="C392" s="184" t="s">
        <v>441</v>
      </c>
      <c r="D392" s="169" t="s">
        <v>0</v>
      </c>
      <c r="E392" s="170">
        <v>24.380000000000003</v>
      </c>
      <c r="F392" s="171">
        <v>0</v>
      </c>
      <c r="G392" s="172">
        <f>ROUND(E392*F392,2)</f>
        <v>0</v>
      </c>
      <c r="H392" s="171">
        <v>0</v>
      </c>
      <c r="I392" s="172">
        <f>ROUND(E392*H392,2)</f>
        <v>0</v>
      </c>
      <c r="J392" s="171">
        <v>1.2000000000000002</v>
      </c>
      <c r="K392" s="172">
        <f>ROUND(E392*J392,2)</f>
        <v>29.26</v>
      </c>
      <c r="L392" s="172">
        <v>21</v>
      </c>
      <c r="M392" s="172">
        <f>G392*(1+L392/100)</f>
        <v>0</v>
      </c>
      <c r="N392" s="172">
        <v>0</v>
      </c>
      <c r="O392" s="172">
        <f>ROUND(E392*N392,2)</f>
        <v>0</v>
      </c>
      <c r="P392" s="172">
        <v>0</v>
      </c>
      <c r="Q392" s="172">
        <f>ROUND(E392*P392,2)</f>
        <v>0</v>
      </c>
      <c r="R392" s="172" t="s">
        <v>415</v>
      </c>
      <c r="S392" s="172" t="s">
        <v>168</v>
      </c>
      <c r="T392" s="173" t="s">
        <v>168</v>
      </c>
      <c r="U392" s="157">
        <v>0</v>
      </c>
      <c r="V392" s="157">
        <f>ROUND(E392*U392,2)</f>
        <v>0</v>
      </c>
      <c r="W392" s="157"/>
      <c r="X392" s="148"/>
      <c r="Y392" s="148"/>
      <c r="Z392" s="148"/>
      <c r="AA392" s="148"/>
      <c r="AB392" s="148"/>
      <c r="AC392" s="148"/>
      <c r="AD392" s="148"/>
      <c r="AE392" s="148"/>
      <c r="AF392" s="148"/>
      <c r="AG392" s="148" t="s">
        <v>388</v>
      </c>
      <c r="AH392" s="148"/>
      <c r="AI392" s="148"/>
      <c r="AJ392" s="148"/>
      <c r="AK392" s="148"/>
      <c r="AL392" s="148"/>
      <c r="AM392" s="148"/>
      <c r="AN392" s="148"/>
      <c r="AO392" s="148"/>
      <c r="AP392" s="148"/>
      <c r="AQ392" s="148"/>
      <c r="AR392" s="148"/>
      <c r="AS392" s="148"/>
      <c r="AT392" s="148"/>
      <c r="AU392" s="148"/>
      <c r="AV392" s="148"/>
      <c r="AW392" s="148"/>
      <c r="AX392" s="148"/>
      <c r="AY392" s="148"/>
      <c r="AZ392" s="148"/>
      <c r="BA392" s="148"/>
      <c r="BB392" s="148"/>
      <c r="BC392" s="148"/>
      <c r="BD392" s="148"/>
      <c r="BE392" s="148"/>
      <c r="BF392" s="148"/>
      <c r="BG392" s="148"/>
      <c r="BH392" s="148"/>
    </row>
    <row r="393" spans="1:60" outlineLevel="1" x14ac:dyDescent="0.2">
      <c r="A393" s="155"/>
      <c r="B393" s="156"/>
      <c r="C393" s="240" t="s">
        <v>442</v>
      </c>
      <c r="D393" s="241"/>
      <c r="E393" s="241"/>
      <c r="F393" s="241"/>
      <c r="G393" s="241"/>
      <c r="H393" s="157"/>
      <c r="I393" s="157"/>
      <c r="J393" s="157"/>
      <c r="K393" s="157"/>
      <c r="L393" s="157"/>
      <c r="M393" s="157"/>
      <c r="N393" s="157"/>
      <c r="O393" s="157"/>
      <c r="P393" s="157"/>
      <c r="Q393" s="157"/>
      <c r="R393" s="157"/>
      <c r="S393" s="157"/>
      <c r="T393" s="157"/>
      <c r="U393" s="157"/>
      <c r="V393" s="157"/>
      <c r="W393" s="157"/>
      <c r="X393" s="148"/>
      <c r="Y393" s="148"/>
      <c r="Z393" s="148"/>
      <c r="AA393" s="148"/>
      <c r="AB393" s="148"/>
      <c r="AC393" s="148"/>
      <c r="AD393" s="148"/>
      <c r="AE393" s="148"/>
      <c r="AF393" s="148"/>
      <c r="AG393" s="148" t="s">
        <v>171</v>
      </c>
      <c r="AH393" s="148"/>
      <c r="AI393" s="148"/>
      <c r="AJ393" s="148"/>
      <c r="AK393" s="148"/>
      <c r="AL393" s="148"/>
      <c r="AM393" s="148"/>
      <c r="AN393" s="148"/>
      <c r="AO393" s="148"/>
      <c r="AP393" s="148"/>
      <c r="AQ393" s="148"/>
      <c r="AR393" s="148"/>
      <c r="AS393" s="148"/>
      <c r="AT393" s="148"/>
      <c r="AU393" s="148"/>
      <c r="AV393" s="148"/>
      <c r="AW393" s="148"/>
      <c r="AX393" s="148"/>
      <c r="AY393" s="148"/>
      <c r="AZ393" s="148"/>
      <c r="BA393" s="148"/>
      <c r="BB393" s="148"/>
      <c r="BC393" s="148"/>
      <c r="BD393" s="148"/>
      <c r="BE393" s="148"/>
      <c r="BF393" s="148"/>
      <c r="BG393" s="148"/>
      <c r="BH393" s="148"/>
    </row>
    <row r="394" spans="1:60" x14ac:dyDescent="0.2">
      <c r="A394" s="161" t="s">
        <v>162</v>
      </c>
      <c r="B394" s="162" t="s">
        <v>94</v>
      </c>
      <c r="C394" s="183" t="s">
        <v>95</v>
      </c>
      <c r="D394" s="163"/>
      <c r="E394" s="164"/>
      <c r="F394" s="165"/>
      <c r="G394" s="165">
        <f>SUMIF(AG395:AG396,"&lt;&gt;NOR",G395:G396)</f>
        <v>0</v>
      </c>
      <c r="H394" s="165"/>
      <c r="I394" s="165">
        <f>SUM(I395:I396)</f>
        <v>14521.57</v>
      </c>
      <c r="J394" s="165"/>
      <c r="K394" s="165">
        <f>SUM(K395:K396)</f>
        <v>3333.4300000000003</v>
      </c>
      <c r="L394" s="165"/>
      <c r="M394" s="165">
        <f>SUM(M395:M396)</f>
        <v>0</v>
      </c>
      <c r="N394" s="165"/>
      <c r="O394" s="165">
        <f>SUM(O395:O396)</f>
        <v>0.06</v>
      </c>
      <c r="P394" s="165"/>
      <c r="Q394" s="165">
        <f>SUM(Q395:Q396)</f>
        <v>0</v>
      </c>
      <c r="R394" s="165"/>
      <c r="S394" s="165"/>
      <c r="T394" s="166"/>
      <c r="U394" s="160"/>
      <c r="V394" s="160">
        <f>SUM(V395:V396)</f>
        <v>0.97</v>
      </c>
      <c r="W394" s="160"/>
      <c r="AG394" t="s">
        <v>163</v>
      </c>
    </row>
    <row r="395" spans="1:60" ht="22.5" outlineLevel="1" x14ac:dyDescent="0.2">
      <c r="A395" s="174">
        <v>63</v>
      </c>
      <c r="B395" s="175" t="s">
        <v>443</v>
      </c>
      <c r="C395" s="186" t="s">
        <v>444</v>
      </c>
      <c r="D395" s="176" t="s">
        <v>434</v>
      </c>
      <c r="E395" s="177">
        <v>1</v>
      </c>
      <c r="F395" s="178">
        <v>0</v>
      </c>
      <c r="G395" s="179">
        <f>ROUND(E395*F395,2)</f>
        <v>0</v>
      </c>
      <c r="H395" s="178">
        <v>7146.9500000000007</v>
      </c>
      <c r="I395" s="179">
        <f>ROUND(E395*H395,2)</f>
        <v>7146.95</v>
      </c>
      <c r="J395" s="178">
        <v>508.05</v>
      </c>
      <c r="K395" s="179">
        <f>ROUND(E395*J395,2)</f>
        <v>508.05</v>
      </c>
      <c r="L395" s="179">
        <v>21</v>
      </c>
      <c r="M395" s="179">
        <f>G395*(1+L395/100)</f>
        <v>0</v>
      </c>
      <c r="N395" s="179">
        <v>2.1340000000000001E-2</v>
      </c>
      <c r="O395" s="179">
        <f>ROUND(E395*N395,2)</f>
        <v>0.02</v>
      </c>
      <c r="P395" s="179">
        <v>0</v>
      </c>
      <c r="Q395" s="179">
        <f>ROUND(E395*P395,2)</f>
        <v>0</v>
      </c>
      <c r="R395" s="179" t="s">
        <v>415</v>
      </c>
      <c r="S395" s="179" t="s">
        <v>168</v>
      </c>
      <c r="T395" s="180" t="s">
        <v>168</v>
      </c>
      <c r="U395" s="157">
        <v>0.97300000000000009</v>
      </c>
      <c r="V395" s="157">
        <f>ROUND(E395*U395,2)</f>
        <v>0.97</v>
      </c>
      <c r="W395" s="157"/>
      <c r="X395" s="148"/>
      <c r="Y395" s="148"/>
      <c r="Z395" s="148"/>
      <c r="AA395" s="148"/>
      <c r="AB395" s="148"/>
      <c r="AC395" s="148"/>
      <c r="AD395" s="148"/>
      <c r="AE395" s="148"/>
      <c r="AF395" s="148"/>
      <c r="AG395" s="148" t="s">
        <v>169</v>
      </c>
      <c r="AH395" s="148"/>
      <c r="AI395" s="148"/>
      <c r="AJ395" s="148"/>
      <c r="AK395" s="148"/>
      <c r="AL395" s="148"/>
      <c r="AM395" s="148"/>
      <c r="AN395" s="148"/>
      <c r="AO395" s="148"/>
      <c r="AP395" s="148"/>
      <c r="AQ395" s="148"/>
      <c r="AR395" s="148"/>
      <c r="AS395" s="148"/>
      <c r="AT395" s="148"/>
      <c r="AU395" s="148"/>
      <c r="AV395" s="148"/>
      <c r="AW395" s="148"/>
      <c r="AX395" s="148"/>
      <c r="AY395" s="148"/>
      <c r="AZ395" s="148"/>
      <c r="BA395" s="148"/>
      <c r="BB395" s="148"/>
      <c r="BC395" s="148"/>
      <c r="BD395" s="148"/>
      <c r="BE395" s="148"/>
      <c r="BF395" s="148"/>
      <c r="BG395" s="148"/>
      <c r="BH395" s="148"/>
    </row>
    <row r="396" spans="1:60" outlineLevel="1" x14ac:dyDescent="0.2">
      <c r="A396" s="174">
        <v>64</v>
      </c>
      <c r="B396" s="175" t="s">
        <v>445</v>
      </c>
      <c r="C396" s="186" t="s">
        <v>446</v>
      </c>
      <c r="D396" s="176" t="s">
        <v>181</v>
      </c>
      <c r="E396" s="177">
        <v>2</v>
      </c>
      <c r="F396" s="178">
        <v>0</v>
      </c>
      <c r="G396" s="179">
        <f>ROUND(E396*F396,2)</f>
        <v>0</v>
      </c>
      <c r="H396" s="178">
        <v>3687.3100000000004</v>
      </c>
      <c r="I396" s="179">
        <f>ROUND(E396*H396,2)</f>
        <v>7374.62</v>
      </c>
      <c r="J396" s="178">
        <v>1412.69</v>
      </c>
      <c r="K396" s="179">
        <f>ROUND(E396*J396,2)</f>
        <v>2825.38</v>
      </c>
      <c r="L396" s="179">
        <v>21</v>
      </c>
      <c r="M396" s="179">
        <f>G396*(1+L396/100)</f>
        <v>0</v>
      </c>
      <c r="N396" s="179">
        <v>1.8670000000000003E-2</v>
      </c>
      <c r="O396" s="179">
        <f>ROUND(E396*N396,2)</f>
        <v>0.04</v>
      </c>
      <c r="P396" s="179">
        <v>0</v>
      </c>
      <c r="Q396" s="179">
        <f>ROUND(E396*P396,2)</f>
        <v>0</v>
      </c>
      <c r="R396" s="179" t="s">
        <v>425</v>
      </c>
      <c r="S396" s="179" t="s">
        <v>168</v>
      </c>
      <c r="T396" s="180" t="s">
        <v>168</v>
      </c>
      <c r="U396" s="157">
        <v>0</v>
      </c>
      <c r="V396" s="157">
        <f>ROUND(E396*U396,2)</f>
        <v>0</v>
      </c>
      <c r="W396" s="157"/>
      <c r="X396" s="148"/>
      <c r="Y396" s="148"/>
      <c r="Z396" s="148"/>
      <c r="AA396" s="148"/>
      <c r="AB396" s="148"/>
      <c r="AC396" s="148"/>
      <c r="AD396" s="148"/>
      <c r="AE396" s="148"/>
      <c r="AF396" s="148"/>
      <c r="AG396" s="148" t="s">
        <v>298</v>
      </c>
      <c r="AH396" s="148"/>
      <c r="AI396" s="148"/>
      <c r="AJ396" s="148"/>
      <c r="AK396" s="148"/>
      <c r="AL396" s="148"/>
      <c r="AM396" s="148"/>
      <c r="AN396" s="148"/>
      <c r="AO396" s="148"/>
      <c r="AP396" s="148"/>
      <c r="AQ396" s="148"/>
      <c r="AR396" s="148"/>
      <c r="AS396" s="148"/>
      <c r="AT396" s="148"/>
      <c r="AU396" s="148"/>
      <c r="AV396" s="148"/>
      <c r="AW396" s="148"/>
      <c r="AX396" s="148"/>
      <c r="AY396" s="148"/>
      <c r="AZ396" s="148"/>
      <c r="BA396" s="148"/>
      <c r="BB396" s="148"/>
      <c r="BC396" s="148"/>
      <c r="BD396" s="148"/>
      <c r="BE396" s="148"/>
      <c r="BF396" s="148"/>
      <c r="BG396" s="148"/>
      <c r="BH396" s="148"/>
    </row>
    <row r="397" spans="1:60" x14ac:dyDescent="0.2">
      <c r="A397" s="161" t="s">
        <v>162</v>
      </c>
      <c r="B397" s="162" t="s">
        <v>96</v>
      </c>
      <c r="C397" s="183" t="s">
        <v>97</v>
      </c>
      <c r="D397" s="163"/>
      <c r="E397" s="164"/>
      <c r="F397" s="165"/>
      <c r="G397" s="165">
        <f>SUMIF(AG398:AG398,"&lt;&gt;NOR",G398:G398)</f>
        <v>0</v>
      </c>
      <c r="H397" s="165"/>
      <c r="I397" s="165">
        <f>SUM(I398:I398)</f>
        <v>7420.79</v>
      </c>
      <c r="J397" s="165"/>
      <c r="K397" s="165">
        <f>SUM(K398:K398)</f>
        <v>924.21</v>
      </c>
      <c r="L397" s="165"/>
      <c r="M397" s="165">
        <f>SUM(M398:M398)</f>
        <v>0</v>
      </c>
      <c r="N397" s="165"/>
      <c r="O397" s="165">
        <f>SUM(O398:O398)</f>
        <v>0.01</v>
      </c>
      <c r="P397" s="165"/>
      <c r="Q397" s="165">
        <f>SUM(Q398:Q398)</f>
        <v>0</v>
      </c>
      <c r="R397" s="165"/>
      <c r="S397" s="165"/>
      <c r="T397" s="166"/>
      <c r="U397" s="160"/>
      <c r="V397" s="160">
        <f>SUM(V398:V398)</f>
        <v>1.77</v>
      </c>
      <c r="W397" s="160"/>
      <c r="AG397" t="s">
        <v>163</v>
      </c>
    </row>
    <row r="398" spans="1:60" ht="45" outlineLevel="1" x14ac:dyDescent="0.2">
      <c r="A398" s="174">
        <v>65</v>
      </c>
      <c r="B398" s="175" t="s">
        <v>447</v>
      </c>
      <c r="C398" s="186" t="s">
        <v>448</v>
      </c>
      <c r="D398" s="176" t="s">
        <v>434</v>
      </c>
      <c r="E398" s="177">
        <v>1</v>
      </c>
      <c r="F398" s="178">
        <v>0</v>
      </c>
      <c r="G398" s="179">
        <f>ROUND(E398*F398,2)</f>
        <v>0</v>
      </c>
      <c r="H398" s="178">
        <v>7420.7900000000009</v>
      </c>
      <c r="I398" s="179">
        <f>ROUND(E398*H398,2)</f>
        <v>7420.79</v>
      </c>
      <c r="J398" s="178">
        <v>924.21</v>
      </c>
      <c r="K398" s="179">
        <f>ROUND(E398*J398,2)</f>
        <v>924.21</v>
      </c>
      <c r="L398" s="179">
        <v>21</v>
      </c>
      <c r="M398" s="179">
        <f>G398*(1+L398/100)</f>
        <v>0</v>
      </c>
      <c r="N398" s="179">
        <v>9.0000000000000011E-3</v>
      </c>
      <c r="O398" s="179">
        <f>ROUND(E398*N398,2)</f>
        <v>0.01</v>
      </c>
      <c r="P398" s="179">
        <v>0</v>
      </c>
      <c r="Q398" s="179">
        <f>ROUND(E398*P398,2)</f>
        <v>0</v>
      </c>
      <c r="R398" s="179" t="s">
        <v>415</v>
      </c>
      <c r="S398" s="179" t="s">
        <v>168</v>
      </c>
      <c r="T398" s="180" t="s">
        <v>168</v>
      </c>
      <c r="U398" s="157">
        <v>1.77</v>
      </c>
      <c r="V398" s="157">
        <f>ROUND(E398*U398,2)</f>
        <v>1.77</v>
      </c>
      <c r="W398" s="157"/>
      <c r="X398" s="148"/>
      <c r="Y398" s="148"/>
      <c r="Z398" s="148"/>
      <c r="AA398" s="148"/>
      <c r="AB398" s="148"/>
      <c r="AC398" s="148"/>
      <c r="AD398" s="148"/>
      <c r="AE398" s="148"/>
      <c r="AF398" s="148"/>
      <c r="AG398" s="148" t="s">
        <v>169</v>
      </c>
      <c r="AH398" s="148"/>
      <c r="AI398" s="148"/>
      <c r="AJ398" s="148"/>
      <c r="AK398" s="148"/>
      <c r="AL398" s="148"/>
      <c r="AM398" s="148"/>
      <c r="AN398" s="148"/>
      <c r="AO398" s="148"/>
      <c r="AP398" s="148"/>
      <c r="AQ398" s="148"/>
      <c r="AR398" s="148"/>
      <c r="AS398" s="148"/>
      <c r="AT398" s="148"/>
      <c r="AU398" s="148"/>
      <c r="AV398" s="148"/>
      <c r="AW398" s="148"/>
      <c r="AX398" s="148"/>
      <c r="AY398" s="148"/>
      <c r="AZ398" s="148"/>
      <c r="BA398" s="148"/>
      <c r="BB398" s="148"/>
      <c r="BC398" s="148"/>
      <c r="BD398" s="148"/>
      <c r="BE398" s="148"/>
      <c r="BF398" s="148"/>
      <c r="BG398" s="148"/>
      <c r="BH398" s="148"/>
    </row>
    <row r="399" spans="1:60" x14ac:dyDescent="0.2">
      <c r="A399" s="161" t="s">
        <v>162</v>
      </c>
      <c r="B399" s="162" t="s">
        <v>98</v>
      </c>
      <c r="C399" s="183" t="s">
        <v>99</v>
      </c>
      <c r="D399" s="163"/>
      <c r="E399" s="164"/>
      <c r="F399" s="165"/>
      <c r="G399" s="165">
        <f>SUMIF(AG400:AG412,"&lt;&gt;NOR",G400:G412)</f>
        <v>0</v>
      </c>
      <c r="H399" s="165"/>
      <c r="I399" s="165">
        <f>SUM(I400:I412)</f>
        <v>10675.83</v>
      </c>
      <c r="J399" s="165"/>
      <c r="K399" s="165">
        <f>SUM(K400:K412)</f>
        <v>23849.24</v>
      </c>
      <c r="L399" s="165"/>
      <c r="M399" s="165">
        <f>SUM(M400:M412)</f>
        <v>0</v>
      </c>
      <c r="N399" s="165"/>
      <c r="O399" s="165">
        <f>SUM(O400:O412)</f>
        <v>0.44</v>
      </c>
      <c r="P399" s="165"/>
      <c r="Q399" s="165">
        <f>SUM(Q400:Q412)</f>
        <v>0.23</v>
      </c>
      <c r="R399" s="165"/>
      <c r="S399" s="165"/>
      <c r="T399" s="166"/>
      <c r="U399" s="160"/>
      <c r="V399" s="160">
        <f>SUM(V400:V412)</f>
        <v>47.84</v>
      </c>
      <c r="W399" s="160"/>
      <c r="AG399" t="s">
        <v>163</v>
      </c>
    </row>
    <row r="400" spans="1:60" ht="22.5" outlineLevel="1" x14ac:dyDescent="0.2">
      <c r="A400" s="174">
        <v>66</v>
      </c>
      <c r="B400" s="175" t="s">
        <v>449</v>
      </c>
      <c r="C400" s="186" t="s">
        <v>450</v>
      </c>
      <c r="D400" s="176" t="s">
        <v>189</v>
      </c>
      <c r="E400" s="177">
        <v>70.600000000000009</v>
      </c>
      <c r="F400" s="178">
        <v>0</v>
      </c>
      <c r="G400" s="179">
        <f>ROUND(E400*F400,2)</f>
        <v>0</v>
      </c>
      <c r="H400" s="178">
        <v>88.87</v>
      </c>
      <c r="I400" s="179">
        <f>ROUND(E400*H400,2)</f>
        <v>6274.22</v>
      </c>
      <c r="J400" s="178">
        <v>56.13</v>
      </c>
      <c r="K400" s="179">
        <f>ROUND(E400*J400,2)</f>
        <v>3962.78</v>
      </c>
      <c r="L400" s="179">
        <v>21</v>
      </c>
      <c r="M400" s="179">
        <f>G400*(1+L400/100)</f>
        <v>0</v>
      </c>
      <c r="N400" s="179">
        <v>4.0000000000000003E-5</v>
      </c>
      <c r="O400" s="179">
        <f>ROUND(E400*N400,2)</f>
        <v>0</v>
      </c>
      <c r="P400" s="179">
        <v>0</v>
      </c>
      <c r="Q400" s="179">
        <f>ROUND(E400*P400,2)</f>
        <v>0</v>
      </c>
      <c r="R400" s="179" t="s">
        <v>415</v>
      </c>
      <c r="S400" s="179" t="s">
        <v>168</v>
      </c>
      <c r="T400" s="180" t="s">
        <v>168</v>
      </c>
      <c r="U400" s="157">
        <v>0.129</v>
      </c>
      <c r="V400" s="157">
        <f>ROUND(E400*U400,2)</f>
        <v>9.11</v>
      </c>
      <c r="W400" s="157"/>
      <c r="X400" s="148"/>
      <c r="Y400" s="148"/>
      <c r="Z400" s="148"/>
      <c r="AA400" s="148"/>
      <c r="AB400" s="148"/>
      <c r="AC400" s="148"/>
      <c r="AD400" s="148"/>
      <c r="AE400" s="148"/>
      <c r="AF400" s="148"/>
      <c r="AG400" s="148" t="s">
        <v>169</v>
      </c>
      <c r="AH400" s="148"/>
      <c r="AI400" s="148"/>
      <c r="AJ400" s="148"/>
      <c r="AK400" s="148"/>
      <c r="AL400" s="148"/>
      <c r="AM400" s="148"/>
      <c r="AN400" s="148"/>
      <c r="AO400" s="148"/>
      <c r="AP400" s="148"/>
      <c r="AQ400" s="148"/>
      <c r="AR400" s="148"/>
      <c r="AS400" s="148"/>
      <c r="AT400" s="148"/>
      <c r="AU400" s="148"/>
      <c r="AV400" s="148"/>
      <c r="AW400" s="148"/>
      <c r="AX400" s="148"/>
      <c r="AY400" s="148"/>
      <c r="AZ400" s="148"/>
      <c r="BA400" s="148"/>
      <c r="BB400" s="148"/>
      <c r="BC400" s="148"/>
      <c r="BD400" s="148"/>
      <c r="BE400" s="148"/>
      <c r="BF400" s="148"/>
      <c r="BG400" s="148"/>
      <c r="BH400" s="148"/>
    </row>
    <row r="401" spans="1:60" outlineLevel="1" x14ac:dyDescent="0.2">
      <c r="A401" s="167">
        <v>67</v>
      </c>
      <c r="B401" s="168" t="s">
        <v>451</v>
      </c>
      <c r="C401" s="184" t="s">
        <v>452</v>
      </c>
      <c r="D401" s="169" t="s">
        <v>189</v>
      </c>
      <c r="E401" s="170">
        <v>70.600000000000009</v>
      </c>
      <c r="F401" s="171">
        <v>0</v>
      </c>
      <c r="G401" s="172">
        <f>ROUND(E401*F401,2)</f>
        <v>0</v>
      </c>
      <c r="H401" s="171">
        <v>4.41</v>
      </c>
      <c r="I401" s="172">
        <f>ROUND(E401*H401,2)</f>
        <v>311.35000000000002</v>
      </c>
      <c r="J401" s="171">
        <v>23.090000000000003</v>
      </c>
      <c r="K401" s="172">
        <f>ROUND(E401*J401,2)</f>
        <v>1630.15</v>
      </c>
      <c r="L401" s="172">
        <v>21</v>
      </c>
      <c r="M401" s="172">
        <f>G401*(1+L401/100)</f>
        <v>0</v>
      </c>
      <c r="N401" s="172">
        <v>2.0000000000000002E-5</v>
      </c>
      <c r="O401" s="172">
        <f>ROUND(E401*N401,2)</f>
        <v>0</v>
      </c>
      <c r="P401" s="172">
        <v>3.2000000000000002E-3</v>
      </c>
      <c r="Q401" s="172">
        <f>ROUND(E401*P401,2)</f>
        <v>0.23</v>
      </c>
      <c r="R401" s="172" t="s">
        <v>453</v>
      </c>
      <c r="S401" s="172" t="s">
        <v>168</v>
      </c>
      <c r="T401" s="173" t="s">
        <v>168</v>
      </c>
      <c r="U401" s="157">
        <v>5.3000000000000005E-2</v>
      </c>
      <c r="V401" s="157">
        <f>ROUND(E401*U401,2)</f>
        <v>3.74</v>
      </c>
      <c r="W401" s="157"/>
      <c r="X401" s="148"/>
      <c r="Y401" s="148"/>
      <c r="Z401" s="148"/>
      <c r="AA401" s="148"/>
      <c r="AB401" s="148"/>
      <c r="AC401" s="148"/>
      <c r="AD401" s="148"/>
      <c r="AE401" s="148"/>
      <c r="AF401" s="148"/>
      <c r="AG401" s="148" t="s">
        <v>169</v>
      </c>
      <c r="AH401" s="148"/>
      <c r="AI401" s="148"/>
      <c r="AJ401" s="148"/>
      <c r="AK401" s="148"/>
      <c r="AL401" s="148"/>
      <c r="AM401" s="148"/>
      <c r="AN401" s="148"/>
      <c r="AO401" s="148"/>
      <c r="AP401" s="148"/>
      <c r="AQ401" s="148"/>
      <c r="AR401" s="148"/>
      <c r="AS401" s="148"/>
      <c r="AT401" s="148"/>
      <c r="AU401" s="148"/>
      <c r="AV401" s="148"/>
      <c r="AW401" s="148"/>
      <c r="AX401" s="148"/>
      <c r="AY401" s="148"/>
      <c r="AZ401" s="148"/>
      <c r="BA401" s="148"/>
      <c r="BB401" s="148"/>
      <c r="BC401" s="148"/>
      <c r="BD401" s="148"/>
      <c r="BE401" s="148"/>
      <c r="BF401" s="148"/>
      <c r="BG401" s="148"/>
      <c r="BH401" s="148"/>
    </row>
    <row r="402" spans="1:60" outlineLevel="1" x14ac:dyDescent="0.2">
      <c r="A402" s="155"/>
      <c r="B402" s="156"/>
      <c r="C402" s="185" t="s">
        <v>454</v>
      </c>
      <c r="D402" s="158"/>
      <c r="E402" s="159">
        <v>61.6</v>
      </c>
      <c r="F402" s="157"/>
      <c r="G402" s="157"/>
      <c r="H402" s="157"/>
      <c r="I402" s="157"/>
      <c r="J402" s="157"/>
      <c r="K402" s="157"/>
      <c r="L402" s="157"/>
      <c r="M402" s="157"/>
      <c r="N402" s="157"/>
      <c r="O402" s="157"/>
      <c r="P402" s="157"/>
      <c r="Q402" s="157"/>
      <c r="R402" s="157"/>
      <c r="S402" s="157"/>
      <c r="T402" s="157"/>
      <c r="U402" s="157"/>
      <c r="V402" s="157"/>
      <c r="W402" s="157"/>
      <c r="X402" s="148"/>
      <c r="Y402" s="148"/>
      <c r="Z402" s="148"/>
      <c r="AA402" s="148"/>
      <c r="AB402" s="148"/>
      <c r="AC402" s="148"/>
      <c r="AD402" s="148"/>
      <c r="AE402" s="148"/>
      <c r="AF402" s="148"/>
      <c r="AG402" s="148" t="s">
        <v>173</v>
      </c>
      <c r="AH402" s="148">
        <v>0</v>
      </c>
      <c r="AI402" s="148"/>
      <c r="AJ402" s="148"/>
      <c r="AK402" s="148"/>
      <c r="AL402" s="148"/>
      <c r="AM402" s="148"/>
      <c r="AN402" s="148"/>
      <c r="AO402" s="148"/>
      <c r="AP402" s="148"/>
      <c r="AQ402" s="148"/>
      <c r="AR402" s="148"/>
      <c r="AS402" s="148"/>
      <c r="AT402" s="148"/>
      <c r="AU402" s="148"/>
      <c r="AV402" s="148"/>
      <c r="AW402" s="148"/>
      <c r="AX402" s="148"/>
      <c r="AY402" s="148"/>
      <c r="AZ402" s="148"/>
      <c r="BA402" s="148"/>
      <c r="BB402" s="148"/>
      <c r="BC402" s="148"/>
      <c r="BD402" s="148"/>
      <c r="BE402" s="148"/>
      <c r="BF402" s="148"/>
      <c r="BG402" s="148"/>
      <c r="BH402" s="148"/>
    </row>
    <row r="403" spans="1:60" outlineLevel="1" x14ac:dyDescent="0.2">
      <c r="A403" s="155"/>
      <c r="B403" s="156"/>
      <c r="C403" s="185" t="s">
        <v>455</v>
      </c>
      <c r="D403" s="158"/>
      <c r="E403" s="159">
        <v>9</v>
      </c>
      <c r="F403" s="157"/>
      <c r="G403" s="157"/>
      <c r="H403" s="157"/>
      <c r="I403" s="157"/>
      <c r="J403" s="157"/>
      <c r="K403" s="157"/>
      <c r="L403" s="157"/>
      <c r="M403" s="157"/>
      <c r="N403" s="157"/>
      <c r="O403" s="157"/>
      <c r="P403" s="157"/>
      <c r="Q403" s="157"/>
      <c r="R403" s="157"/>
      <c r="S403" s="157"/>
      <c r="T403" s="157"/>
      <c r="U403" s="157"/>
      <c r="V403" s="157"/>
      <c r="W403" s="157"/>
      <c r="X403" s="148"/>
      <c r="Y403" s="148"/>
      <c r="Z403" s="148"/>
      <c r="AA403" s="148"/>
      <c r="AB403" s="148"/>
      <c r="AC403" s="148"/>
      <c r="AD403" s="148"/>
      <c r="AE403" s="148"/>
      <c r="AF403" s="148"/>
      <c r="AG403" s="148" t="s">
        <v>173</v>
      </c>
      <c r="AH403" s="148">
        <v>0</v>
      </c>
      <c r="AI403" s="148"/>
      <c r="AJ403" s="148"/>
      <c r="AK403" s="148"/>
      <c r="AL403" s="148"/>
      <c r="AM403" s="148"/>
      <c r="AN403" s="148"/>
      <c r="AO403" s="148"/>
      <c r="AP403" s="148"/>
      <c r="AQ403" s="148"/>
      <c r="AR403" s="148"/>
      <c r="AS403" s="148"/>
      <c r="AT403" s="148"/>
      <c r="AU403" s="148"/>
      <c r="AV403" s="148"/>
      <c r="AW403" s="148"/>
      <c r="AX403" s="148"/>
      <c r="AY403" s="148"/>
      <c r="AZ403" s="148"/>
      <c r="BA403" s="148"/>
      <c r="BB403" s="148"/>
      <c r="BC403" s="148"/>
      <c r="BD403" s="148"/>
      <c r="BE403" s="148"/>
      <c r="BF403" s="148"/>
      <c r="BG403" s="148"/>
      <c r="BH403" s="148"/>
    </row>
    <row r="404" spans="1:60" ht="22.5" outlineLevel="1" x14ac:dyDescent="0.2">
      <c r="A404" s="167">
        <v>68</v>
      </c>
      <c r="B404" s="168" t="s">
        <v>456</v>
      </c>
      <c r="C404" s="184" t="s">
        <v>457</v>
      </c>
      <c r="D404" s="169" t="s">
        <v>189</v>
      </c>
      <c r="E404" s="170">
        <v>70.600000000000009</v>
      </c>
      <c r="F404" s="171">
        <v>0</v>
      </c>
      <c r="G404" s="172">
        <f>ROUND(E404*F404,2)</f>
        <v>0</v>
      </c>
      <c r="H404" s="171">
        <v>41.59</v>
      </c>
      <c r="I404" s="172">
        <f>ROUND(E404*H404,2)</f>
        <v>2936.25</v>
      </c>
      <c r="J404" s="171">
        <v>205.91000000000003</v>
      </c>
      <c r="K404" s="172">
        <f>ROUND(E404*J404,2)</f>
        <v>14537.25</v>
      </c>
      <c r="L404" s="172">
        <v>21</v>
      </c>
      <c r="M404" s="172">
        <f>G404*(1+L404/100)</f>
        <v>0</v>
      </c>
      <c r="N404" s="172">
        <v>5.9400000000000008E-3</v>
      </c>
      <c r="O404" s="172">
        <f>ROUND(E404*N404,2)</f>
        <v>0.42</v>
      </c>
      <c r="P404" s="172">
        <v>0</v>
      </c>
      <c r="Q404" s="172">
        <f>ROUND(E404*P404,2)</f>
        <v>0</v>
      </c>
      <c r="R404" s="172" t="s">
        <v>453</v>
      </c>
      <c r="S404" s="172" t="s">
        <v>168</v>
      </c>
      <c r="T404" s="173" t="s">
        <v>168</v>
      </c>
      <c r="U404" s="157">
        <v>0.42160000000000003</v>
      </c>
      <c r="V404" s="157">
        <f>ROUND(E404*U404,2)</f>
        <v>29.76</v>
      </c>
      <c r="W404" s="157"/>
      <c r="X404" s="148"/>
      <c r="Y404" s="148"/>
      <c r="Z404" s="148"/>
      <c r="AA404" s="148"/>
      <c r="AB404" s="148"/>
      <c r="AC404" s="148"/>
      <c r="AD404" s="148"/>
      <c r="AE404" s="148"/>
      <c r="AF404" s="148"/>
      <c r="AG404" s="148" t="s">
        <v>169</v>
      </c>
      <c r="AH404" s="148"/>
      <c r="AI404" s="148"/>
      <c r="AJ404" s="148"/>
      <c r="AK404" s="148"/>
      <c r="AL404" s="148"/>
      <c r="AM404" s="148"/>
      <c r="AN404" s="148"/>
      <c r="AO404" s="148"/>
      <c r="AP404" s="148"/>
      <c r="AQ404" s="148"/>
      <c r="AR404" s="148"/>
      <c r="AS404" s="148"/>
      <c r="AT404" s="148"/>
      <c r="AU404" s="148"/>
      <c r="AV404" s="148"/>
      <c r="AW404" s="148"/>
      <c r="AX404" s="148"/>
      <c r="AY404" s="148"/>
      <c r="AZ404" s="148"/>
      <c r="BA404" s="148"/>
      <c r="BB404" s="148"/>
      <c r="BC404" s="148"/>
      <c r="BD404" s="148"/>
      <c r="BE404" s="148"/>
      <c r="BF404" s="148"/>
      <c r="BG404" s="148"/>
      <c r="BH404" s="148"/>
    </row>
    <row r="405" spans="1:60" outlineLevel="1" x14ac:dyDescent="0.2">
      <c r="A405" s="155"/>
      <c r="B405" s="156"/>
      <c r="C405" s="240" t="s">
        <v>458</v>
      </c>
      <c r="D405" s="241"/>
      <c r="E405" s="241"/>
      <c r="F405" s="241"/>
      <c r="G405" s="241"/>
      <c r="H405" s="157"/>
      <c r="I405" s="157"/>
      <c r="J405" s="157"/>
      <c r="K405" s="157"/>
      <c r="L405" s="157"/>
      <c r="M405" s="157"/>
      <c r="N405" s="157"/>
      <c r="O405" s="157"/>
      <c r="P405" s="157"/>
      <c r="Q405" s="157"/>
      <c r="R405" s="157"/>
      <c r="S405" s="157"/>
      <c r="T405" s="157"/>
      <c r="U405" s="157"/>
      <c r="V405" s="157"/>
      <c r="W405" s="157"/>
      <c r="X405" s="148"/>
      <c r="Y405" s="148"/>
      <c r="Z405" s="148"/>
      <c r="AA405" s="148"/>
      <c r="AB405" s="148"/>
      <c r="AC405" s="148"/>
      <c r="AD405" s="148"/>
      <c r="AE405" s="148"/>
      <c r="AF405" s="148"/>
      <c r="AG405" s="148" t="s">
        <v>171</v>
      </c>
      <c r="AH405" s="148"/>
      <c r="AI405" s="148"/>
      <c r="AJ405" s="148"/>
      <c r="AK405" s="148"/>
      <c r="AL405" s="148"/>
      <c r="AM405" s="148"/>
      <c r="AN405" s="148"/>
      <c r="AO405" s="148"/>
      <c r="AP405" s="148"/>
      <c r="AQ405" s="148"/>
      <c r="AR405" s="148"/>
      <c r="AS405" s="148"/>
      <c r="AT405" s="148"/>
      <c r="AU405" s="148"/>
      <c r="AV405" s="148"/>
      <c r="AW405" s="148"/>
      <c r="AX405" s="148"/>
      <c r="AY405" s="148"/>
      <c r="AZ405" s="148"/>
      <c r="BA405" s="148"/>
      <c r="BB405" s="148"/>
      <c r="BC405" s="148"/>
      <c r="BD405" s="148"/>
      <c r="BE405" s="148"/>
      <c r="BF405" s="148"/>
      <c r="BG405" s="148"/>
      <c r="BH405" s="148"/>
    </row>
    <row r="406" spans="1:60" outlineLevel="1" x14ac:dyDescent="0.2">
      <c r="A406" s="155"/>
      <c r="B406" s="156"/>
      <c r="C406" s="185" t="s">
        <v>454</v>
      </c>
      <c r="D406" s="158"/>
      <c r="E406" s="159">
        <v>61.6</v>
      </c>
      <c r="F406" s="157"/>
      <c r="G406" s="157"/>
      <c r="H406" s="157"/>
      <c r="I406" s="157"/>
      <c r="J406" s="157"/>
      <c r="K406" s="157"/>
      <c r="L406" s="157"/>
      <c r="M406" s="157"/>
      <c r="N406" s="157"/>
      <c r="O406" s="157"/>
      <c r="P406" s="157"/>
      <c r="Q406" s="157"/>
      <c r="R406" s="157"/>
      <c r="S406" s="157"/>
      <c r="T406" s="157"/>
      <c r="U406" s="157"/>
      <c r="V406" s="157"/>
      <c r="W406" s="157"/>
      <c r="X406" s="148"/>
      <c r="Y406" s="148"/>
      <c r="Z406" s="148"/>
      <c r="AA406" s="148"/>
      <c r="AB406" s="148"/>
      <c r="AC406" s="148"/>
      <c r="AD406" s="148"/>
      <c r="AE406" s="148"/>
      <c r="AF406" s="148"/>
      <c r="AG406" s="148" t="s">
        <v>173</v>
      </c>
      <c r="AH406" s="148">
        <v>0</v>
      </c>
      <c r="AI406" s="148"/>
      <c r="AJ406" s="148"/>
      <c r="AK406" s="148"/>
      <c r="AL406" s="148"/>
      <c r="AM406" s="148"/>
      <c r="AN406" s="148"/>
      <c r="AO406" s="148"/>
      <c r="AP406" s="148"/>
      <c r="AQ406" s="148"/>
      <c r="AR406" s="148"/>
      <c r="AS406" s="148"/>
      <c r="AT406" s="148"/>
      <c r="AU406" s="148"/>
      <c r="AV406" s="148"/>
      <c r="AW406" s="148"/>
      <c r="AX406" s="148"/>
      <c r="AY406" s="148"/>
      <c r="AZ406" s="148"/>
      <c r="BA406" s="148"/>
      <c r="BB406" s="148"/>
      <c r="BC406" s="148"/>
      <c r="BD406" s="148"/>
      <c r="BE406" s="148"/>
      <c r="BF406" s="148"/>
      <c r="BG406" s="148"/>
      <c r="BH406" s="148"/>
    </row>
    <row r="407" spans="1:60" outlineLevel="1" x14ac:dyDescent="0.2">
      <c r="A407" s="155"/>
      <c r="B407" s="156"/>
      <c r="C407" s="185" t="s">
        <v>455</v>
      </c>
      <c r="D407" s="158"/>
      <c r="E407" s="159">
        <v>9</v>
      </c>
      <c r="F407" s="157"/>
      <c r="G407" s="157"/>
      <c r="H407" s="157"/>
      <c r="I407" s="157"/>
      <c r="J407" s="157"/>
      <c r="K407" s="157"/>
      <c r="L407" s="157"/>
      <c r="M407" s="157"/>
      <c r="N407" s="157"/>
      <c r="O407" s="157"/>
      <c r="P407" s="157"/>
      <c r="Q407" s="157"/>
      <c r="R407" s="157"/>
      <c r="S407" s="157"/>
      <c r="T407" s="157"/>
      <c r="U407" s="157"/>
      <c r="V407" s="157"/>
      <c r="W407" s="157"/>
      <c r="X407" s="148"/>
      <c r="Y407" s="148"/>
      <c r="Z407" s="148"/>
      <c r="AA407" s="148"/>
      <c r="AB407" s="148"/>
      <c r="AC407" s="148"/>
      <c r="AD407" s="148"/>
      <c r="AE407" s="148"/>
      <c r="AF407" s="148"/>
      <c r="AG407" s="148" t="s">
        <v>173</v>
      </c>
      <c r="AH407" s="148">
        <v>0</v>
      </c>
      <c r="AI407" s="148"/>
      <c r="AJ407" s="148"/>
      <c r="AK407" s="148"/>
      <c r="AL407" s="148"/>
      <c r="AM407" s="148"/>
      <c r="AN407" s="148"/>
      <c r="AO407" s="148"/>
      <c r="AP407" s="148"/>
      <c r="AQ407" s="148"/>
      <c r="AR407" s="148"/>
      <c r="AS407" s="148"/>
      <c r="AT407" s="148"/>
      <c r="AU407" s="148"/>
      <c r="AV407" s="148"/>
      <c r="AW407" s="148"/>
      <c r="AX407" s="148"/>
      <c r="AY407" s="148"/>
      <c r="AZ407" s="148"/>
      <c r="BA407" s="148"/>
      <c r="BB407" s="148"/>
      <c r="BC407" s="148"/>
      <c r="BD407" s="148"/>
      <c r="BE407" s="148"/>
      <c r="BF407" s="148"/>
      <c r="BG407" s="148"/>
      <c r="BH407" s="148"/>
    </row>
    <row r="408" spans="1:60" outlineLevel="1" x14ac:dyDescent="0.2">
      <c r="A408" s="167">
        <v>69</v>
      </c>
      <c r="B408" s="168" t="s">
        <v>459</v>
      </c>
      <c r="C408" s="184" t="s">
        <v>460</v>
      </c>
      <c r="D408" s="169" t="s">
        <v>189</v>
      </c>
      <c r="E408" s="170">
        <v>70.600000000000009</v>
      </c>
      <c r="F408" s="171">
        <v>0</v>
      </c>
      <c r="G408" s="172">
        <f>ROUND(E408*F408,2)</f>
        <v>0</v>
      </c>
      <c r="H408" s="171">
        <v>0.19</v>
      </c>
      <c r="I408" s="172">
        <f>ROUND(E408*H408,2)</f>
        <v>13.41</v>
      </c>
      <c r="J408" s="171">
        <v>8.6100000000000012</v>
      </c>
      <c r="K408" s="172">
        <f>ROUND(E408*J408,2)</f>
        <v>607.87</v>
      </c>
      <c r="L408" s="172">
        <v>21</v>
      </c>
      <c r="M408" s="172">
        <f>G408*(1+L408/100)</f>
        <v>0</v>
      </c>
      <c r="N408" s="172">
        <v>0</v>
      </c>
      <c r="O408" s="172">
        <f>ROUND(E408*N408,2)</f>
        <v>0</v>
      </c>
      <c r="P408" s="172">
        <v>0</v>
      </c>
      <c r="Q408" s="172">
        <f>ROUND(E408*P408,2)</f>
        <v>0</v>
      </c>
      <c r="R408" s="172" t="s">
        <v>453</v>
      </c>
      <c r="S408" s="172" t="s">
        <v>168</v>
      </c>
      <c r="T408" s="173" t="s">
        <v>168</v>
      </c>
      <c r="U408" s="157">
        <v>1.8000000000000002E-2</v>
      </c>
      <c r="V408" s="157">
        <f>ROUND(E408*U408,2)</f>
        <v>1.27</v>
      </c>
      <c r="W408" s="157"/>
      <c r="X408" s="148"/>
      <c r="Y408" s="148"/>
      <c r="Z408" s="148"/>
      <c r="AA408" s="148"/>
      <c r="AB408" s="148"/>
      <c r="AC408" s="148"/>
      <c r="AD408" s="148"/>
      <c r="AE408" s="148"/>
      <c r="AF408" s="148"/>
      <c r="AG408" s="148" t="s">
        <v>169</v>
      </c>
      <c r="AH408" s="148"/>
      <c r="AI408" s="148"/>
      <c r="AJ408" s="148"/>
      <c r="AK408" s="148"/>
      <c r="AL408" s="148"/>
      <c r="AM408" s="148"/>
      <c r="AN408" s="148"/>
      <c r="AO408" s="148"/>
      <c r="AP408" s="148"/>
      <c r="AQ408" s="148"/>
      <c r="AR408" s="148"/>
      <c r="AS408" s="148"/>
      <c r="AT408" s="148"/>
      <c r="AU408" s="148"/>
      <c r="AV408" s="148"/>
      <c r="AW408" s="148"/>
      <c r="AX408" s="148"/>
      <c r="AY408" s="148"/>
      <c r="AZ408" s="148"/>
      <c r="BA408" s="148"/>
      <c r="BB408" s="148"/>
      <c r="BC408" s="148"/>
      <c r="BD408" s="148"/>
      <c r="BE408" s="148"/>
      <c r="BF408" s="148"/>
      <c r="BG408" s="148"/>
      <c r="BH408" s="148"/>
    </row>
    <row r="409" spans="1:60" outlineLevel="1" x14ac:dyDescent="0.2">
      <c r="A409" s="155"/>
      <c r="B409" s="156"/>
      <c r="C409" s="185" t="s">
        <v>454</v>
      </c>
      <c r="D409" s="158"/>
      <c r="E409" s="159">
        <v>61.6</v>
      </c>
      <c r="F409" s="157"/>
      <c r="G409" s="157"/>
      <c r="H409" s="157"/>
      <c r="I409" s="157"/>
      <c r="J409" s="157"/>
      <c r="K409" s="157"/>
      <c r="L409" s="157"/>
      <c r="M409" s="157"/>
      <c r="N409" s="157"/>
      <c r="O409" s="157"/>
      <c r="P409" s="157"/>
      <c r="Q409" s="157"/>
      <c r="R409" s="157"/>
      <c r="S409" s="157"/>
      <c r="T409" s="157"/>
      <c r="U409" s="157"/>
      <c r="V409" s="157"/>
      <c r="W409" s="157"/>
      <c r="X409" s="148"/>
      <c r="Y409" s="148"/>
      <c r="Z409" s="148"/>
      <c r="AA409" s="148"/>
      <c r="AB409" s="148"/>
      <c r="AC409" s="148"/>
      <c r="AD409" s="148"/>
      <c r="AE409" s="148"/>
      <c r="AF409" s="148"/>
      <c r="AG409" s="148" t="s">
        <v>173</v>
      </c>
      <c r="AH409" s="148">
        <v>0</v>
      </c>
      <c r="AI409" s="148"/>
      <c r="AJ409" s="148"/>
      <c r="AK409" s="148"/>
      <c r="AL409" s="148"/>
      <c r="AM409" s="148"/>
      <c r="AN409" s="148"/>
      <c r="AO409" s="148"/>
      <c r="AP409" s="148"/>
      <c r="AQ409" s="148"/>
      <c r="AR409" s="148"/>
      <c r="AS409" s="148"/>
      <c r="AT409" s="148"/>
      <c r="AU409" s="148"/>
      <c r="AV409" s="148"/>
      <c r="AW409" s="148"/>
      <c r="AX409" s="148"/>
      <c r="AY409" s="148"/>
      <c r="AZ409" s="148"/>
      <c r="BA409" s="148"/>
      <c r="BB409" s="148"/>
      <c r="BC409" s="148"/>
      <c r="BD409" s="148"/>
      <c r="BE409" s="148"/>
      <c r="BF409" s="148"/>
      <c r="BG409" s="148"/>
      <c r="BH409" s="148"/>
    </row>
    <row r="410" spans="1:60" outlineLevel="1" x14ac:dyDescent="0.2">
      <c r="A410" s="155"/>
      <c r="B410" s="156"/>
      <c r="C410" s="185" t="s">
        <v>455</v>
      </c>
      <c r="D410" s="158"/>
      <c r="E410" s="159">
        <v>9</v>
      </c>
      <c r="F410" s="157"/>
      <c r="G410" s="157"/>
      <c r="H410" s="157"/>
      <c r="I410" s="157"/>
      <c r="J410" s="157"/>
      <c r="K410" s="157"/>
      <c r="L410" s="157"/>
      <c r="M410" s="157"/>
      <c r="N410" s="157"/>
      <c r="O410" s="157"/>
      <c r="P410" s="157"/>
      <c r="Q410" s="157"/>
      <c r="R410" s="157"/>
      <c r="S410" s="157"/>
      <c r="T410" s="157"/>
      <c r="U410" s="157"/>
      <c r="V410" s="157"/>
      <c r="W410" s="157"/>
      <c r="X410" s="148"/>
      <c r="Y410" s="148"/>
      <c r="Z410" s="148"/>
      <c r="AA410" s="148"/>
      <c r="AB410" s="148"/>
      <c r="AC410" s="148"/>
      <c r="AD410" s="148"/>
      <c r="AE410" s="148"/>
      <c r="AF410" s="148"/>
      <c r="AG410" s="148" t="s">
        <v>173</v>
      </c>
      <c r="AH410" s="148">
        <v>0</v>
      </c>
      <c r="AI410" s="148"/>
      <c r="AJ410" s="148"/>
      <c r="AK410" s="148"/>
      <c r="AL410" s="148"/>
      <c r="AM410" s="148"/>
      <c r="AN410" s="148"/>
      <c r="AO410" s="148"/>
      <c r="AP410" s="148"/>
      <c r="AQ410" s="148"/>
      <c r="AR410" s="148"/>
      <c r="AS410" s="148"/>
      <c r="AT410" s="148"/>
      <c r="AU410" s="148"/>
      <c r="AV410" s="148"/>
      <c r="AW410" s="148"/>
      <c r="AX410" s="148"/>
      <c r="AY410" s="148"/>
      <c r="AZ410" s="148"/>
      <c r="BA410" s="148"/>
      <c r="BB410" s="148"/>
      <c r="BC410" s="148"/>
      <c r="BD410" s="148"/>
      <c r="BE410" s="148"/>
      <c r="BF410" s="148"/>
      <c r="BG410" s="148"/>
      <c r="BH410" s="148"/>
    </row>
    <row r="411" spans="1:60" outlineLevel="1" x14ac:dyDescent="0.2">
      <c r="A411" s="174">
        <v>70</v>
      </c>
      <c r="B411" s="175" t="s">
        <v>461</v>
      </c>
      <c r="C411" s="186" t="s">
        <v>462</v>
      </c>
      <c r="D411" s="176" t="s">
        <v>181</v>
      </c>
      <c r="E411" s="177">
        <v>12</v>
      </c>
      <c r="F411" s="178">
        <v>0</v>
      </c>
      <c r="G411" s="179">
        <f>ROUND(E411*F411,2)</f>
        <v>0</v>
      </c>
      <c r="H411" s="178">
        <v>95.050000000000011</v>
      </c>
      <c r="I411" s="179">
        <f>ROUND(E411*H411,2)</f>
        <v>1140.5999999999999</v>
      </c>
      <c r="J411" s="178">
        <v>157.95000000000002</v>
      </c>
      <c r="K411" s="179">
        <f>ROUND(E411*J411,2)</f>
        <v>1895.4</v>
      </c>
      <c r="L411" s="179">
        <v>21</v>
      </c>
      <c r="M411" s="179">
        <f>G411*(1+L411/100)</f>
        <v>0</v>
      </c>
      <c r="N411" s="179">
        <v>1.8800000000000002E-3</v>
      </c>
      <c r="O411" s="179">
        <f>ROUND(E411*N411,2)</f>
        <v>0.02</v>
      </c>
      <c r="P411" s="179">
        <v>0</v>
      </c>
      <c r="Q411" s="179">
        <f>ROUND(E411*P411,2)</f>
        <v>0</v>
      </c>
      <c r="R411" s="179" t="s">
        <v>453</v>
      </c>
      <c r="S411" s="179" t="s">
        <v>168</v>
      </c>
      <c r="T411" s="180" t="s">
        <v>168</v>
      </c>
      <c r="U411" s="157">
        <v>0.33</v>
      </c>
      <c r="V411" s="157">
        <f>ROUND(E411*U411,2)</f>
        <v>3.96</v>
      </c>
      <c r="W411" s="157"/>
      <c r="X411" s="148"/>
      <c r="Y411" s="148"/>
      <c r="Z411" s="148"/>
      <c r="AA411" s="148"/>
      <c r="AB411" s="148"/>
      <c r="AC411" s="148"/>
      <c r="AD411" s="148"/>
      <c r="AE411" s="148"/>
      <c r="AF411" s="148"/>
      <c r="AG411" s="148" t="s">
        <v>169</v>
      </c>
      <c r="AH411" s="148"/>
      <c r="AI411" s="148"/>
      <c r="AJ411" s="148"/>
      <c r="AK411" s="148"/>
      <c r="AL411" s="148"/>
      <c r="AM411" s="148"/>
      <c r="AN411" s="148"/>
      <c r="AO411" s="148"/>
      <c r="AP411" s="148"/>
      <c r="AQ411" s="148"/>
      <c r="AR411" s="148"/>
      <c r="AS411" s="148"/>
      <c r="AT411" s="148"/>
      <c r="AU411" s="148"/>
      <c r="AV411" s="148"/>
      <c r="AW411" s="148"/>
      <c r="AX411" s="148"/>
      <c r="AY411" s="148"/>
      <c r="AZ411" s="148"/>
      <c r="BA411" s="148"/>
      <c r="BB411" s="148"/>
      <c r="BC411" s="148"/>
      <c r="BD411" s="148"/>
      <c r="BE411" s="148"/>
      <c r="BF411" s="148"/>
      <c r="BG411" s="148"/>
      <c r="BH411" s="148"/>
    </row>
    <row r="412" spans="1:60" outlineLevel="1" x14ac:dyDescent="0.2">
      <c r="A412" s="174">
        <v>71</v>
      </c>
      <c r="B412" s="175" t="s">
        <v>463</v>
      </c>
      <c r="C412" s="186" t="s">
        <v>464</v>
      </c>
      <c r="D412" s="176" t="s">
        <v>0</v>
      </c>
      <c r="E412" s="177">
        <v>333.09280000000001</v>
      </c>
      <c r="F412" s="178">
        <v>0</v>
      </c>
      <c r="G412" s="179">
        <f>ROUND(E412*F412,2)</f>
        <v>0</v>
      </c>
      <c r="H412" s="178">
        <v>0</v>
      </c>
      <c r="I412" s="179">
        <f>ROUND(E412*H412,2)</f>
        <v>0</v>
      </c>
      <c r="J412" s="178">
        <v>3.6500000000000004</v>
      </c>
      <c r="K412" s="179">
        <f>ROUND(E412*J412,2)</f>
        <v>1215.79</v>
      </c>
      <c r="L412" s="179">
        <v>21</v>
      </c>
      <c r="M412" s="179">
        <f>G412*(1+L412/100)</f>
        <v>0</v>
      </c>
      <c r="N412" s="179">
        <v>0</v>
      </c>
      <c r="O412" s="179">
        <f>ROUND(E412*N412,2)</f>
        <v>0</v>
      </c>
      <c r="P412" s="179">
        <v>0</v>
      </c>
      <c r="Q412" s="179">
        <f>ROUND(E412*P412,2)</f>
        <v>0</v>
      </c>
      <c r="R412" s="179" t="s">
        <v>453</v>
      </c>
      <c r="S412" s="179" t="s">
        <v>168</v>
      </c>
      <c r="T412" s="180" t="s">
        <v>168</v>
      </c>
      <c r="U412" s="157">
        <v>0</v>
      </c>
      <c r="V412" s="157">
        <f>ROUND(E412*U412,2)</f>
        <v>0</v>
      </c>
      <c r="W412" s="157"/>
      <c r="X412" s="148"/>
      <c r="Y412" s="148"/>
      <c r="Z412" s="148"/>
      <c r="AA412" s="148"/>
      <c r="AB412" s="148"/>
      <c r="AC412" s="148"/>
      <c r="AD412" s="148"/>
      <c r="AE412" s="148"/>
      <c r="AF412" s="148"/>
      <c r="AG412" s="148" t="s">
        <v>388</v>
      </c>
      <c r="AH412" s="148"/>
      <c r="AI412" s="148"/>
      <c r="AJ412" s="148"/>
      <c r="AK412" s="148"/>
      <c r="AL412" s="148"/>
      <c r="AM412" s="148"/>
      <c r="AN412" s="148"/>
      <c r="AO412" s="148"/>
      <c r="AP412" s="148"/>
      <c r="AQ412" s="148"/>
      <c r="AR412" s="148"/>
      <c r="AS412" s="148"/>
      <c r="AT412" s="148"/>
      <c r="AU412" s="148"/>
      <c r="AV412" s="148"/>
      <c r="AW412" s="148"/>
      <c r="AX412" s="148"/>
      <c r="AY412" s="148"/>
      <c r="AZ412" s="148"/>
      <c r="BA412" s="148"/>
      <c r="BB412" s="148"/>
      <c r="BC412" s="148"/>
      <c r="BD412" s="148"/>
      <c r="BE412" s="148"/>
      <c r="BF412" s="148"/>
      <c r="BG412" s="148"/>
      <c r="BH412" s="148"/>
    </row>
    <row r="413" spans="1:60" x14ac:dyDescent="0.2">
      <c r="A413" s="161" t="s">
        <v>162</v>
      </c>
      <c r="B413" s="162" t="s">
        <v>100</v>
      </c>
      <c r="C413" s="183" t="s">
        <v>101</v>
      </c>
      <c r="D413" s="163"/>
      <c r="E413" s="164"/>
      <c r="F413" s="165"/>
      <c r="G413" s="165">
        <f>SUMIF(AG414:AG415,"&lt;&gt;NOR",G414:G415)</f>
        <v>0</v>
      </c>
      <c r="H413" s="165"/>
      <c r="I413" s="165">
        <f>SUM(I414:I415)</f>
        <v>5182.0200000000004</v>
      </c>
      <c r="J413" s="165"/>
      <c r="K413" s="165">
        <f>SUM(K414:K415)</f>
        <v>1089.5899999999999</v>
      </c>
      <c r="L413" s="165"/>
      <c r="M413" s="165">
        <f>SUM(M414:M415)</f>
        <v>0</v>
      </c>
      <c r="N413" s="165"/>
      <c r="O413" s="165">
        <f>SUM(O414:O415)</f>
        <v>0</v>
      </c>
      <c r="P413" s="165"/>
      <c r="Q413" s="165">
        <f>SUM(Q414:Q415)</f>
        <v>0</v>
      </c>
      <c r="R413" s="165"/>
      <c r="S413" s="165"/>
      <c r="T413" s="166"/>
      <c r="U413" s="160"/>
      <c r="V413" s="160">
        <f>SUM(V414:V415)</f>
        <v>2.2200000000000002</v>
      </c>
      <c r="W413" s="160"/>
      <c r="AG413" t="s">
        <v>163</v>
      </c>
    </row>
    <row r="414" spans="1:60" ht="22.5" outlineLevel="1" x14ac:dyDescent="0.2">
      <c r="A414" s="174">
        <v>72</v>
      </c>
      <c r="B414" s="175" t="s">
        <v>465</v>
      </c>
      <c r="C414" s="186" t="s">
        <v>466</v>
      </c>
      <c r="D414" s="176" t="s">
        <v>181</v>
      </c>
      <c r="E414" s="177">
        <v>9</v>
      </c>
      <c r="F414" s="178">
        <v>0</v>
      </c>
      <c r="G414" s="179">
        <f>ROUND(E414*F414,2)</f>
        <v>0</v>
      </c>
      <c r="H414" s="178">
        <v>575.78000000000009</v>
      </c>
      <c r="I414" s="179">
        <f>ROUND(E414*H414,2)</f>
        <v>5182.0200000000004</v>
      </c>
      <c r="J414" s="178">
        <v>118.22000000000001</v>
      </c>
      <c r="K414" s="179">
        <f>ROUND(E414*J414,2)</f>
        <v>1063.98</v>
      </c>
      <c r="L414" s="179">
        <v>21</v>
      </c>
      <c r="M414" s="179">
        <f>G414*(1+L414/100)</f>
        <v>0</v>
      </c>
      <c r="N414" s="179">
        <v>0</v>
      </c>
      <c r="O414" s="179">
        <f>ROUND(E414*N414,2)</f>
        <v>0</v>
      </c>
      <c r="P414" s="179">
        <v>0</v>
      </c>
      <c r="Q414" s="179">
        <f>ROUND(E414*P414,2)</f>
        <v>0</v>
      </c>
      <c r="R414" s="179" t="s">
        <v>453</v>
      </c>
      <c r="S414" s="179" t="s">
        <v>168</v>
      </c>
      <c r="T414" s="180" t="s">
        <v>168</v>
      </c>
      <c r="U414" s="157">
        <v>0.24700000000000003</v>
      </c>
      <c r="V414" s="157">
        <f>ROUND(E414*U414,2)</f>
        <v>2.2200000000000002</v>
      </c>
      <c r="W414" s="157"/>
      <c r="X414" s="148"/>
      <c r="Y414" s="148"/>
      <c r="Z414" s="148"/>
      <c r="AA414" s="148"/>
      <c r="AB414" s="148"/>
      <c r="AC414" s="148"/>
      <c r="AD414" s="148"/>
      <c r="AE414" s="148"/>
      <c r="AF414" s="148"/>
      <c r="AG414" s="148" t="s">
        <v>169</v>
      </c>
      <c r="AH414" s="148"/>
      <c r="AI414" s="148"/>
      <c r="AJ414" s="148"/>
      <c r="AK414" s="148"/>
      <c r="AL414" s="148"/>
      <c r="AM414" s="148"/>
      <c r="AN414" s="148"/>
      <c r="AO414" s="148"/>
      <c r="AP414" s="148"/>
      <c r="AQ414" s="148"/>
      <c r="AR414" s="148"/>
      <c r="AS414" s="148"/>
      <c r="AT414" s="148"/>
      <c r="AU414" s="148"/>
      <c r="AV414" s="148"/>
      <c r="AW414" s="148"/>
      <c r="AX414" s="148"/>
      <c r="AY414" s="148"/>
      <c r="AZ414" s="148"/>
      <c r="BA414" s="148"/>
      <c r="BB414" s="148"/>
      <c r="BC414" s="148"/>
      <c r="BD414" s="148"/>
      <c r="BE414" s="148"/>
      <c r="BF414" s="148"/>
      <c r="BG414" s="148"/>
      <c r="BH414" s="148"/>
    </row>
    <row r="415" spans="1:60" outlineLevel="1" x14ac:dyDescent="0.2">
      <c r="A415" s="174">
        <v>73</v>
      </c>
      <c r="B415" s="175" t="s">
        <v>467</v>
      </c>
      <c r="C415" s="186" t="s">
        <v>468</v>
      </c>
      <c r="D415" s="176" t="s">
        <v>0</v>
      </c>
      <c r="E415" s="177">
        <v>62.46</v>
      </c>
      <c r="F415" s="178">
        <v>0</v>
      </c>
      <c r="G415" s="179">
        <f>ROUND(E415*F415,2)</f>
        <v>0</v>
      </c>
      <c r="H415" s="178">
        <v>0</v>
      </c>
      <c r="I415" s="179">
        <f>ROUND(E415*H415,2)</f>
        <v>0</v>
      </c>
      <c r="J415" s="178">
        <v>0.41000000000000003</v>
      </c>
      <c r="K415" s="179">
        <f>ROUND(E415*J415,2)</f>
        <v>25.61</v>
      </c>
      <c r="L415" s="179">
        <v>21</v>
      </c>
      <c r="M415" s="179">
        <f>G415*(1+L415/100)</f>
        <v>0</v>
      </c>
      <c r="N415" s="179">
        <v>0</v>
      </c>
      <c r="O415" s="179">
        <f>ROUND(E415*N415,2)</f>
        <v>0</v>
      </c>
      <c r="P415" s="179">
        <v>0</v>
      </c>
      <c r="Q415" s="179">
        <f>ROUND(E415*P415,2)</f>
        <v>0</v>
      </c>
      <c r="R415" s="179" t="s">
        <v>453</v>
      </c>
      <c r="S415" s="179" t="s">
        <v>168</v>
      </c>
      <c r="T415" s="180" t="s">
        <v>168</v>
      </c>
      <c r="U415" s="157">
        <v>0</v>
      </c>
      <c r="V415" s="157">
        <f>ROUND(E415*U415,2)</f>
        <v>0</v>
      </c>
      <c r="W415" s="157"/>
      <c r="X415" s="148"/>
      <c r="Y415" s="148"/>
      <c r="Z415" s="148"/>
      <c r="AA415" s="148"/>
      <c r="AB415" s="148"/>
      <c r="AC415" s="148"/>
      <c r="AD415" s="148"/>
      <c r="AE415" s="148"/>
      <c r="AF415" s="148"/>
      <c r="AG415" s="148" t="s">
        <v>388</v>
      </c>
      <c r="AH415" s="148"/>
      <c r="AI415" s="148"/>
      <c r="AJ415" s="148"/>
      <c r="AK415" s="148"/>
      <c r="AL415" s="148"/>
      <c r="AM415" s="148"/>
      <c r="AN415" s="148"/>
      <c r="AO415" s="148"/>
      <c r="AP415" s="148"/>
      <c r="AQ415" s="148"/>
      <c r="AR415" s="148"/>
      <c r="AS415" s="148"/>
      <c r="AT415" s="148"/>
      <c r="AU415" s="148"/>
      <c r="AV415" s="148"/>
      <c r="AW415" s="148"/>
      <c r="AX415" s="148"/>
      <c r="AY415" s="148"/>
      <c r="AZ415" s="148"/>
      <c r="BA415" s="148"/>
      <c r="BB415" s="148"/>
      <c r="BC415" s="148"/>
      <c r="BD415" s="148"/>
      <c r="BE415" s="148"/>
      <c r="BF415" s="148"/>
      <c r="BG415" s="148"/>
      <c r="BH415" s="148"/>
    </row>
    <row r="416" spans="1:60" x14ac:dyDescent="0.2">
      <c r="A416" s="161" t="s">
        <v>162</v>
      </c>
      <c r="B416" s="162" t="s">
        <v>102</v>
      </c>
      <c r="C416" s="183" t="s">
        <v>103</v>
      </c>
      <c r="D416" s="163"/>
      <c r="E416" s="164"/>
      <c r="F416" s="165"/>
      <c r="G416" s="165">
        <f>SUMIF(AG417:AG420,"&lt;&gt;NOR",G417:G420)</f>
        <v>0</v>
      </c>
      <c r="H416" s="165"/>
      <c r="I416" s="165">
        <f>SUM(I417:I420)</f>
        <v>53826.21</v>
      </c>
      <c r="J416" s="165"/>
      <c r="K416" s="165">
        <f>SUM(K417:K420)</f>
        <v>9271.85</v>
      </c>
      <c r="L416" s="165"/>
      <c r="M416" s="165">
        <f>SUM(M417:M420)</f>
        <v>0</v>
      </c>
      <c r="N416" s="165"/>
      <c r="O416" s="165">
        <f>SUM(O417:O420)</f>
        <v>0.46</v>
      </c>
      <c r="P416" s="165"/>
      <c r="Q416" s="165">
        <f>SUM(Q417:Q420)</f>
        <v>0.42</v>
      </c>
      <c r="R416" s="165"/>
      <c r="S416" s="165"/>
      <c r="T416" s="166"/>
      <c r="U416" s="160"/>
      <c r="V416" s="160">
        <f>SUM(V417:V420)</f>
        <v>17.87</v>
      </c>
      <c r="W416" s="160"/>
      <c r="AG416" t="s">
        <v>163</v>
      </c>
    </row>
    <row r="417" spans="1:60" ht="33.75" outlineLevel="1" x14ac:dyDescent="0.2">
      <c r="A417" s="174">
        <v>74</v>
      </c>
      <c r="B417" s="175" t="s">
        <v>469</v>
      </c>
      <c r="C417" s="186" t="s">
        <v>470</v>
      </c>
      <c r="D417" s="176" t="s">
        <v>181</v>
      </c>
      <c r="E417" s="177">
        <v>9</v>
      </c>
      <c r="F417" s="178">
        <v>0</v>
      </c>
      <c r="G417" s="179">
        <f>ROUND(E417*F417,2)</f>
        <v>0</v>
      </c>
      <c r="H417" s="178">
        <v>5961.3600000000006</v>
      </c>
      <c r="I417" s="179">
        <f>ROUND(E417*H417,2)</f>
        <v>53652.24</v>
      </c>
      <c r="J417" s="178">
        <v>403.64000000000004</v>
      </c>
      <c r="K417" s="179">
        <f>ROUND(E417*J417,2)</f>
        <v>3632.76</v>
      </c>
      <c r="L417" s="179">
        <v>21</v>
      </c>
      <c r="M417" s="179">
        <f>G417*(1+L417/100)</f>
        <v>0</v>
      </c>
      <c r="N417" s="179">
        <v>5.0820000000000004E-2</v>
      </c>
      <c r="O417" s="179">
        <f>ROUND(E417*N417,2)</f>
        <v>0.46</v>
      </c>
      <c r="P417" s="179">
        <v>0</v>
      </c>
      <c r="Q417" s="179">
        <f>ROUND(E417*P417,2)</f>
        <v>0</v>
      </c>
      <c r="R417" s="179" t="s">
        <v>453</v>
      </c>
      <c r="S417" s="179" t="s">
        <v>168</v>
      </c>
      <c r="T417" s="180" t="s">
        <v>168</v>
      </c>
      <c r="U417" s="157">
        <v>1.008</v>
      </c>
      <c r="V417" s="157">
        <f>ROUND(E417*U417,2)</f>
        <v>9.07</v>
      </c>
      <c r="W417" s="157"/>
      <c r="X417" s="148"/>
      <c r="Y417" s="148"/>
      <c r="Z417" s="148"/>
      <c r="AA417" s="148"/>
      <c r="AB417" s="148"/>
      <c r="AC417" s="148"/>
      <c r="AD417" s="148"/>
      <c r="AE417" s="148"/>
      <c r="AF417" s="148"/>
      <c r="AG417" s="148" t="s">
        <v>169</v>
      </c>
      <c r="AH417" s="148"/>
      <c r="AI417" s="148"/>
      <c r="AJ417" s="148"/>
      <c r="AK417" s="148"/>
      <c r="AL417" s="148"/>
      <c r="AM417" s="148"/>
      <c r="AN417" s="148"/>
      <c r="AO417" s="148"/>
      <c r="AP417" s="148"/>
      <c r="AQ417" s="148"/>
      <c r="AR417" s="148"/>
      <c r="AS417" s="148"/>
      <c r="AT417" s="148"/>
      <c r="AU417" s="148"/>
      <c r="AV417" s="148"/>
      <c r="AW417" s="148"/>
      <c r="AX417" s="148"/>
      <c r="AY417" s="148"/>
      <c r="AZ417" s="148"/>
      <c r="BA417" s="148"/>
      <c r="BB417" s="148"/>
      <c r="BC417" s="148"/>
      <c r="BD417" s="148"/>
      <c r="BE417" s="148"/>
      <c r="BF417" s="148"/>
      <c r="BG417" s="148"/>
      <c r="BH417" s="148"/>
    </row>
    <row r="418" spans="1:60" outlineLevel="1" x14ac:dyDescent="0.2">
      <c r="A418" s="174">
        <v>75</v>
      </c>
      <c r="B418" s="175" t="s">
        <v>471</v>
      </c>
      <c r="C418" s="186" t="s">
        <v>472</v>
      </c>
      <c r="D418" s="176" t="s">
        <v>181</v>
      </c>
      <c r="E418" s="177">
        <v>9</v>
      </c>
      <c r="F418" s="178">
        <v>0</v>
      </c>
      <c r="G418" s="179">
        <f>ROUND(E418*F418,2)</f>
        <v>0</v>
      </c>
      <c r="H418" s="178">
        <v>2.52</v>
      </c>
      <c r="I418" s="179">
        <f>ROUND(E418*H418,2)</f>
        <v>22.68</v>
      </c>
      <c r="J418" s="178">
        <v>268.48</v>
      </c>
      <c r="K418" s="179">
        <f>ROUND(E418*J418,2)</f>
        <v>2416.3200000000002</v>
      </c>
      <c r="L418" s="179">
        <v>21</v>
      </c>
      <c r="M418" s="179">
        <f>G418*(1+L418/100)</f>
        <v>0</v>
      </c>
      <c r="N418" s="179">
        <v>0</v>
      </c>
      <c r="O418" s="179">
        <f>ROUND(E418*N418,2)</f>
        <v>0</v>
      </c>
      <c r="P418" s="179">
        <v>0</v>
      </c>
      <c r="Q418" s="179">
        <f>ROUND(E418*P418,2)</f>
        <v>0</v>
      </c>
      <c r="R418" s="179" t="s">
        <v>453</v>
      </c>
      <c r="S418" s="179" t="s">
        <v>168</v>
      </c>
      <c r="T418" s="180" t="s">
        <v>168</v>
      </c>
      <c r="U418" s="157">
        <v>0.6170000000000001</v>
      </c>
      <c r="V418" s="157">
        <f>ROUND(E418*U418,2)</f>
        <v>5.55</v>
      </c>
      <c r="W418" s="157"/>
      <c r="X418" s="148"/>
      <c r="Y418" s="148"/>
      <c r="Z418" s="148"/>
      <c r="AA418" s="148"/>
      <c r="AB418" s="148"/>
      <c r="AC418" s="148"/>
      <c r="AD418" s="148"/>
      <c r="AE418" s="148"/>
      <c r="AF418" s="148"/>
      <c r="AG418" s="148" t="s">
        <v>169</v>
      </c>
      <c r="AH418" s="148"/>
      <c r="AI418" s="148"/>
      <c r="AJ418" s="148"/>
      <c r="AK418" s="148"/>
      <c r="AL418" s="148"/>
      <c r="AM418" s="148"/>
      <c r="AN418" s="148"/>
      <c r="AO418" s="148"/>
      <c r="AP418" s="148"/>
      <c r="AQ418" s="148"/>
      <c r="AR418" s="148"/>
      <c r="AS418" s="148"/>
      <c r="AT418" s="148"/>
      <c r="AU418" s="148"/>
      <c r="AV418" s="148"/>
      <c r="AW418" s="148"/>
      <c r="AX418" s="148"/>
      <c r="AY418" s="148"/>
      <c r="AZ418" s="148"/>
      <c r="BA418" s="148"/>
      <c r="BB418" s="148"/>
      <c r="BC418" s="148"/>
      <c r="BD418" s="148"/>
      <c r="BE418" s="148"/>
      <c r="BF418" s="148"/>
      <c r="BG418" s="148"/>
      <c r="BH418" s="148"/>
    </row>
    <row r="419" spans="1:60" ht="22.5" outlineLevel="1" x14ac:dyDescent="0.2">
      <c r="A419" s="174">
        <v>76</v>
      </c>
      <c r="B419" s="175" t="s">
        <v>473</v>
      </c>
      <c r="C419" s="186" t="s">
        <v>474</v>
      </c>
      <c r="D419" s="176" t="s">
        <v>181</v>
      </c>
      <c r="E419" s="177">
        <v>9</v>
      </c>
      <c r="F419" s="178">
        <v>0</v>
      </c>
      <c r="G419" s="179">
        <f>ROUND(E419*F419,2)</f>
        <v>0</v>
      </c>
      <c r="H419" s="178">
        <v>16.810000000000002</v>
      </c>
      <c r="I419" s="179">
        <f>ROUND(E419*H419,2)</f>
        <v>151.29</v>
      </c>
      <c r="J419" s="178">
        <v>157.19000000000003</v>
      </c>
      <c r="K419" s="179">
        <f>ROUND(E419*J419,2)</f>
        <v>1414.71</v>
      </c>
      <c r="L419" s="179">
        <v>21</v>
      </c>
      <c r="M419" s="179">
        <f>G419*(1+L419/100)</f>
        <v>0</v>
      </c>
      <c r="N419" s="179">
        <v>8.0000000000000007E-5</v>
      </c>
      <c r="O419" s="179">
        <f>ROUND(E419*N419,2)</f>
        <v>0</v>
      </c>
      <c r="P419" s="179">
        <v>4.6750000000000007E-2</v>
      </c>
      <c r="Q419" s="179">
        <f>ROUND(E419*P419,2)</f>
        <v>0.42</v>
      </c>
      <c r="R419" s="179" t="s">
        <v>453</v>
      </c>
      <c r="S419" s="179" t="s">
        <v>168</v>
      </c>
      <c r="T419" s="180" t="s">
        <v>168</v>
      </c>
      <c r="U419" s="157">
        <v>0.36100000000000004</v>
      </c>
      <c r="V419" s="157">
        <f>ROUND(E419*U419,2)</f>
        <v>3.25</v>
      </c>
      <c r="W419" s="157"/>
      <c r="X419" s="148"/>
      <c r="Y419" s="148"/>
      <c r="Z419" s="148"/>
      <c r="AA419" s="148"/>
      <c r="AB419" s="148"/>
      <c r="AC419" s="148"/>
      <c r="AD419" s="148"/>
      <c r="AE419" s="148"/>
      <c r="AF419" s="148"/>
      <c r="AG419" s="148" t="s">
        <v>169</v>
      </c>
      <c r="AH419" s="148"/>
      <c r="AI419" s="148"/>
      <c r="AJ419" s="148"/>
      <c r="AK419" s="148"/>
      <c r="AL419" s="148"/>
      <c r="AM419" s="148"/>
      <c r="AN419" s="148"/>
      <c r="AO419" s="148"/>
      <c r="AP419" s="148"/>
      <c r="AQ419" s="148"/>
      <c r="AR419" s="148"/>
      <c r="AS419" s="148"/>
      <c r="AT419" s="148"/>
      <c r="AU419" s="148"/>
      <c r="AV419" s="148"/>
      <c r="AW419" s="148"/>
      <c r="AX419" s="148"/>
      <c r="AY419" s="148"/>
      <c r="AZ419" s="148"/>
      <c r="BA419" s="148"/>
      <c r="BB419" s="148"/>
      <c r="BC419" s="148"/>
      <c r="BD419" s="148"/>
      <c r="BE419" s="148"/>
      <c r="BF419" s="148"/>
      <c r="BG419" s="148"/>
      <c r="BH419" s="148"/>
    </row>
    <row r="420" spans="1:60" outlineLevel="1" x14ac:dyDescent="0.2">
      <c r="A420" s="174">
        <v>77</v>
      </c>
      <c r="B420" s="175" t="s">
        <v>475</v>
      </c>
      <c r="C420" s="186" t="s">
        <v>476</v>
      </c>
      <c r="D420" s="176" t="s">
        <v>0</v>
      </c>
      <c r="E420" s="177">
        <v>612.90000000000009</v>
      </c>
      <c r="F420" s="178">
        <v>0</v>
      </c>
      <c r="G420" s="179">
        <f>ROUND(E420*F420,2)</f>
        <v>0</v>
      </c>
      <c r="H420" s="178">
        <v>0</v>
      </c>
      <c r="I420" s="179">
        <f>ROUND(E420*H420,2)</f>
        <v>0</v>
      </c>
      <c r="J420" s="178">
        <v>2.95</v>
      </c>
      <c r="K420" s="179">
        <f>ROUND(E420*J420,2)</f>
        <v>1808.06</v>
      </c>
      <c r="L420" s="179">
        <v>21</v>
      </c>
      <c r="M420" s="179">
        <f>G420*(1+L420/100)</f>
        <v>0</v>
      </c>
      <c r="N420" s="179">
        <v>0</v>
      </c>
      <c r="O420" s="179">
        <f>ROUND(E420*N420,2)</f>
        <v>0</v>
      </c>
      <c r="P420" s="179">
        <v>0</v>
      </c>
      <c r="Q420" s="179">
        <f>ROUND(E420*P420,2)</f>
        <v>0</v>
      </c>
      <c r="R420" s="179" t="s">
        <v>453</v>
      </c>
      <c r="S420" s="179" t="s">
        <v>168</v>
      </c>
      <c r="T420" s="180" t="s">
        <v>168</v>
      </c>
      <c r="U420" s="157">
        <v>0</v>
      </c>
      <c r="V420" s="157">
        <f>ROUND(E420*U420,2)</f>
        <v>0</v>
      </c>
      <c r="W420" s="157"/>
      <c r="X420" s="148"/>
      <c r="Y420" s="148"/>
      <c r="Z420" s="148"/>
      <c r="AA420" s="148"/>
      <c r="AB420" s="148"/>
      <c r="AC420" s="148"/>
      <c r="AD420" s="148"/>
      <c r="AE420" s="148"/>
      <c r="AF420" s="148"/>
      <c r="AG420" s="148" t="s">
        <v>388</v>
      </c>
      <c r="AH420" s="148"/>
      <c r="AI420" s="148"/>
      <c r="AJ420" s="148"/>
      <c r="AK420" s="148"/>
      <c r="AL420" s="148"/>
      <c r="AM420" s="148"/>
      <c r="AN420" s="148"/>
      <c r="AO420" s="148"/>
      <c r="AP420" s="148"/>
      <c r="AQ420" s="148"/>
      <c r="AR420" s="148"/>
      <c r="AS420" s="148"/>
      <c r="AT420" s="148"/>
      <c r="AU420" s="148"/>
      <c r="AV420" s="148"/>
      <c r="AW420" s="148"/>
      <c r="AX420" s="148"/>
      <c r="AY420" s="148"/>
      <c r="AZ420" s="148"/>
      <c r="BA420" s="148"/>
      <c r="BB420" s="148"/>
      <c r="BC420" s="148"/>
      <c r="BD420" s="148"/>
      <c r="BE420" s="148"/>
      <c r="BF420" s="148"/>
      <c r="BG420" s="148"/>
      <c r="BH420" s="148"/>
    </row>
    <row r="421" spans="1:60" x14ac:dyDescent="0.2">
      <c r="A421" s="161" t="s">
        <v>162</v>
      </c>
      <c r="B421" s="162" t="s">
        <v>104</v>
      </c>
      <c r="C421" s="183" t="s">
        <v>105</v>
      </c>
      <c r="D421" s="163"/>
      <c r="E421" s="164"/>
      <c r="F421" s="165"/>
      <c r="G421" s="165">
        <f>SUMIF(AG422:AG467,"&lt;&gt;NOR",G422:G467)</f>
        <v>0</v>
      </c>
      <c r="H421" s="165"/>
      <c r="I421" s="165">
        <f>SUM(I422:I467)</f>
        <v>0</v>
      </c>
      <c r="J421" s="165"/>
      <c r="K421" s="165">
        <f>SUM(K422:K467)</f>
        <v>0</v>
      </c>
      <c r="L421" s="165"/>
      <c r="M421" s="165">
        <f>SUM(M422:M467)</f>
        <v>0</v>
      </c>
      <c r="N421" s="165"/>
      <c r="O421" s="165">
        <f>SUM(O422:O467)</f>
        <v>0</v>
      </c>
      <c r="P421" s="165"/>
      <c r="Q421" s="165">
        <f>SUM(Q422:Q467)</f>
        <v>0</v>
      </c>
      <c r="R421" s="165"/>
      <c r="S421" s="165"/>
      <c r="T421" s="166"/>
      <c r="U421" s="160"/>
      <c r="V421" s="160">
        <f>SUM(V422:V467)</f>
        <v>0</v>
      </c>
      <c r="W421" s="160"/>
      <c r="AG421" t="s">
        <v>163</v>
      </c>
    </row>
    <row r="422" spans="1:60" ht="22.5" outlineLevel="1" x14ac:dyDescent="0.2">
      <c r="A422" s="174">
        <v>78</v>
      </c>
      <c r="B422" s="175" t="s">
        <v>477</v>
      </c>
      <c r="C422" s="186" t="s">
        <v>478</v>
      </c>
      <c r="D422" s="176" t="s">
        <v>181</v>
      </c>
      <c r="E422" s="177">
        <v>0</v>
      </c>
      <c r="F422" s="178">
        <v>0</v>
      </c>
      <c r="G422" s="179">
        <f>ROUND(E422*F422,2)</f>
        <v>0</v>
      </c>
      <c r="H422" s="178">
        <v>7.7600000000000007</v>
      </c>
      <c r="I422" s="179">
        <f>ROUND(E422*H422,2)</f>
        <v>0</v>
      </c>
      <c r="J422" s="178">
        <v>171.74</v>
      </c>
      <c r="K422" s="179">
        <f>ROUND(E422*J422,2)</f>
        <v>0</v>
      </c>
      <c r="L422" s="179">
        <v>21</v>
      </c>
      <c r="M422" s="179">
        <f>G422*(1+L422/100)</f>
        <v>0</v>
      </c>
      <c r="N422" s="179">
        <v>3.32E-3</v>
      </c>
      <c r="O422" s="179">
        <f>ROUND(E422*N422,2)</f>
        <v>0</v>
      </c>
      <c r="P422" s="179">
        <v>0</v>
      </c>
      <c r="Q422" s="179">
        <f>ROUND(E422*P422,2)</f>
        <v>0</v>
      </c>
      <c r="R422" s="179" t="s">
        <v>479</v>
      </c>
      <c r="S422" s="179" t="s">
        <v>168</v>
      </c>
      <c r="T422" s="180" t="s">
        <v>168</v>
      </c>
      <c r="U422" s="157">
        <v>0.377</v>
      </c>
      <c r="V422" s="157">
        <f>ROUND(E422*U422,2)</f>
        <v>0</v>
      </c>
      <c r="W422" s="157"/>
      <c r="X422" s="148"/>
      <c r="Y422" s="148"/>
      <c r="Z422" s="148"/>
      <c r="AA422" s="148"/>
      <c r="AB422" s="148"/>
      <c r="AC422" s="148"/>
      <c r="AD422" s="148"/>
      <c r="AE422" s="148"/>
      <c r="AF422" s="148"/>
      <c r="AG422" s="148" t="s">
        <v>480</v>
      </c>
      <c r="AH422" s="148"/>
      <c r="AI422" s="148"/>
      <c r="AJ422" s="148"/>
      <c r="AK422" s="148"/>
      <c r="AL422" s="148"/>
      <c r="AM422" s="148"/>
      <c r="AN422" s="148"/>
      <c r="AO422" s="148"/>
      <c r="AP422" s="148"/>
      <c r="AQ422" s="148"/>
      <c r="AR422" s="148"/>
      <c r="AS422" s="148"/>
      <c r="AT422" s="148"/>
      <c r="AU422" s="148"/>
      <c r="AV422" s="148"/>
      <c r="AW422" s="148"/>
      <c r="AX422" s="148"/>
      <c r="AY422" s="148"/>
      <c r="AZ422" s="148"/>
      <c r="BA422" s="148"/>
      <c r="BB422" s="148"/>
      <c r="BC422" s="148"/>
      <c r="BD422" s="148"/>
      <c r="BE422" s="148"/>
      <c r="BF422" s="148"/>
      <c r="BG422" s="148"/>
      <c r="BH422" s="148"/>
    </row>
    <row r="423" spans="1:60" ht="33.75" outlineLevel="1" x14ac:dyDescent="0.2">
      <c r="A423" s="167">
        <v>79</v>
      </c>
      <c r="B423" s="168" t="s">
        <v>481</v>
      </c>
      <c r="C423" s="184" t="s">
        <v>482</v>
      </c>
      <c r="D423" s="169" t="s">
        <v>189</v>
      </c>
      <c r="E423" s="170">
        <v>0</v>
      </c>
      <c r="F423" s="171">
        <v>0</v>
      </c>
      <c r="G423" s="172">
        <f>ROUND(E423*F423,2)</f>
        <v>0</v>
      </c>
      <c r="H423" s="171">
        <v>5.9</v>
      </c>
      <c r="I423" s="172">
        <f>ROUND(E423*H423,2)</f>
        <v>0</v>
      </c>
      <c r="J423" s="171">
        <v>217.60000000000002</v>
      </c>
      <c r="K423" s="172">
        <f>ROUND(E423*J423,2)</f>
        <v>0</v>
      </c>
      <c r="L423" s="172">
        <v>21</v>
      </c>
      <c r="M423" s="172">
        <f>G423*(1+L423/100)</f>
        <v>0</v>
      </c>
      <c r="N423" s="172">
        <v>9.9000000000000021E-4</v>
      </c>
      <c r="O423" s="172">
        <f>ROUND(E423*N423,2)</f>
        <v>0</v>
      </c>
      <c r="P423" s="172">
        <v>0</v>
      </c>
      <c r="Q423" s="172">
        <f>ROUND(E423*P423,2)</f>
        <v>0</v>
      </c>
      <c r="R423" s="172" t="s">
        <v>479</v>
      </c>
      <c r="S423" s="172" t="s">
        <v>168</v>
      </c>
      <c r="T423" s="173" t="s">
        <v>168</v>
      </c>
      <c r="U423" s="157">
        <v>0.36100000000000004</v>
      </c>
      <c r="V423" s="157">
        <f>ROUND(E423*U423,2)</f>
        <v>0</v>
      </c>
      <c r="W423" s="157"/>
      <c r="X423" s="148"/>
      <c r="Y423" s="148"/>
      <c r="Z423" s="148"/>
      <c r="AA423" s="148"/>
      <c r="AB423" s="148"/>
      <c r="AC423" s="148"/>
      <c r="AD423" s="148"/>
      <c r="AE423" s="148"/>
      <c r="AF423" s="148"/>
      <c r="AG423" s="148" t="s">
        <v>480</v>
      </c>
      <c r="AH423" s="148"/>
      <c r="AI423" s="148"/>
      <c r="AJ423" s="148"/>
      <c r="AK423" s="148"/>
      <c r="AL423" s="148"/>
      <c r="AM423" s="148"/>
      <c r="AN423" s="148"/>
      <c r="AO423" s="148"/>
      <c r="AP423" s="148"/>
      <c r="AQ423" s="148"/>
      <c r="AR423" s="148"/>
      <c r="AS423" s="148"/>
      <c r="AT423" s="148"/>
      <c r="AU423" s="148"/>
      <c r="AV423" s="148"/>
      <c r="AW423" s="148"/>
      <c r="AX423" s="148"/>
      <c r="AY423" s="148"/>
      <c r="AZ423" s="148"/>
      <c r="BA423" s="148"/>
      <c r="BB423" s="148"/>
      <c r="BC423" s="148"/>
      <c r="BD423" s="148"/>
      <c r="BE423" s="148"/>
      <c r="BF423" s="148"/>
      <c r="BG423" s="148"/>
      <c r="BH423" s="148"/>
    </row>
    <row r="424" spans="1:60" outlineLevel="1" x14ac:dyDescent="0.2">
      <c r="A424" s="155"/>
      <c r="B424" s="156"/>
      <c r="C424" s="185" t="s">
        <v>483</v>
      </c>
      <c r="D424" s="158"/>
      <c r="E424" s="159">
        <v>136</v>
      </c>
      <c r="F424" s="157"/>
      <c r="G424" s="157"/>
      <c r="H424" s="157"/>
      <c r="I424" s="157"/>
      <c r="J424" s="157"/>
      <c r="K424" s="157"/>
      <c r="L424" s="157"/>
      <c r="M424" s="157"/>
      <c r="N424" s="157"/>
      <c r="O424" s="157"/>
      <c r="P424" s="157"/>
      <c r="Q424" s="157"/>
      <c r="R424" s="157"/>
      <c r="S424" s="157"/>
      <c r="T424" s="157"/>
      <c r="U424" s="157"/>
      <c r="V424" s="157"/>
      <c r="W424" s="157"/>
      <c r="X424" s="148"/>
      <c r="Y424" s="148"/>
      <c r="Z424" s="148"/>
      <c r="AA424" s="148"/>
      <c r="AB424" s="148"/>
      <c r="AC424" s="148"/>
      <c r="AD424" s="148"/>
      <c r="AE424" s="148"/>
      <c r="AF424" s="148"/>
      <c r="AG424" s="148" t="s">
        <v>173</v>
      </c>
      <c r="AH424" s="148">
        <v>0</v>
      </c>
      <c r="AI424" s="148"/>
      <c r="AJ424" s="148"/>
      <c r="AK424" s="148"/>
      <c r="AL424" s="148"/>
      <c r="AM424" s="148"/>
      <c r="AN424" s="148"/>
      <c r="AO424" s="148"/>
      <c r="AP424" s="148"/>
      <c r="AQ424" s="148"/>
      <c r="AR424" s="148"/>
      <c r="AS424" s="148"/>
      <c r="AT424" s="148"/>
      <c r="AU424" s="148"/>
      <c r="AV424" s="148"/>
      <c r="AW424" s="148"/>
      <c r="AX424" s="148"/>
      <c r="AY424" s="148"/>
      <c r="AZ424" s="148"/>
      <c r="BA424" s="148"/>
      <c r="BB424" s="148"/>
      <c r="BC424" s="148"/>
      <c r="BD424" s="148"/>
      <c r="BE424" s="148"/>
      <c r="BF424" s="148"/>
      <c r="BG424" s="148"/>
      <c r="BH424" s="148"/>
    </row>
    <row r="425" spans="1:60" outlineLevel="1" x14ac:dyDescent="0.2">
      <c r="A425" s="155"/>
      <c r="B425" s="156"/>
      <c r="C425" s="185" t="s">
        <v>484</v>
      </c>
      <c r="D425" s="158"/>
      <c r="E425" s="159">
        <v>198</v>
      </c>
      <c r="F425" s="157"/>
      <c r="G425" s="157"/>
      <c r="H425" s="157"/>
      <c r="I425" s="157"/>
      <c r="J425" s="157"/>
      <c r="K425" s="157"/>
      <c r="L425" s="157"/>
      <c r="M425" s="157"/>
      <c r="N425" s="157"/>
      <c r="O425" s="157"/>
      <c r="P425" s="157"/>
      <c r="Q425" s="157"/>
      <c r="R425" s="157"/>
      <c r="S425" s="157"/>
      <c r="T425" s="157"/>
      <c r="U425" s="157"/>
      <c r="V425" s="157"/>
      <c r="W425" s="157"/>
      <c r="X425" s="148"/>
      <c r="Y425" s="148"/>
      <c r="Z425" s="148"/>
      <c r="AA425" s="148"/>
      <c r="AB425" s="148"/>
      <c r="AC425" s="148"/>
      <c r="AD425" s="148"/>
      <c r="AE425" s="148"/>
      <c r="AF425" s="148"/>
      <c r="AG425" s="148" t="s">
        <v>173</v>
      </c>
      <c r="AH425" s="148">
        <v>0</v>
      </c>
      <c r="AI425" s="148"/>
      <c r="AJ425" s="148"/>
      <c r="AK425" s="148"/>
      <c r="AL425" s="148"/>
      <c r="AM425" s="148"/>
      <c r="AN425" s="148"/>
      <c r="AO425" s="148"/>
      <c r="AP425" s="148"/>
      <c r="AQ425" s="148"/>
      <c r="AR425" s="148"/>
      <c r="AS425" s="148"/>
      <c r="AT425" s="148"/>
      <c r="AU425" s="148"/>
      <c r="AV425" s="148"/>
      <c r="AW425" s="148"/>
      <c r="AX425" s="148"/>
      <c r="AY425" s="148"/>
      <c r="AZ425" s="148"/>
      <c r="BA425" s="148"/>
      <c r="BB425" s="148"/>
      <c r="BC425" s="148"/>
      <c r="BD425" s="148"/>
      <c r="BE425" s="148"/>
      <c r="BF425" s="148"/>
      <c r="BG425" s="148"/>
      <c r="BH425" s="148"/>
    </row>
    <row r="426" spans="1:60" outlineLevel="1" x14ac:dyDescent="0.2">
      <c r="A426" s="155"/>
      <c r="B426" s="156"/>
      <c r="C426" s="185" t="s">
        <v>207</v>
      </c>
      <c r="D426" s="158"/>
      <c r="E426" s="159">
        <v>36</v>
      </c>
      <c r="F426" s="157"/>
      <c r="G426" s="157"/>
      <c r="H426" s="157"/>
      <c r="I426" s="157"/>
      <c r="J426" s="157"/>
      <c r="K426" s="157"/>
      <c r="L426" s="157"/>
      <c r="M426" s="157"/>
      <c r="N426" s="157"/>
      <c r="O426" s="157"/>
      <c r="P426" s="157"/>
      <c r="Q426" s="157"/>
      <c r="R426" s="157"/>
      <c r="S426" s="157"/>
      <c r="T426" s="157"/>
      <c r="U426" s="157"/>
      <c r="V426" s="157"/>
      <c r="W426" s="157"/>
      <c r="X426" s="148"/>
      <c r="Y426" s="148"/>
      <c r="Z426" s="148"/>
      <c r="AA426" s="148"/>
      <c r="AB426" s="148"/>
      <c r="AC426" s="148"/>
      <c r="AD426" s="148"/>
      <c r="AE426" s="148"/>
      <c r="AF426" s="148"/>
      <c r="AG426" s="148" t="s">
        <v>173</v>
      </c>
      <c r="AH426" s="148">
        <v>0</v>
      </c>
      <c r="AI426" s="148"/>
      <c r="AJ426" s="148"/>
      <c r="AK426" s="148"/>
      <c r="AL426" s="148"/>
      <c r="AM426" s="148"/>
      <c r="AN426" s="148"/>
      <c r="AO426" s="148"/>
      <c r="AP426" s="148"/>
      <c r="AQ426" s="148"/>
      <c r="AR426" s="148"/>
      <c r="AS426" s="148"/>
      <c r="AT426" s="148"/>
      <c r="AU426" s="148"/>
      <c r="AV426" s="148"/>
      <c r="AW426" s="148"/>
      <c r="AX426" s="148"/>
      <c r="AY426" s="148"/>
      <c r="AZ426" s="148"/>
      <c r="BA426" s="148"/>
      <c r="BB426" s="148"/>
      <c r="BC426" s="148"/>
      <c r="BD426" s="148"/>
      <c r="BE426" s="148"/>
      <c r="BF426" s="148"/>
      <c r="BG426" s="148"/>
      <c r="BH426" s="148"/>
    </row>
    <row r="427" spans="1:60" ht="22.5" outlineLevel="1" x14ac:dyDescent="0.2">
      <c r="A427" s="167">
        <v>80</v>
      </c>
      <c r="B427" s="168" t="s">
        <v>485</v>
      </c>
      <c r="C427" s="184" t="s">
        <v>486</v>
      </c>
      <c r="D427" s="169" t="s">
        <v>189</v>
      </c>
      <c r="E427" s="170">
        <v>0</v>
      </c>
      <c r="F427" s="171">
        <v>0</v>
      </c>
      <c r="G427" s="172">
        <f>ROUND(E427*F427,2)</f>
        <v>0</v>
      </c>
      <c r="H427" s="171">
        <v>0</v>
      </c>
      <c r="I427" s="172">
        <f>ROUND(E427*H427,2)</f>
        <v>0</v>
      </c>
      <c r="J427" s="171">
        <v>52.800000000000004</v>
      </c>
      <c r="K427" s="172">
        <f>ROUND(E427*J427,2)</f>
        <v>0</v>
      </c>
      <c r="L427" s="172">
        <v>21</v>
      </c>
      <c r="M427" s="172">
        <f>G427*(1+L427/100)</f>
        <v>0</v>
      </c>
      <c r="N427" s="172">
        <v>0</v>
      </c>
      <c r="O427" s="172">
        <f>ROUND(E427*N427,2)</f>
        <v>0</v>
      </c>
      <c r="P427" s="172">
        <v>8.0000000000000002E-3</v>
      </c>
      <c r="Q427" s="172">
        <f>ROUND(E427*P427,2)</f>
        <v>0</v>
      </c>
      <c r="R427" s="172" t="s">
        <v>479</v>
      </c>
      <c r="S427" s="172" t="s">
        <v>168</v>
      </c>
      <c r="T427" s="173" t="s">
        <v>168</v>
      </c>
      <c r="U427" s="157">
        <v>0.10200000000000001</v>
      </c>
      <c r="V427" s="157">
        <f>ROUND(E427*U427,2)</f>
        <v>0</v>
      </c>
      <c r="W427" s="157"/>
      <c r="X427" s="148"/>
      <c r="Y427" s="148"/>
      <c r="Z427" s="148"/>
      <c r="AA427" s="148"/>
      <c r="AB427" s="148"/>
      <c r="AC427" s="148"/>
      <c r="AD427" s="148"/>
      <c r="AE427" s="148"/>
      <c r="AF427" s="148"/>
      <c r="AG427" s="148" t="s">
        <v>480</v>
      </c>
      <c r="AH427" s="148"/>
      <c r="AI427" s="148"/>
      <c r="AJ427" s="148"/>
      <c r="AK427" s="148"/>
      <c r="AL427" s="148"/>
      <c r="AM427" s="148"/>
      <c r="AN427" s="148"/>
      <c r="AO427" s="148"/>
      <c r="AP427" s="148"/>
      <c r="AQ427" s="148"/>
      <c r="AR427" s="148"/>
      <c r="AS427" s="148"/>
      <c r="AT427" s="148"/>
      <c r="AU427" s="148"/>
      <c r="AV427" s="148"/>
      <c r="AW427" s="148"/>
      <c r="AX427" s="148"/>
      <c r="AY427" s="148"/>
      <c r="AZ427" s="148"/>
      <c r="BA427" s="148"/>
      <c r="BB427" s="148"/>
      <c r="BC427" s="148"/>
      <c r="BD427" s="148"/>
      <c r="BE427" s="148"/>
      <c r="BF427" s="148"/>
      <c r="BG427" s="148"/>
      <c r="BH427" s="148"/>
    </row>
    <row r="428" spans="1:60" outlineLevel="1" x14ac:dyDescent="0.2">
      <c r="A428" s="155"/>
      <c r="B428" s="156"/>
      <c r="C428" s="185" t="s">
        <v>487</v>
      </c>
      <c r="D428" s="158"/>
      <c r="E428" s="159">
        <v>114</v>
      </c>
      <c r="F428" s="157"/>
      <c r="G428" s="157"/>
      <c r="H428" s="157"/>
      <c r="I428" s="157"/>
      <c r="J428" s="157"/>
      <c r="K428" s="157"/>
      <c r="L428" s="157"/>
      <c r="M428" s="157"/>
      <c r="N428" s="157"/>
      <c r="O428" s="157"/>
      <c r="P428" s="157"/>
      <c r="Q428" s="157"/>
      <c r="R428" s="157"/>
      <c r="S428" s="157"/>
      <c r="T428" s="157"/>
      <c r="U428" s="157"/>
      <c r="V428" s="157"/>
      <c r="W428" s="157"/>
      <c r="X428" s="148"/>
      <c r="Y428" s="148"/>
      <c r="Z428" s="148"/>
      <c r="AA428" s="148"/>
      <c r="AB428" s="148"/>
      <c r="AC428" s="148"/>
      <c r="AD428" s="148"/>
      <c r="AE428" s="148"/>
      <c r="AF428" s="148"/>
      <c r="AG428" s="148" t="s">
        <v>173</v>
      </c>
      <c r="AH428" s="148">
        <v>0</v>
      </c>
      <c r="AI428" s="148"/>
      <c r="AJ428" s="148"/>
      <c r="AK428" s="148"/>
      <c r="AL428" s="148"/>
      <c r="AM428" s="148"/>
      <c r="AN428" s="148"/>
      <c r="AO428" s="148"/>
      <c r="AP428" s="148"/>
      <c r="AQ428" s="148"/>
      <c r="AR428" s="148"/>
      <c r="AS428" s="148"/>
      <c r="AT428" s="148"/>
      <c r="AU428" s="148"/>
      <c r="AV428" s="148"/>
      <c r="AW428" s="148"/>
      <c r="AX428" s="148"/>
      <c r="AY428" s="148"/>
      <c r="AZ428" s="148"/>
      <c r="BA428" s="148"/>
      <c r="BB428" s="148"/>
      <c r="BC428" s="148"/>
      <c r="BD428" s="148"/>
      <c r="BE428" s="148"/>
      <c r="BF428" s="148"/>
      <c r="BG428" s="148"/>
      <c r="BH428" s="148"/>
    </row>
    <row r="429" spans="1:60" outlineLevel="1" x14ac:dyDescent="0.2">
      <c r="A429" s="155"/>
      <c r="B429" s="156"/>
      <c r="C429" s="185" t="s">
        <v>488</v>
      </c>
      <c r="D429" s="158"/>
      <c r="E429" s="159">
        <v>15</v>
      </c>
      <c r="F429" s="157"/>
      <c r="G429" s="157"/>
      <c r="H429" s="157"/>
      <c r="I429" s="157"/>
      <c r="J429" s="157"/>
      <c r="K429" s="157"/>
      <c r="L429" s="157"/>
      <c r="M429" s="157"/>
      <c r="N429" s="157"/>
      <c r="O429" s="157"/>
      <c r="P429" s="157"/>
      <c r="Q429" s="157"/>
      <c r="R429" s="157"/>
      <c r="S429" s="157"/>
      <c r="T429" s="157"/>
      <c r="U429" s="157"/>
      <c r="V429" s="157"/>
      <c r="W429" s="157"/>
      <c r="X429" s="148"/>
      <c r="Y429" s="148"/>
      <c r="Z429" s="148"/>
      <c r="AA429" s="148"/>
      <c r="AB429" s="148"/>
      <c r="AC429" s="148"/>
      <c r="AD429" s="148"/>
      <c r="AE429" s="148"/>
      <c r="AF429" s="148"/>
      <c r="AG429" s="148" t="s">
        <v>173</v>
      </c>
      <c r="AH429" s="148">
        <v>0</v>
      </c>
      <c r="AI429" s="148"/>
      <c r="AJ429" s="148"/>
      <c r="AK429" s="148"/>
      <c r="AL429" s="148"/>
      <c r="AM429" s="148"/>
      <c r="AN429" s="148"/>
      <c r="AO429" s="148"/>
      <c r="AP429" s="148"/>
      <c r="AQ429" s="148"/>
      <c r="AR429" s="148"/>
      <c r="AS429" s="148"/>
      <c r="AT429" s="148"/>
      <c r="AU429" s="148"/>
      <c r="AV429" s="148"/>
      <c r="AW429" s="148"/>
      <c r="AX429" s="148"/>
      <c r="AY429" s="148"/>
      <c r="AZ429" s="148"/>
      <c r="BA429" s="148"/>
      <c r="BB429" s="148"/>
      <c r="BC429" s="148"/>
      <c r="BD429" s="148"/>
      <c r="BE429" s="148"/>
      <c r="BF429" s="148"/>
      <c r="BG429" s="148"/>
      <c r="BH429" s="148"/>
    </row>
    <row r="430" spans="1:60" outlineLevel="1" x14ac:dyDescent="0.2">
      <c r="A430" s="155"/>
      <c r="B430" s="156"/>
      <c r="C430" s="185" t="s">
        <v>489</v>
      </c>
      <c r="D430" s="158"/>
      <c r="E430" s="159">
        <v>24</v>
      </c>
      <c r="F430" s="157"/>
      <c r="G430" s="157"/>
      <c r="H430" s="157"/>
      <c r="I430" s="157"/>
      <c r="J430" s="157"/>
      <c r="K430" s="157"/>
      <c r="L430" s="157"/>
      <c r="M430" s="157"/>
      <c r="N430" s="157"/>
      <c r="O430" s="157"/>
      <c r="P430" s="157"/>
      <c r="Q430" s="157"/>
      <c r="R430" s="157"/>
      <c r="S430" s="157"/>
      <c r="T430" s="157"/>
      <c r="U430" s="157"/>
      <c r="V430" s="157"/>
      <c r="W430" s="157"/>
      <c r="X430" s="148"/>
      <c r="Y430" s="148"/>
      <c r="Z430" s="148"/>
      <c r="AA430" s="148"/>
      <c r="AB430" s="148"/>
      <c r="AC430" s="148"/>
      <c r="AD430" s="148"/>
      <c r="AE430" s="148"/>
      <c r="AF430" s="148"/>
      <c r="AG430" s="148" t="s">
        <v>173</v>
      </c>
      <c r="AH430" s="148">
        <v>0</v>
      </c>
      <c r="AI430" s="148"/>
      <c r="AJ430" s="148"/>
      <c r="AK430" s="148"/>
      <c r="AL430" s="148"/>
      <c r="AM430" s="148"/>
      <c r="AN430" s="148"/>
      <c r="AO430" s="148"/>
      <c r="AP430" s="148"/>
      <c r="AQ430" s="148"/>
      <c r="AR430" s="148"/>
      <c r="AS430" s="148"/>
      <c r="AT430" s="148"/>
      <c r="AU430" s="148"/>
      <c r="AV430" s="148"/>
      <c r="AW430" s="148"/>
      <c r="AX430" s="148"/>
      <c r="AY430" s="148"/>
      <c r="AZ430" s="148"/>
      <c r="BA430" s="148"/>
      <c r="BB430" s="148"/>
      <c r="BC430" s="148"/>
      <c r="BD430" s="148"/>
      <c r="BE430" s="148"/>
      <c r="BF430" s="148"/>
      <c r="BG430" s="148"/>
      <c r="BH430" s="148"/>
    </row>
    <row r="431" spans="1:60" ht="22.5" outlineLevel="1" x14ac:dyDescent="0.2">
      <c r="A431" s="167">
        <v>81</v>
      </c>
      <c r="B431" s="168" t="s">
        <v>490</v>
      </c>
      <c r="C431" s="184" t="s">
        <v>491</v>
      </c>
      <c r="D431" s="169" t="s">
        <v>189</v>
      </c>
      <c r="E431" s="170">
        <v>0</v>
      </c>
      <c r="F431" s="171">
        <v>0</v>
      </c>
      <c r="G431" s="172">
        <f>ROUND(E431*F431,2)</f>
        <v>0</v>
      </c>
      <c r="H431" s="171">
        <v>0</v>
      </c>
      <c r="I431" s="172">
        <f>ROUND(E431*H431,2)</f>
        <v>0</v>
      </c>
      <c r="J431" s="171">
        <v>66.300000000000011</v>
      </c>
      <c r="K431" s="172">
        <f>ROUND(E431*J431,2)</f>
        <v>0</v>
      </c>
      <c r="L431" s="172">
        <v>21</v>
      </c>
      <c r="M431" s="172">
        <f>G431*(1+L431/100)</f>
        <v>0</v>
      </c>
      <c r="N431" s="172">
        <v>0</v>
      </c>
      <c r="O431" s="172">
        <f>ROUND(E431*N431,2)</f>
        <v>0</v>
      </c>
      <c r="P431" s="172">
        <v>1.4E-2</v>
      </c>
      <c r="Q431" s="172">
        <f>ROUND(E431*P431,2)</f>
        <v>0</v>
      </c>
      <c r="R431" s="172" t="s">
        <v>479</v>
      </c>
      <c r="S431" s="172" t="s">
        <v>168</v>
      </c>
      <c r="T431" s="173" t="s">
        <v>168</v>
      </c>
      <c r="U431" s="157">
        <v>0.128</v>
      </c>
      <c r="V431" s="157">
        <f>ROUND(E431*U431,2)</f>
        <v>0</v>
      </c>
      <c r="W431" s="157"/>
      <c r="X431" s="148"/>
      <c r="Y431" s="148"/>
      <c r="Z431" s="148"/>
      <c r="AA431" s="148"/>
      <c r="AB431" s="148"/>
      <c r="AC431" s="148"/>
      <c r="AD431" s="148"/>
      <c r="AE431" s="148"/>
      <c r="AF431" s="148"/>
      <c r="AG431" s="148" t="s">
        <v>480</v>
      </c>
      <c r="AH431" s="148"/>
      <c r="AI431" s="148"/>
      <c r="AJ431" s="148"/>
      <c r="AK431" s="148"/>
      <c r="AL431" s="148"/>
      <c r="AM431" s="148"/>
      <c r="AN431" s="148"/>
      <c r="AO431" s="148"/>
      <c r="AP431" s="148"/>
      <c r="AQ431" s="148"/>
      <c r="AR431" s="148"/>
      <c r="AS431" s="148"/>
      <c r="AT431" s="148"/>
      <c r="AU431" s="148"/>
      <c r="AV431" s="148"/>
      <c r="AW431" s="148"/>
      <c r="AX431" s="148"/>
      <c r="AY431" s="148"/>
      <c r="AZ431" s="148"/>
      <c r="BA431" s="148"/>
      <c r="BB431" s="148"/>
      <c r="BC431" s="148"/>
      <c r="BD431" s="148"/>
      <c r="BE431" s="148"/>
      <c r="BF431" s="148"/>
      <c r="BG431" s="148"/>
      <c r="BH431" s="148"/>
    </row>
    <row r="432" spans="1:60" outlineLevel="1" x14ac:dyDescent="0.2">
      <c r="A432" s="155"/>
      <c r="B432" s="156"/>
      <c r="C432" s="185" t="s">
        <v>492</v>
      </c>
      <c r="D432" s="158"/>
      <c r="E432" s="159">
        <v>220</v>
      </c>
      <c r="F432" s="157"/>
      <c r="G432" s="157"/>
      <c r="H432" s="157"/>
      <c r="I432" s="157"/>
      <c r="J432" s="157"/>
      <c r="K432" s="157"/>
      <c r="L432" s="157"/>
      <c r="M432" s="157"/>
      <c r="N432" s="157"/>
      <c r="O432" s="157"/>
      <c r="P432" s="157"/>
      <c r="Q432" s="157"/>
      <c r="R432" s="157"/>
      <c r="S432" s="157"/>
      <c r="T432" s="157"/>
      <c r="U432" s="157"/>
      <c r="V432" s="157"/>
      <c r="W432" s="157"/>
      <c r="X432" s="148"/>
      <c r="Y432" s="148"/>
      <c r="Z432" s="148"/>
      <c r="AA432" s="148"/>
      <c r="AB432" s="148"/>
      <c r="AC432" s="148"/>
      <c r="AD432" s="148"/>
      <c r="AE432" s="148"/>
      <c r="AF432" s="148"/>
      <c r="AG432" s="148" t="s">
        <v>173</v>
      </c>
      <c r="AH432" s="148">
        <v>0</v>
      </c>
      <c r="AI432" s="148"/>
      <c r="AJ432" s="148"/>
      <c r="AK432" s="148"/>
      <c r="AL432" s="148"/>
      <c r="AM432" s="148"/>
      <c r="AN432" s="148"/>
      <c r="AO432" s="148"/>
      <c r="AP432" s="148"/>
      <c r="AQ432" s="148"/>
      <c r="AR432" s="148"/>
      <c r="AS432" s="148"/>
      <c r="AT432" s="148"/>
      <c r="AU432" s="148"/>
      <c r="AV432" s="148"/>
      <c r="AW432" s="148"/>
      <c r="AX432" s="148"/>
      <c r="AY432" s="148"/>
      <c r="AZ432" s="148"/>
      <c r="BA432" s="148"/>
      <c r="BB432" s="148"/>
      <c r="BC432" s="148"/>
      <c r="BD432" s="148"/>
      <c r="BE432" s="148"/>
      <c r="BF432" s="148"/>
      <c r="BG432" s="148"/>
      <c r="BH432" s="148"/>
    </row>
    <row r="433" spans="1:60" ht="22.5" outlineLevel="1" x14ac:dyDescent="0.2">
      <c r="A433" s="167">
        <v>82</v>
      </c>
      <c r="B433" s="168" t="s">
        <v>493</v>
      </c>
      <c r="C433" s="184" t="s">
        <v>494</v>
      </c>
      <c r="D433" s="169" t="s">
        <v>189</v>
      </c>
      <c r="E433" s="170">
        <v>0</v>
      </c>
      <c r="F433" s="171">
        <v>0</v>
      </c>
      <c r="G433" s="172">
        <f>ROUND(E433*F433,2)</f>
        <v>0</v>
      </c>
      <c r="H433" s="171">
        <v>0</v>
      </c>
      <c r="I433" s="172">
        <f>ROUND(E433*H433,2)</f>
        <v>0</v>
      </c>
      <c r="J433" s="171">
        <v>79.7</v>
      </c>
      <c r="K433" s="172">
        <f>ROUND(E433*J433,2)</f>
        <v>0</v>
      </c>
      <c r="L433" s="172">
        <v>21</v>
      </c>
      <c r="M433" s="172">
        <f>G433*(1+L433/100)</f>
        <v>0</v>
      </c>
      <c r="N433" s="172">
        <v>0</v>
      </c>
      <c r="O433" s="172">
        <f>ROUND(E433*N433,2)</f>
        <v>0</v>
      </c>
      <c r="P433" s="172">
        <v>2.4E-2</v>
      </c>
      <c r="Q433" s="172">
        <f>ROUND(E433*P433,2)</f>
        <v>0</v>
      </c>
      <c r="R433" s="172" t="s">
        <v>479</v>
      </c>
      <c r="S433" s="172" t="s">
        <v>168</v>
      </c>
      <c r="T433" s="173" t="s">
        <v>168</v>
      </c>
      <c r="U433" s="157">
        <v>0.15400000000000003</v>
      </c>
      <c r="V433" s="157">
        <f>ROUND(E433*U433,2)</f>
        <v>0</v>
      </c>
      <c r="W433" s="157"/>
      <c r="X433" s="148"/>
      <c r="Y433" s="148"/>
      <c r="Z433" s="148"/>
      <c r="AA433" s="148"/>
      <c r="AB433" s="148"/>
      <c r="AC433" s="148"/>
      <c r="AD433" s="148"/>
      <c r="AE433" s="148"/>
      <c r="AF433" s="148"/>
      <c r="AG433" s="148" t="s">
        <v>480</v>
      </c>
      <c r="AH433" s="148"/>
      <c r="AI433" s="148"/>
      <c r="AJ433" s="148"/>
      <c r="AK433" s="148"/>
      <c r="AL433" s="148"/>
      <c r="AM433" s="148"/>
      <c r="AN433" s="148"/>
      <c r="AO433" s="148"/>
      <c r="AP433" s="148"/>
      <c r="AQ433" s="148"/>
      <c r="AR433" s="148"/>
      <c r="AS433" s="148"/>
      <c r="AT433" s="148"/>
      <c r="AU433" s="148"/>
      <c r="AV433" s="148"/>
      <c r="AW433" s="148"/>
      <c r="AX433" s="148"/>
      <c r="AY433" s="148"/>
      <c r="AZ433" s="148"/>
      <c r="BA433" s="148"/>
      <c r="BB433" s="148"/>
      <c r="BC433" s="148"/>
      <c r="BD433" s="148"/>
      <c r="BE433" s="148"/>
      <c r="BF433" s="148"/>
      <c r="BG433" s="148"/>
      <c r="BH433" s="148"/>
    </row>
    <row r="434" spans="1:60" outlineLevel="1" x14ac:dyDescent="0.2">
      <c r="A434" s="155"/>
      <c r="B434" s="156"/>
      <c r="C434" s="185" t="s">
        <v>495</v>
      </c>
      <c r="D434" s="158"/>
      <c r="E434" s="159">
        <v>18</v>
      </c>
      <c r="F434" s="157"/>
      <c r="G434" s="157"/>
      <c r="H434" s="157"/>
      <c r="I434" s="157"/>
      <c r="J434" s="157"/>
      <c r="K434" s="157"/>
      <c r="L434" s="157"/>
      <c r="M434" s="157"/>
      <c r="N434" s="157"/>
      <c r="O434" s="157"/>
      <c r="P434" s="157"/>
      <c r="Q434" s="157"/>
      <c r="R434" s="157"/>
      <c r="S434" s="157"/>
      <c r="T434" s="157"/>
      <c r="U434" s="157"/>
      <c r="V434" s="157"/>
      <c r="W434" s="157"/>
      <c r="X434" s="148"/>
      <c r="Y434" s="148"/>
      <c r="Z434" s="148"/>
      <c r="AA434" s="148"/>
      <c r="AB434" s="148"/>
      <c r="AC434" s="148"/>
      <c r="AD434" s="148"/>
      <c r="AE434" s="148"/>
      <c r="AF434" s="148"/>
      <c r="AG434" s="148" t="s">
        <v>173</v>
      </c>
      <c r="AH434" s="148">
        <v>0</v>
      </c>
      <c r="AI434" s="148"/>
      <c r="AJ434" s="148"/>
      <c r="AK434" s="148"/>
      <c r="AL434" s="148"/>
      <c r="AM434" s="148"/>
      <c r="AN434" s="148"/>
      <c r="AO434" s="148"/>
      <c r="AP434" s="148"/>
      <c r="AQ434" s="148"/>
      <c r="AR434" s="148"/>
      <c r="AS434" s="148"/>
      <c r="AT434" s="148"/>
      <c r="AU434" s="148"/>
      <c r="AV434" s="148"/>
      <c r="AW434" s="148"/>
      <c r="AX434" s="148"/>
      <c r="AY434" s="148"/>
      <c r="AZ434" s="148"/>
      <c r="BA434" s="148"/>
      <c r="BB434" s="148"/>
      <c r="BC434" s="148"/>
      <c r="BD434" s="148"/>
      <c r="BE434" s="148"/>
      <c r="BF434" s="148"/>
      <c r="BG434" s="148"/>
      <c r="BH434" s="148"/>
    </row>
    <row r="435" spans="1:60" outlineLevel="1" x14ac:dyDescent="0.2">
      <c r="A435" s="155"/>
      <c r="B435" s="156"/>
      <c r="C435" s="185" t="s">
        <v>207</v>
      </c>
      <c r="D435" s="158"/>
      <c r="E435" s="159">
        <v>36</v>
      </c>
      <c r="F435" s="157"/>
      <c r="G435" s="157"/>
      <c r="H435" s="157"/>
      <c r="I435" s="157"/>
      <c r="J435" s="157"/>
      <c r="K435" s="157"/>
      <c r="L435" s="157"/>
      <c r="M435" s="157"/>
      <c r="N435" s="157"/>
      <c r="O435" s="157"/>
      <c r="P435" s="157"/>
      <c r="Q435" s="157"/>
      <c r="R435" s="157"/>
      <c r="S435" s="157"/>
      <c r="T435" s="157"/>
      <c r="U435" s="157"/>
      <c r="V435" s="157"/>
      <c r="W435" s="157"/>
      <c r="X435" s="148"/>
      <c r="Y435" s="148"/>
      <c r="Z435" s="148"/>
      <c r="AA435" s="148"/>
      <c r="AB435" s="148"/>
      <c r="AC435" s="148"/>
      <c r="AD435" s="148"/>
      <c r="AE435" s="148"/>
      <c r="AF435" s="148"/>
      <c r="AG435" s="148" t="s">
        <v>173</v>
      </c>
      <c r="AH435" s="148">
        <v>0</v>
      </c>
      <c r="AI435" s="148"/>
      <c r="AJ435" s="148"/>
      <c r="AK435" s="148"/>
      <c r="AL435" s="148"/>
      <c r="AM435" s="148"/>
      <c r="AN435" s="148"/>
      <c r="AO435" s="148"/>
      <c r="AP435" s="148"/>
      <c r="AQ435" s="148"/>
      <c r="AR435" s="148"/>
      <c r="AS435" s="148"/>
      <c r="AT435" s="148"/>
      <c r="AU435" s="148"/>
      <c r="AV435" s="148"/>
      <c r="AW435" s="148"/>
      <c r="AX435" s="148"/>
      <c r="AY435" s="148"/>
      <c r="AZ435" s="148"/>
      <c r="BA435" s="148"/>
      <c r="BB435" s="148"/>
      <c r="BC435" s="148"/>
      <c r="BD435" s="148"/>
      <c r="BE435" s="148"/>
      <c r="BF435" s="148"/>
      <c r="BG435" s="148"/>
      <c r="BH435" s="148"/>
    </row>
    <row r="436" spans="1:60" ht="22.5" outlineLevel="1" x14ac:dyDescent="0.2">
      <c r="A436" s="167">
        <v>83</v>
      </c>
      <c r="B436" s="168" t="s">
        <v>496</v>
      </c>
      <c r="C436" s="184" t="s">
        <v>497</v>
      </c>
      <c r="D436" s="169" t="s">
        <v>189</v>
      </c>
      <c r="E436" s="170">
        <v>0</v>
      </c>
      <c r="F436" s="171">
        <v>0</v>
      </c>
      <c r="G436" s="172">
        <f>ROUND(E436*F436,2)</f>
        <v>0</v>
      </c>
      <c r="H436" s="171">
        <v>0</v>
      </c>
      <c r="I436" s="172">
        <f>ROUND(E436*H436,2)</f>
        <v>0</v>
      </c>
      <c r="J436" s="171">
        <v>93.2</v>
      </c>
      <c r="K436" s="172">
        <f>ROUND(E436*J436,2)</f>
        <v>0</v>
      </c>
      <c r="L436" s="172">
        <v>21</v>
      </c>
      <c r="M436" s="172">
        <f>G436*(1+L436/100)</f>
        <v>0</v>
      </c>
      <c r="N436" s="172">
        <v>0</v>
      </c>
      <c r="O436" s="172">
        <f>ROUND(E436*N436,2)</f>
        <v>0</v>
      </c>
      <c r="P436" s="172">
        <v>3.2000000000000001E-2</v>
      </c>
      <c r="Q436" s="172">
        <f>ROUND(E436*P436,2)</f>
        <v>0</v>
      </c>
      <c r="R436" s="172" t="s">
        <v>479</v>
      </c>
      <c r="S436" s="172" t="s">
        <v>168</v>
      </c>
      <c r="T436" s="173" t="s">
        <v>168</v>
      </c>
      <c r="U436" s="157">
        <v>0.18000000000000002</v>
      </c>
      <c r="V436" s="157">
        <f>ROUND(E436*U436,2)</f>
        <v>0</v>
      </c>
      <c r="W436" s="157"/>
      <c r="X436" s="148"/>
      <c r="Y436" s="148"/>
      <c r="Z436" s="148"/>
      <c r="AA436" s="148"/>
      <c r="AB436" s="148"/>
      <c r="AC436" s="148"/>
      <c r="AD436" s="148"/>
      <c r="AE436" s="148"/>
      <c r="AF436" s="148"/>
      <c r="AG436" s="148" t="s">
        <v>480</v>
      </c>
      <c r="AH436" s="148"/>
      <c r="AI436" s="148"/>
      <c r="AJ436" s="148"/>
      <c r="AK436" s="148"/>
      <c r="AL436" s="148"/>
      <c r="AM436" s="148"/>
      <c r="AN436" s="148"/>
      <c r="AO436" s="148"/>
      <c r="AP436" s="148"/>
      <c r="AQ436" s="148"/>
      <c r="AR436" s="148"/>
      <c r="AS436" s="148"/>
      <c r="AT436" s="148"/>
      <c r="AU436" s="148"/>
      <c r="AV436" s="148"/>
      <c r="AW436" s="148"/>
      <c r="AX436" s="148"/>
      <c r="AY436" s="148"/>
      <c r="AZ436" s="148"/>
      <c r="BA436" s="148"/>
      <c r="BB436" s="148"/>
      <c r="BC436" s="148"/>
      <c r="BD436" s="148"/>
      <c r="BE436" s="148"/>
      <c r="BF436" s="148"/>
      <c r="BG436" s="148"/>
      <c r="BH436" s="148"/>
    </row>
    <row r="437" spans="1:60" outlineLevel="1" x14ac:dyDescent="0.2">
      <c r="A437" s="155"/>
      <c r="B437" s="156"/>
      <c r="C437" s="185" t="s">
        <v>498</v>
      </c>
      <c r="D437" s="158"/>
      <c r="E437" s="159">
        <v>38.5</v>
      </c>
      <c r="F437" s="157"/>
      <c r="G437" s="157"/>
      <c r="H437" s="157"/>
      <c r="I437" s="157"/>
      <c r="J437" s="157"/>
      <c r="K437" s="157"/>
      <c r="L437" s="157"/>
      <c r="M437" s="157"/>
      <c r="N437" s="157"/>
      <c r="O437" s="157"/>
      <c r="P437" s="157"/>
      <c r="Q437" s="157"/>
      <c r="R437" s="157"/>
      <c r="S437" s="157"/>
      <c r="T437" s="157"/>
      <c r="U437" s="157"/>
      <c r="V437" s="157"/>
      <c r="W437" s="157"/>
      <c r="X437" s="148"/>
      <c r="Y437" s="148"/>
      <c r="Z437" s="148"/>
      <c r="AA437" s="148"/>
      <c r="AB437" s="148"/>
      <c r="AC437" s="148"/>
      <c r="AD437" s="148"/>
      <c r="AE437" s="148"/>
      <c r="AF437" s="148"/>
      <c r="AG437" s="148" t="s">
        <v>173</v>
      </c>
      <c r="AH437" s="148">
        <v>0</v>
      </c>
      <c r="AI437" s="148"/>
      <c r="AJ437" s="148"/>
      <c r="AK437" s="148"/>
      <c r="AL437" s="148"/>
      <c r="AM437" s="148"/>
      <c r="AN437" s="148"/>
      <c r="AO437" s="148"/>
      <c r="AP437" s="148"/>
      <c r="AQ437" s="148"/>
      <c r="AR437" s="148"/>
      <c r="AS437" s="148"/>
      <c r="AT437" s="148"/>
      <c r="AU437" s="148"/>
      <c r="AV437" s="148"/>
      <c r="AW437" s="148"/>
      <c r="AX437" s="148"/>
      <c r="AY437" s="148"/>
      <c r="AZ437" s="148"/>
      <c r="BA437" s="148"/>
      <c r="BB437" s="148"/>
      <c r="BC437" s="148"/>
      <c r="BD437" s="148"/>
      <c r="BE437" s="148"/>
      <c r="BF437" s="148"/>
      <c r="BG437" s="148"/>
      <c r="BH437" s="148"/>
    </row>
    <row r="438" spans="1:60" outlineLevel="1" x14ac:dyDescent="0.2">
      <c r="A438" s="155"/>
      <c r="B438" s="156"/>
      <c r="C438" s="185" t="s">
        <v>207</v>
      </c>
      <c r="D438" s="158"/>
      <c r="E438" s="159">
        <v>36</v>
      </c>
      <c r="F438" s="157"/>
      <c r="G438" s="157"/>
      <c r="H438" s="157"/>
      <c r="I438" s="157"/>
      <c r="J438" s="157"/>
      <c r="K438" s="157"/>
      <c r="L438" s="157"/>
      <c r="M438" s="157"/>
      <c r="N438" s="157"/>
      <c r="O438" s="157"/>
      <c r="P438" s="157"/>
      <c r="Q438" s="157"/>
      <c r="R438" s="157"/>
      <c r="S438" s="157"/>
      <c r="T438" s="157"/>
      <c r="U438" s="157"/>
      <c r="V438" s="157"/>
      <c r="W438" s="157"/>
      <c r="X438" s="148"/>
      <c r="Y438" s="148"/>
      <c r="Z438" s="148"/>
      <c r="AA438" s="148"/>
      <c r="AB438" s="148"/>
      <c r="AC438" s="148"/>
      <c r="AD438" s="148"/>
      <c r="AE438" s="148"/>
      <c r="AF438" s="148"/>
      <c r="AG438" s="148" t="s">
        <v>173</v>
      </c>
      <c r="AH438" s="148">
        <v>0</v>
      </c>
      <c r="AI438" s="148"/>
      <c r="AJ438" s="148"/>
      <c r="AK438" s="148"/>
      <c r="AL438" s="148"/>
      <c r="AM438" s="148"/>
      <c r="AN438" s="148"/>
      <c r="AO438" s="148"/>
      <c r="AP438" s="148"/>
      <c r="AQ438" s="148"/>
      <c r="AR438" s="148"/>
      <c r="AS438" s="148"/>
      <c r="AT438" s="148"/>
      <c r="AU438" s="148"/>
      <c r="AV438" s="148"/>
      <c r="AW438" s="148"/>
      <c r="AX438" s="148"/>
      <c r="AY438" s="148"/>
      <c r="AZ438" s="148"/>
      <c r="BA438" s="148"/>
      <c r="BB438" s="148"/>
      <c r="BC438" s="148"/>
      <c r="BD438" s="148"/>
      <c r="BE438" s="148"/>
      <c r="BF438" s="148"/>
      <c r="BG438" s="148"/>
      <c r="BH438" s="148"/>
    </row>
    <row r="439" spans="1:60" ht="22.5" outlineLevel="1" x14ac:dyDescent="0.2">
      <c r="A439" s="167">
        <v>84</v>
      </c>
      <c r="B439" s="168" t="s">
        <v>499</v>
      </c>
      <c r="C439" s="184" t="s">
        <v>500</v>
      </c>
      <c r="D439" s="169" t="s">
        <v>184</v>
      </c>
      <c r="E439" s="170">
        <v>0</v>
      </c>
      <c r="F439" s="171">
        <v>0</v>
      </c>
      <c r="G439" s="172">
        <f>ROUND(E439*F439,2)</f>
        <v>0</v>
      </c>
      <c r="H439" s="171">
        <v>17.520000000000003</v>
      </c>
      <c r="I439" s="172">
        <f>ROUND(E439*H439,2)</f>
        <v>0</v>
      </c>
      <c r="J439" s="171">
        <v>28.48</v>
      </c>
      <c r="K439" s="172">
        <f>ROUND(E439*J439,2)</f>
        <v>0</v>
      </c>
      <c r="L439" s="172">
        <v>21</v>
      </c>
      <c r="M439" s="172">
        <f>G439*(1+L439/100)</f>
        <v>0</v>
      </c>
      <c r="N439" s="172">
        <v>1.5100000000000001E-3</v>
      </c>
      <c r="O439" s="172">
        <f>ROUND(E439*N439,2)</f>
        <v>0</v>
      </c>
      <c r="P439" s="172">
        <v>0</v>
      </c>
      <c r="Q439" s="172">
        <f>ROUND(E439*P439,2)</f>
        <v>0</v>
      </c>
      <c r="R439" s="172" t="s">
        <v>479</v>
      </c>
      <c r="S439" s="172" t="s">
        <v>168</v>
      </c>
      <c r="T439" s="173" t="s">
        <v>168</v>
      </c>
      <c r="U439" s="157">
        <v>5.5E-2</v>
      </c>
      <c r="V439" s="157">
        <f>ROUND(E439*U439,2)</f>
        <v>0</v>
      </c>
      <c r="W439" s="157"/>
      <c r="X439" s="148"/>
      <c r="Y439" s="148"/>
      <c r="Z439" s="148"/>
      <c r="AA439" s="148"/>
      <c r="AB439" s="148"/>
      <c r="AC439" s="148"/>
      <c r="AD439" s="148"/>
      <c r="AE439" s="148"/>
      <c r="AF439" s="148"/>
      <c r="AG439" s="148" t="s">
        <v>169</v>
      </c>
      <c r="AH439" s="148"/>
      <c r="AI439" s="148"/>
      <c r="AJ439" s="148"/>
      <c r="AK439" s="148"/>
      <c r="AL439" s="148"/>
      <c r="AM439" s="148"/>
      <c r="AN439" s="148"/>
      <c r="AO439" s="148"/>
      <c r="AP439" s="148"/>
      <c r="AQ439" s="148"/>
      <c r="AR439" s="148"/>
      <c r="AS439" s="148"/>
      <c r="AT439" s="148"/>
      <c r="AU439" s="148"/>
      <c r="AV439" s="148"/>
      <c r="AW439" s="148"/>
      <c r="AX439" s="148"/>
      <c r="AY439" s="148"/>
      <c r="AZ439" s="148"/>
      <c r="BA439" s="148"/>
      <c r="BB439" s="148"/>
      <c r="BC439" s="148"/>
      <c r="BD439" s="148"/>
      <c r="BE439" s="148"/>
      <c r="BF439" s="148"/>
      <c r="BG439" s="148"/>
      <c r="BH439" s="148"/>
    </row>
    <row r="440" spans="1:60" outlineLevel="1" x14ac:dyDescent="0.2">
      <c r="A440" s="155"/>
      <c r="B440" s="156"/>
      <c r="C440" s="185" t="s">
        <v>501</v>
      </c>
      <c r="D440" s="158"/>
      <c r="E440" s="159">
        <v>206.14000000000001</v>
      </c>
      <c r="F440" s="157"/>
      <c r="G440" s="157"/>
      <c r="H440" s="157"/>
      <c r="I440" s="157"/>
      <c r="J440" s="157"/>
      <c r="K440" s="157"/>
      <c r="L440" s="157"/>
      <c r="M440" s="157"/>
      <c r="N440" s="157"/>
      <c r="O440" s="157"/>
      <c r="P440" s="157"/>
      <c r="Q440" s="157"/>
      <c r="R440" s="157"/>
      <c r="S440" s="157"/>
      <c r="T440" s="157"/>
      <c r="U440" s="157"/>
      <c r="V440" s="157"/>
      <c r="W440" s="157"/>
      <c r="X440" s="148"/>
      <c r="Y440" s="148"/>
      <c r="Z440" s="148"/>
      <c r="AA440" s="148"/>
      <c r="AB440" s="148"/>
      <c r="AC440" s="148"/>
      <c r="AD440" s="148"/>
      <c r="AE440" s="148"/>
      <c r="AF440" s="148"/>
      <c r="AG440" s="148" t="s">
        <v>173</v>
      </c>
      <c r="AH440" s="148">
        <v>0</v>
      </c>
      <c r="AI440" s="148"/>
      <c r="AJ440" s="148"/>
      <c r="AK440" s="148"/>
      <c r="AL440" s="148"/>
      <c r="AM440" s="148"/>
      <c r="AN440" s="148"/>
      <c r="AO440" s="148"/>
      <c r="AP440" s="148"/>
      <c r="AQ440" s="148"/>
      <c r="AR440" s="148"/>
      <c r="AS440" s="148"/>
      <c r="AT440" s="148"/>
      <c r="AU440" s="148"/>
      <c r="AV440" s="148"/>
      <c r="AW440" s="148"/>
      <c r="AX440" s="148"/>
      <c r="AY440" s="148"/>
      <c r="AZ440" s="148"/>
      <c r="BA440" s="148"/>
      <c r="BB440" s="148"/>
      <c r="BC440" s="148"/>
      <c r="BD440" s="148"/>
      <c r="BE440" s="148"/>
      <c r="BF440" s="148"/>
      <c r="BG440" s="148"/>
      <c r="BH440" s="148"/>
    </row>
    <row r="441" spans="1:60" ht="33.75" outlineLevel="1" x14ac:dyDescent="0.2">
      <c r="A441" s="167">
        <v>85</v>
      </c>
      <c r="B441" s="168" t="s">
        <v>502</v>
      </c>
      <c r="C441" s="184" t="s">
        <v>503</v>
      </c>
      <c r="D441" s="169" t="s">
        <v>184</v>
      </c>
      <c r="E441" s="170">
        <v>0</v>
      </c>
      <c r="F441" s="171">
        <v>0</v>
      </c>
      <c r="G441" s="172">
        <f>ROUND(E441*F441,2)</f>
        <v>0</v>
      </c>
      <c r="H441" s="171">
        <v>31.830000000000002</v>
      </c>
      <c r="I441" s="172">
        <f>ROUND(E441*H441,2)</f>
        <v>0</v>
      </c>
      <c r="J441" s="171">
        <v>80.67</v>
      </c>
      <c r="K441" s="172">
        <f>ROUND(E441*J441,2)</f>
        <v>0</v>
      </c>
      <c r="L441" s="172">
        <v>21</v>
      </c>
      <c r="M441" s="172">
        <f>G441*(1+L441/100)</f>
        <v>0</v>
      </c>
      <c r="N441" s="172">
        <v>2.7500000000000003E-3</v>
      </c>
      <c r="O441" s="172">
        <f>ROUND(E441*N441,2)</f>
        <v>0</v>
      </c>
      <c r="P441" s="172">
        <v>0</v>
      </c>
      <c r="Q441" s="172">
        <f>ROUND(E441*P441,2)</f>
        <v>0</v>
      </c>
      <c r="R441" s="172" t="s">
        <v>479</v>
      </c>
      <c r="S441" s="172" t="s">
        <v>168</v>
      </c>
      <c r="T441" s="173" t="s">
        <v>168</v>
      </c>
      <c r="U441" s="157">
        <v>0.15600000000000003</v>
      </c>
      <c r="V441" s="157">
        <f>ROUND(E441*U441,2)</f>
        <v>0</v>
      </c>
      <c r="W441" s="157"/>
      <c r="X441" s="148"/>
      <c r="Y441" s="148"/>
      <c r="Z441" s="148"/>
      <c r="AA441" s="148"/>
      <c r="AB441" s="148"/>
      <c r="AC441" s="148"/>
      <c r="AD441" s="148"/>
      <c r="AE441" s="148"/>
      <c r="AF441" s="148"/>
      <c r="AG441" s="148" t="s">
        <v>480</v>
      </c>
      <c r="AH441" s="148"/>
      <c r="AI441" s="148"/>
      <c r="AJ441" s="148"/>
      <c r="AK441" s="148"/>
      <c r="AL441" s="148"/>
      <c r="AM441" s="148"/>
      <c r="AN441" s="148"/>
      <c r="AO441" s="148"/>
      <c r="AP441" s="148"/>
      <c r="AQ441" s="148"/>
      <c r="AR441" s="148"/>
      <c r="AS441" s="148"/>
      <c r="AT441" s="148"/>
      <c r="AU441" s="148"/>
      <c r="AV441" s="148"/>
      <c r="AW441" s="148"/>
      <c r="AX441" s="148"/>
      <c r="AY441" s="148"/>
      <c r="AZ441" s="148"/>
      <c r="BA441" s="148"/>
      <c r="BB441" s="148"/>
      <c r="BC441" s="148"/>
      <c r="BD441" s="148"/>
      <c r="BE441" s="148"/>
      <c r="BF441" s="148"/>
      <c r="BG441" s="148"/>
      <c r="BH441" s="148"/>
    </row>
    <row r="442" spans="1:60" outlineLevel="1" x14ac:dyDescent="0.2">
      <c r="A442" s="155"/>
      <c r="B442" s="156"/>
      <c r="C442" s="185" t="s">
        <v>501</v>
      </c>
      <c r="D442" s="158"/>
      <c r="E442" s="159">
        <v>206.14000000000001</v>
      </c>
      <c r="F442" s="157"/>
      <c r="G442" s="157"/>
      <c r="H442" s="157"/>
      <c r="I442" s="157"/>
      <c r="J442" s="157"/>
      <c r="K442" s="157"/>
      <c r="L442" s="157"/>
      <c r="M442" s="157"/>
      <c r="N442" s="157"/>
      <c r="O442" s="157"/>
      <c r="P442" s="157"/>
      <c r="Q442" s="157"/>
      <c r="R442" s="157"/>
      <c r="S442" s="157"/>
      <c r="T442" s="157"/>
      <c r="U442" s="157"/>
      <c r="V442" s="157"/>
      <c r="W442" s="157"/>
      <c r="X442" s="148"/>
      <c r="Y442" s="148"/>
      <c r="Z442" s="148"/>
      <c r="AA442" s="148"/>
      <c r="AB442" s="148"/>
      <c r="AC442" s="148"/>
      <c r="AD442" s="148"/>
      <c r="AE442" s="148"/>
      <c r="AF442" s="148"/>
      <c r="AG442" s="148" t="s">
        <v>173</v>
      </c>
      <c r="AH442" s="148">
        <v>0</v>
      </c>
      <c r="AI442" s="148"/>
      <c r="AJ442" s="148"/>
      <c r="AK442" s="148"/>
      <c r="AL442" s="148"/>
      <c r="AM442" s="148"/>
      <c r="AN442" s="148"/>
      <c r="AO442" s="148"/>
      <c r="AP442" s="148"/>
      <c r="AQ442" s="148"/>
      <c r="AR442" s="148"/>
      <c r="AS442" s="148"/>
      <c r="AT442" s="148"/>
      <c r="AU442" s="148"/>
      <c r="AV442" s="148"/>
      <c r="AW442" s="148"/>
      <c r="AX442" s="148"/>
      <c r="AY442" s="148"/>
      <c r="AZ442" s="148"/>
      <c r="BA442" s="148"/>
      <c r="BB442" s="148"/>
      <c r="BC442" s="148"/>
      <c r="BD442" s="148"/>
      <c r="BE442" s="148"/>
      <c r="BF442" s="148"/>
      <c r="BG442" s="148"/>
      <c r="BH442" s="148"/>
    </row>
    <row r="443" spans="1:60" ht="22.5" outlineLevel="1" x14ac:dyDescent="0.2">
      <c r="A443" s="167">
        <v>86</v>
      </c>
      <c r="B443" s="168" t="s">
        <v>504</v>
      </c>
      <c r="C443" s="184" t="s">
        <v>505</v>
      </c>
      <c r="D443" s="169" t="s">
        <v>184</v>
      </c>
      <c r="E443" s="170">
        <v>0</v>
      </c>
      <c r="F443" s="171">
        <v>0</v>
      </c>
      <c r="G443" s="172">
        <f>ROUND(E443*F443,2)</f>
        <v>0</v>
      </c>
      <c r="H443" s="171">
        <v>0</v>
      </c>
      <c r="I443" s="172">
        <f>ROUND(E443*H443,2)</f>
        <v>0</v>
      </c>
      <c r="J443" s="171">
        <v>23.3</v>
      </c>
      <c r="K443" s="172">
        <f>ROUND(E443*J443,2)</f>
        <v>0</v>
      </c>
      <c r="L443" s="172">
        <v>21</v>
      </c>
      <c r="M443" s="172">
        <f>G443*(1+L443/100)</f>
        <v>0</v>
      </c>
      <c r="N443" s="172">
        <v>0</v>
      </c>
      <c r="O443" s="172">
        <f>ROUND(E443*N443,2)</f>
        <v>0</v>
      </c>
      <c r="P443" s="172">
        <v>5.0000000000000001E-3</v>
      </c>
      <c r="Q443" s="172">
        <f>ROUND(E443*P443,2)</f>
        <v>0</v>
      </c>
      <c r="R443" s="172" t="s">
        <v>479</v>
      </c>
      <c r="S443" s="172" t="s">
        <v>168</v>
      </c>
      <c r="T443" s="173" t="s">
        <v>168</v>
      </c>
      <c r="U443" s="157">
        <v>0.05</v>
      </c>
      <c r="V443" s="157">
        <f>ROUND(E443*U443,2)</f>
        <v>0</v>
      </c>
      <c r="W443" s="157"/>
      <c r="X443" s="148"/>
      <c r="Y443" s="148"/>
      <c r="Z443" s="148"/>
      <c r="AA443" s="148"/>
      <c r="AB443" s="148"/>
      <c r="AC443" s="148"/>
      <c r="AD443" s="148"/>
      <c r="AE443" s="148"/>
      <c r="AF443" s="148"/>
      <c r="AG443" s="148" t="s">
        <v>480</v>
      </c>
      <c r="AH443" s="148"/>
      <c r="AI443" s="148"/>
      <c r="AJ443" s="148"/>
      <c r="AK443" s="148"/>
      <c r="AL443" s="148"/>
      <c r="AM443" s="148"/>
      <c r="AN443" s="148"/>
      <c r="AO443" s="148"/>
      <c r="AP443" s="148"/>
      <c r="AQ443" s="148"/>
      <c r="AR443" s="148"/>
      <c r="AS443" s="148"/>
      <c r="AT443" s="148"/>
      <c r="AU443" s="148"/>
      <c r="AV443" s="148"/>
      <c r="AW443" s="148"/>
      <c r="AX443" s="148"/>
      <c r="AY443" s="148"/>
      <c r="AZ443" s="148"/>
      <c r="BA443" s="148"/>
      <c r="BB443" s="148"/>
      <c r="BC443" s="148"/>
      <c r="BD443" s="148"/>
      <c r="BE443" s="148"/>
      <c r="BF443" s="148"/>
      <c r="BG443" s="148"/>
      <c r="BH443" s="148"/>
    </row>
    <row r="444" spans="1:60" outlineLevel="1" x14ac:dyDescent="0.2">
      <c r="A444" s="155"/>
      <c r="B444" s="156"/>
      <c r="C444" s="185" t="s">
        <v>501</v>
      </c>
      <c r="D444" s="158"/>
      <c r="E444" s="159">
        <v>206.14000000000001</v>
      </c>
      <c r="F444" s="157"/>
      <c r="G444" s="157"/>
      <c r="H444" s="157"/>
      <c r="I444" s="157"/>
      <c r="J444" s="157"/>
      <c r="K444" s="157"/>
      <c r="L444" s="157"/>
      <c r="M444" s="157"/>
      <c r="N444" s="157"/>
      <c r="O444" s="157"/>
      <c r="P444" s="157"/>
      <c r="Q444" s="157"/>
      <c r="R444" s="157"/>
      <c r="S444" s="157"/>
      <c r="T444" s="157"/>
      <c r="U444" s="157"/>
      <c r="V444" s="157"/>
      <c r="W444" s="157"/>
      <c r="X444" s="148"/>
      <c r="Y444" s="148"/>
      <c r="Z444" s="148"/>
      <c r="AA444" s="148"/>
      <c r="AB444" s="148"/>
      <c r="AC444" s="148"/>
      <c r="AD444" s="148"/>
      <c r="AE444" s="148"/>
      <c r="AF444" s="148"/>
      <c r="AG444" s="148" t="s">
        <v>173</v>
      </c>
      <c r="AH444" s="148">
        <v>0</v>
      </c>
      <c r="AI444" s="148"/>
      <c r="AJ444" s="148"/>
      <c r="AK444" s="148"/>
      <c r="AL444" s="148"/>
      <c r="AM444" s="148"/>
      <c r="AN444" s="148"/>
      <c r="AO444" s="148"/>
      <c r="AP444" s="148"/>
      <c r="AQ444" s="148"/>
      <c r="AR444" s="148"/>
      <c r="AS444" s="148"/>
      <c r="AT444" s="148"/>
      <c r="AU444" s="148"/>
      <c r="AV444" s="148"/>
      <c r="AW444" s="148"/>
      <c r="AX444" s="148"/>
      <c r="AY444" s="148"/>
      <c r="AZ444" s="148"/>
      <c r="BA444" s="148"/>
      <c r="BB444" s="148"/>
      <c r="BC444" s="148"/>
      <c r="BD444" s="148"/>
      <c r="BE444" s="148"/>
      <c r="BF444" s="148"/>
      <c r="BG444" s="148"/>
      <c r="BH444" s="148"/>
    </row>
    <row r="445" spans="1:60" outlineLevel="1" x14ac:dyDescent="0.2">
      <c r="A445" s="167">
        <v>87</v>
      </c>
      <c r="B445" s="168" t="s">
        <v>506</v>
      </c>
      <c r="C445" s="184" t="s">
        <v>507</v>
      </c>
      <c r="D445" s="169" t="s">
        <v>166</v>
      </c>
      <c r="E445" s="170">
        <v>0</v>
      </c>
      <c r="F445" s="171">
        <v>0</v>
      </c>
      <c r="G445" s="172">
        <f>ROUND(E445*F445,2)</f>
        <v>0</v>
      </c>
      <c r="H445" s="171">
        <v>1354</v>
      </c>
      <c r="I445" s="172">
        <f>ROUND(E445*H445,2)</f>
        <v>0</v>
      </c>
      <c r="J445" s="171">
        <v>0</v>
      </c>
      <c r="K445" s="172">
        <f>ROUND(E445*J445,2)</f>
        <v>0</v>
      </c>
      <c r="L445" s="172">
        <v>21</v>
      </c>
      <c r="M445" s="172">
        <f>G445*(1+L445/100)</f>
        <v>0</v>
      </c>
      <c r="N445" s="172">
        <v>2.3570000000000001E-2</v>
      </c>
      <c r="O445" s="172">
        <f>ROUND(E445*N445,2)</f>
        <v>0</v>
      </c>
      <c r="P445" s="172">
        <v>0</v>
      </c>
      <c r="Q445" s="172">
        <f>ROUND(E445*P445,2)</f>
        <v>0</v>
      </c>
      <c r="R445" s="172" t="s">
        <v>479</v>
      </c>
      <c r="S445" s="172" t="s">
        <v>168</v>
      </c>
      <c r="T445" s="173" t="s">
        <v>168</v>
      </c>
      <c r="U445" s="157">
        <v>0</v>
      </c>
      <c r="V445" s="157">
        <f>ROUND(E445*U445,2)</f>
        <v>0</v>
      </c>
      <c r="W445" s="157"/>
      <c r="X445" s="148"/>
      <c r="Y445" s="148"/>
      <c r="Z445" s="148"/>
      <c r="AA445" s="148"/>
      <c r="AB445" s="148"/>
      <c r="AC445" s="148"/>
      <c r="AD445" s="148"/>
      <c r="AE445" s="148"/>
      <c r="AF445" s="148"/>
      <c r="AG445" s="148" t="s">
        <v>480</v>
      </c>
      <c r="AH445" s="148"/>
      <c r="AI445" s="148"/>
      <c r="AJ445" s="148"/>
      <c r="AK445" s="148"/>
      <c r="AL445" s="148"/>
      <c r="AM445" s="148"/>
      <c r="AN445" s="148"/>
      <c r="AO445" s="148"/>
      <c r="AP445" s="148"/>
      <c r="AQ445" s="148"/>
      <c r="AR445" s="148"/>
      <c r="AS445" s="148"/>
      <c r="AT445" s="148"/>
      <c r="AU445" s="148"/>
      <c r="AV445" s="148"/>
      <c r="AW445" s="148"/>
      <c r="AX445" s="148"/>
      <c r="AY445" s="148"/>
      <c r="AZ445" s="148"/>
      <c r="BA445" s="148"/>
      <c r="BB445" s="148"/>
      <c r="BC445" s="148"/>
      <c r="BD445" s="148"/>
      <c r="BE445" s="148"/>
      <c r="BF445" s="148"/>
      <c r="BG445" s="148"/>
      <c r="BH445" s="148"/>
    </row>
    <row r="446" spans="1:60" outlineLevel="1" x14ac:dyDescent="0.2">
      <c r="A446" s="155"/>
      <c r="B446" s="156"/>
      <c r="C446" s="185" t="s">
        <v>508</v>
      </c>
      <c r="D446" s="158"/>
      <c r="E446" s="159">
        <v>1.7408000000000001</v>
      </c>
      <c r="F446" s="157"/>
      <c r="G446" s="157"/>
      <c r="H446" s="157"/>
      <c r="I446" s="157"/>
      <c r="J446" s="157"/>
      <c r="K446" s="157"/>
      <c r="L446" s="157"/>
      <c r="M446" s="157"/>
      <c r="N446" s="157"/>
      <c r="O446" s="157"/>
      <c r="P446" s="157"/>
      <c r="Q446" s="157"/>
      <c r="R446" s="157"/>
      <c r="S446" s="157"/>
      <c r="T446" s="157"/>
      <c r="U446" s="157"/>
      <c r="V446" s="157"/>
      <c r="W446" s="157"/>
      <c r="X446" s="148"/>
      <c r="Y446" s="148"/>
      <c r="Z446" s="148"/>
      <c r="AA446" s="148"/>
      <c r="AB446" s="148"/>
      <c r="AC446" s="148"/>
      <c r="AD446" s="148"/>
      <c r="AE446" s="148"/>
      <c r="AF446" s="148"/>
      <c r="AG446" s="148" t="s">
        <v>173</v>
      </c>
      <c r="AH446" s="148">
        <v>0</v>
      </c>
      <c r="AI446" s="148"/>
      <c r="AJ446" s="148"/>
      <c r="AK446" s="148"/>
      <c r="AL446" s="148"/>
      <c r="AM446" s="148"/>
      <c r="AN446" s="148"/>
      <c r="AO446" s="148"/>
      <c r="AP446" s="148"/>
      <c r="AQ446" s="148"/>
      <c r="AR446" s="148"/>
      <c r="AS446" s="148"/>
      <c r="AT446" s="148"/>
      <c r="AU446" s="148"/>
      <c r="AV446" s="148"/>
      <c r="AW446" s="148"/>
      <c r="AX446" s="148"/>
      <c r="AY446" s="148"/>
      <c r="AZ446" s="148"/>
      <c r="BA446" s="148"/>
      <c r="BB446" s="148"/>
      <c r="BC446" s="148"/>
      <c r="BD446" s="148"/>
      <c r="BE446" s="148"/>
      <c r="BF446" s="148"/>
      <c r="BG446" s="148"/>
      <c r="BH446" s="148"/>
    </row>
    <row r="447" spans="1:60" outlineLevel="1" x14ac:dyDescent="0.2">
      <c r="A447" s="155"/>
      <c r="B447" s="156"/>
      <c r="C447" s="185" t="s">
        <v>509</v>
      </c>
      <c r="D447" s="158"/>
      <c r="E447" s="159">
        <v>3.3264</v>
      </c>
      <c r="F447" s="157"/>
      <c r="G447" s="157"/>
      <c r="H447" s="157"/>
      <c r="I447" s="157"/>
      <c r="J447" s="157"/>
      <c r="K447" s="157"/>
      <c r="L447" s="157"/>
      <c r="M447" s="157"/>
      <c r="N447" s="157"/>
      <c r="O447" s="157"/>
      <c r="P447" s="157"/>
      <c r="Q447" s="157"/>
      <c r="R447" s="157"/>
      <c r="S447" s="157"/>
      <c r="T447" s="157"/>
      <c r="U447" s="157"/>
      <c r="V447" s="157"/>
      <c r="W447" s="157"/>
      <c r="X447" s="148"/>
      <c r="Y447" s="148"/>
      <c r="Z447" s="148"/>
      <c r="AA447" s="148"/>
      <c r="AB447" s="148"/>
      <c r="AC447" s="148"/>
      <c r="AD447" s="148"/>
      <c r="AE447" s="148"/>
      <c r="AF447" s="148"/>
      <c r="AG447" s="148" t="s">
        <v>173</v>
      </c>
      <c r="AH447" s="148">
        <v>0</v>
      </c>
      <c r="AI447" s="148"/>
      <c r="AJ447" s="148"/>
      <c r="AK447" s="148"/>
      <c r="AL447" s="148"/>
      <c r="AM447" s="148"/>
      <c r="AN447" s="148"/>
      <c r="AO447" s="148"/>
      <c r="AP447" s="148"/>
      <c r="AQ447" s="148"/>
      <c r="AR447" s="148"/>
      <c r="AS447" s="148"/>
      <c r="AT447" s="148"/>
      <c r="AU447" s="148"/>
      <c r="AV447" s="148"/>
      <c r="AW447" s="148"/>
      <c r="AX447" s="148"/>
      <c r="AY447" s="148"/>
      <c r="AZ447" s="148"/>
      <c r="BA447" s="148"/>
      <c r="BB447" s="148"/>
      <c r="BC447" s="148"/>
      <c r="BD447" s="148"/>
      <c r="BE447" s="148"/>
      <c r="BF447" s="148"/>
      <c r="BG447" s="148"/>
      <c r="BH447" s="148"/>
    </row>
    <row r="448" spans="1:60" outlineLevel="1" x14ac:dyDescent="0.2">
      <c r="A448" s="155"/>
      <c r="B448" s="156"/>
      <c r="C448" s="185" t="s">
        <v>510</v>
      </c>
      <c r="D448" s="158"/>
      <c r="E448" s="159">
        <v>0.80640000000000001</v>
      </c>
      <c r="F448" s="157"/>
      <c r="G448" s="157"/>
      <c r="H448" s="157"/>
      <c r="I448" s="157"/>
      <c r="J448" s="157"/>
      <c r="K448" s="157"/>
      <c r="L448" s="157"/>
      <c r="M448" s="157"/>
      <c r="N448" s="157"/>
      <c r="O448" s="157"/>
      <c r="P448" s="157"/>
      <c r="Q448" s="157"/>
      <c r="R448" s="157"/>
      <c r="S448" s="157"/>
      <c r="T448" s="157"/>
      <c r="U448" s="157"/>
      <c r="V448" s="157"/>
      <c r="W448" s="157"/>
      <c r="X448" s="148"/>
      <c r="Y448" s="148"/>
      <c r="Z448" s="148"/>
      <c r="AA448" s="148"/>
      <c r="AB448" s="148"/>
      <c r="AC448" s="148"/>
      <c r="AD448" s="148"/>
      <c r="AE448" s="148"/>
      <c r="AF448" s="148"/>
      <c r="AG448" s="148" t="s">
        <v>173</v>
      </c>
      <c r="AH448" s="148">
        <v>0</v>
      </c>
      <c r="AI448" s="148"/>
      <c r="AJ448" s="148"/>
      <c r="AK448" s="148"/>
      <c r="AL448" s="148"/>
      <c r="AM448" s="148"/>
      <c r="AN448" s="148"/>
      <c r="AO448" s="148"/>
      <c r="AP448" s="148"/>
      <c r="AQ448" s="148"/>
      <c r="AR448" s="148"/>
      <c r="AS448" s="148"/>
      <c r="AT448" s="148"/>
      <c r="AU448" s="148"/>
      <c r="AV448" s="148"/>
      <c r="AW448" s="148"/>
      <c r="AX448" s="148"/>
      <c r="AY448" s="148"/>
      <c r="AZ448" s="148"/>
      <c r="BA448" s="148"/>
      <c r="BB448" s="148"/>
      <c r="BC448" s="148"/>
      <c r="BD448" s="148"/>
      <c r="BE448" s="148"/>
      <c r="BF448" s="148"/>
      <c r="BG448" s="148"/>
      <c r="BH448" s="148"/>
    </row>
    <row r="449" spans="1:60" outlineLevel="1" x14ac:dyDescent="0.2">
      <c r="A449" s="155"/>
      <c r="B449" s="156"/>
      <c r="C449" s="185" t="s">
        <v>511</v>
      </c>
      <c r="D449" s="158"/>
      <c r="E449" s="159">
        <v>1.2768000000000002</v>
      </c>
      <c r="F449" s="157"/>
      <c r="G449" s="157"/>
      <c r="H449" s="157"/>
      <c r="I449" s="157"/>
      <c r="J449" s="157"/>
      <c r="K449" s="157"/>
      <c r="L449" s="157"/>
      <c r="M449" s="157"/>
      <c r="N449" s="157"/>
      <c r="O449" s="157"/>
      <c r="P449" s="157"/>
      <c r="Q449" s="157"/>
      <c r="R449" s="157"/>
      <c r="S449" s="157"/>
      <c r="T449" s="157"/>
      <c r="U449" s="157"/>
      <c r="V449" s="157"/>
      <c r="W449" s="157"/>
      <c r="X449" s="148"/>
      <c r="Y449" s="148"/>
      <c r="Z449" s="148"/>
      <c r="AA449" s="148"/>
      <c r="AB449" s="148"/>
      <c r="AC449" s="148"/>
      <c r="AD449" s="148"/>
      <c r="AE449" s="148"/>
      <c r="AF449" s="148"/>
      <c r="AG449" s="148" t="s">
        <v>173</v>
      </c>
      <c r="AH449" s="148">
        <v>0</v>
      </c>
      <c r="AI449" s="148"/>
      <c r="AJ449" s="148"/>
      <c r="AK449" s="148"/>
      <c r="AL449" s="148"/>
      <c r="AM449" s="148"/>
      <c r="AN449" s="148"/>
      <c r="AO449" s="148"/>
      <c r="AP449" s="148"/>
      <c r="AQ449" s="148"/>
      <c r="AR449" s="148"/>
      <c r="AS449" s="148"/>
      <c r="AT449" s="148"/>
      <c r="AU449" s="148"/>
      <c r="AV449" s="148"/>
      <c r="AW449" s="148"/>
      <c r="AX449" s="148"/>
      <c r="AY449" s="148"/>
      <c r="AZ449" s="148"/>
      <c r="BA449" s="148"/>
      <c r="BB449" s="148"/>
      <c r="BC449" s="148"/>
      <c r="BD449" s="148"/>
      <c r="BE449" s="148"/>
      <c r="BF449" s="148"/>
      <c r="BG449" s="148"/>
      <c r="BH449" s="148"/>
    </row>
    <row r="450" spans="1:60" outlineLevel="1" x14ac:dyDescent="0.2">
      <c r="A450" s="155"/>
      <c r="B450" s="156"/>
      <c r="C450" s="185" t="s">
        <v>512</v>
      </c>
      <c r="D450" s="158"/>
      <c r="E450" s="159">
        <v>0.51535000000000009</v>
      </c>
      <c r="F450" s="157"/>
      <c r="G450" s="157"/>
      <c r="H450" s="157"/>
      <c r="I450" s="157"/>
      <c r="J450" s="157"/>
      <c r="K450" s="157"/>
      <c r="L450" s="157"/>
      <c r="M450" s="157"/>
      <c r="N450" s="157"/>
      <c r="O450" s="157"/>
      <c r="P450" s="157"/>
      <c r="Q450" s="157"/>
      <c r="R450" s="157"/>
      <c r="S450" s="157"/>
      <c r="T450" s="157"/>
      <c r="U450" s="157"/>
      <c r="V450" s="157"/>
      <c r="W450" s="157"/>
      <c r="X450" s="148"/>
      <c r="Y450" s="148"/>
      <c r="Z450" s="148"/>
      <c r="AA450" s="148"/>
      <c r="AB450" s="148"/>
      <c r="AC450" s="148"/>
      <c r="AD450" s="148"/>
      <c r="AE450" s="148"/>
      <c r="AF450" s="148"/>
      <c r="AG450" s="148" t="s">
        <v>173</v>
      </c>
      <c r="AH450" s="148">
        <v>0</v>
      </c>
      <c r="AI450" s="148"/>
      <c r="AJ450" s="148"/>
      <c r="AK450" s="148"/>
      <c r="AL450" s="148"/>
      <c r="AM450" s="148"/>
      <c r="AN450" s="148"/>
      <c r="AO450" s="148"/>
      <c r="AP450" s="148"/>
      <c r="AQ450" s="148"/>
      <c r="AR450" s="148"/>
      <c r="AS450" s="148"/>
      <c r="AT450" s="148"/>
      <c r="AU450" s="148"/>
      <c r="AV450" s="148"/>
      <c r="AW450" s="148"/>
      <c r="AX450" s="148"/>
      <c r="AY450" s="148"/>
      <c r="AZ450" s="148"/>
      <c r="BA450" s="148"/>
      <c r="BB450" s="148"/>
      <c r="BC450" s="148"/>
      <c r="BD450" s="148"/>
      <c r="BE450" s="148"/>
      <c r="BF450" s="148"/>
      <c r="BG450" s="148"/>
      <c r="BH450" s="148"/>
    </row>
    <row r="451" spans="1:60" outlineLevel="1" x14ac:dyDescent="0.2">
      <c r="A451" s="155"/>
      <c r="B451" s="156"/>
      <c r="C451" s="185" t="s">
        <v>513</v>
      </c>
      <c r="D451" s="158"/>
      <c r="E451" s="159">
        <v>0.92763000000000007</v>
      </c>
      <c r="F451" s="157"/>
      <c r="G451" s="157"/>
      <c r="H451" s="157"/>
      <c r="I451" s="157"/>
      <c r="J451" s="157"/>
      <c r="K451" s="157"/>
      <c r="L451" s="157"/>
      <c r="M451" s="157"/>
      <c r="N451" s="157"/>
      <c r="O451" s="157"/>
      <c r="P451" s="157"/>
      <c r="Q451" s="157"/>
      <c r="R451" s="157"/>
      <c r="S451" s="157"/>
      <c r="T451" s="157"/>
      <c r="U451" s="157"/>
      <c r="V451" s="157"/>
      <c r="W451" s="157"/>
      <c r="X451" s="148"/>
      <c r="Y451" s="148"/>
      <c r="Z451" s="148"/>
      <c r="AA451" s="148"/>
      <c r="AB451" s="148"/>
      <c r="AC451" s="148"/>
      <c r="AD451" s="148"/>
      <c r="AE451" s="148"/>
      <c r="AF451" s="148"/>
      <c r="AG451" s="148" t="s">
        <v>173</v>
      </c>
      <c r="AH451" s="148">
        <v>0</v>
      </c>
      <c r="AI451" s="148"/>
      <c r="AJ451" s="148"/>
      <c r="AK451" s="148"/>
      <c r="AL451" s="148"/>
      <c r="AM451" s="148"/>
      <c r="AN451" s="148"/>
      <c r="AO451" s="148"/>
      <c r="AP451" s="148"/>
      <c r="AQ451" s="148"/>
      <c r="AR451" s="148"/>
      <c r="AS451" s="148"/>
      <c r="AT451" s="148"/>
      <c r="AU451" s="148"/>
      <c r="AV451" s="148"/>
      <c r="AW451" s="148"/>
      <c r="AX451" s="148"/>
      <c r="AY451" s="148"/>
      <c r="AZ451" s="148"/>
      <c r="BA451" s="148"/>
      <c r="BB451" s="148"/>
      <c r="BC451" s="148"/>
      <c r="BD451" s="148"/>
      <c r="BE451" s="148"/>
      <c r="BF451" s="148"/>
      <c r="BG451" s="148"/>
      <c r="BH451" s="148"/>
    </row>
    <row r="452" spans="1:60" ht="22.5" outlineLevel="1" x14ac:dyDescent="0.2">
      <c r="A452" s="167">
        <v>88</v>
      </c>
      <c r="B452" s="168" t="s">
        <v>514</v>
      </c>
      <c r="C452" s="184" t="s">
        <v>515</v>
      </c>
      <c r="D452" s="169" t="s">
        <v>184</v>
      </c>
      <c r="E452" s="170">
        <v>0</v>
      </c>
      <c r="F452" s="171">
        <v>0</v>
      </c>
      <c r="G452" s="172">
        <f>ROUND(E452*F452,2)</f>
        <v>0</v>
      </c>
      <c r="H452" s="171">
        <v>0</v>
      </c>
      <c r="I452" s="172">
        <f>ROUND(E452*H452,2)</f>
        <v>0</v>
      </c>
      <c r="J452" s="171">
        <v>139</v>
      </c>
      <c r="K452" s="172">
        <f>ROUND(E452*J452,2)</f>
        <v>0</v>
      </c>
      <c r="L452" s="172">
        <v>21</v>
      </c>
      <c r="M452" s="172">
        <f>G452*(1+L452/100)</f>
        <v>0</v>
      </c>
      <c r="N452" s="172">
        <v>0</v>
      </c>
      <c r="O452" s="172">
        <f>ROUND(E452*N452,2)</f>
        <v>0</v>
      </c>
      <c r="P452" s="172">
        <v>0</v>
      </c>
      <c r="Q452" s="172">
        <f>ROUND(E452*P452,2)</f>
        <v>0</v>
      </c>
      <c r="R452" s="172" t="s">
        <v>479</v>
      </c>
      <c r="S452" s="172" t="s">
        <v>168</v>
      </c>
      <c r="T452" s="173" t="s">
        <v>168</v>
      </c>
      <c r="U452" s="157">
        <v>0.29900000000000004</v>
      </c>
      <c r="V452" s="157">
        <f>ROUND(E452*U452,2)</f>
        <v>0</v>
      </c>
      <c r="W452" s="157"/>
      <c r="X452" s="148"/>
      <c r="Y452" s="148"/>
      <c r="Z452" s="148"/>
      <c r="AA452" s="148"/>
      <c r="AB452" s="148"/>
      <c r="AC452" s="148"/>
      <c r="AD452" s="148"/>
      <c r="AE452" s="148"/>
      <c r="AF452" s="148"/>
      <c r="AG452" s="148" t="s">
        <v>169</v>
      </c>
      <c r="AH452" s="148"/>
      <c r="AI452" s="148"/>
      <c r="AJ452" s="148"/>
      <c r="AK452" s="148"/>
      <c r="AL452" s="148"/>
      <c r="AM452" s="148"/>
      <c r="AN452" s="148"/>
      <c r="AO452" s="148"/>
      <c r="AP452" s="148"/>
      <c r="AQ452" s="148"/>
      <c r="AR452" s="148"/>
      <c r="AS452" s="148"/>
      <c r="AT452" s="148"/>
      <c r="AU452" s="148"/>
      <c r="AV452" s="148"/>
      <c r="AW452" s="148"/>
      <c r="AX452" s="148"/>
      <c r="AY452" s="148"/>
      <c r="AZ452" s="148"/>
      <c r="BA452" s="148"/>
      <c r="BB452" s="148"/>
      <c r="BC452" s="148"/>
      <c r="BD452" s="148"/>
      <c r="BE452" s="148"/>
      <c r="BF452" s="148"/>
      <c r="BG452" s="148"/>
      <c r="BH452" s="148"/>
    </row>
    <row r="453" spans="1:60" outlineLevel="1" x14ac:dyDescent="0.2">
      <c r="A453" s="155"/>
      <c r="B453" s="156"/>
      <c r="C453" s="185" t="s">
        <v>516</v>
      </c>
      <c r="D453" s="158"/>
      <c r="E453" s="159">
        <v>113.4864</v>
      </c>
      <c r="F453" s="157"/>
      <c r="G453" s="157"/>
      <c r="H453" s="157"/>
      <c r="I453" s="157"/>
      <c r="J453" s="157"/>
      <c r="K453" s="157"/>
      <c r="L453" s="157"/>
      <c r="M453" s="157"/>
      <c r="N453" s="157"/>
      <c r="O453" s="157"/>
      <c r="P453" s="157"/>
      <c r="Q453" s="157"/>
      <c r="R453" s="157"/>
      <c r="S453" s="157"/>
      <c r="T453" s="157"/>
      <c r="U453" s="157"/>
      <c r="V453" s="157"/>
      <c r="W453" s="157"/>
      <c r="X453" s="148"/>
      <c r="Y453" s="148"/>
      <c r="Z453" s="148"/>
      <c r="AA453" s="148"/>
      <c r="AB453" s="148"/>
      <c r="AC453" s="148"/>
      <c r="AD453" s="148"/>
      <c r="AE453" s="148"/>
      <c r="AF453" s="148"/>
      <c r="AG453" s="148" t="s">
        <v>173</v>
      </c>
      <c r="AH453" s="148">
        <v>0</v>
      </c>
      <c r="AI453" s="148"/>
      <c r="AJ453" s="148"/>
      <c r="AK453" s="148"/>
      <c r="AL453" s="148"/>
      <c r="AM453" s="148"/>
      <c r="AN453" s="148"/>
      <c r="AO453" s="148"/>
      <c r="AP453" s="148"/>
      <c r="AQ453" s="148"/>
      <c r="AR453" s="148"/>
      <c r="AS453" s="148"/>
      <c r="AT453" s="148"/>
      <c r="AU453" s="148"/>
      <c r="AV453" s="148"/>
      <c r="AW453" s="148"/>
      <c r="AX453" s="148"/>
      <c r="AY453" s="148"/>
      <c r="AZ453" s="148"/>
      <c r="BA453" s="148"/>
      <c r="BB453" s="148"/>
      <c r="BC453" s="148"/>
      <c r="BD453" s="148"/>
      <c r="BE453" s="148"/>
      <c r="BF453" s="148"/>
      <c r="BG453" s="148"/>
      <c r="BH453" s="148"/>
    </row>
    <row r="454" spans="1:60" outlineLevel="1" x14ac:dyDescent="0.2">
      <c r="A454" s="174">
        <v>89</v>
      </c>
      <c r="B454" s="175" t="s">
        <v>517</v>
      </c>
      <c r="C454" s="186" t="s">
        <v>518</v>
      </c>
      <c r="D454" s="176" t="s">
        <v>184</v>
      </c>
      <c r="E454" s="177">
        <v>0</v>
      </c>
      <c r="F454" s="178">
        <v>0</v>
      </c>
      <c r="G454" s="179">
        <f>ROUND(E454*F454,2)</f>
        <v>0</v>
      </c>
      <c r="H454" s="178">
        <v>0</v>
      </c>
      <c r="I454" s="179">
        <f>ROUND(E454*H454,2)</f>
        <v>0</v>
      </c>
      <c r="J454" s="178">
        <v>109.5</v>
      </c>
      <c r="K454" s="179">
        <f>ROUND(E454*J454,2)</f>
        <v>0</v>
      </c>
      <c r="L454" s="179">
        <v>21</v>
      </c>
      <c r="M454" s="179">
        <f>G454*(1+L454/100)</f>
        <v>0</v>
      </c>
      <c r="N454" s="179">
        <v>0</v>
      </c>
      <c r="O454" s="179">
        <f>ROUND(E454*N454,2)</f>
        <v>0</v>
      </c>
      <c r="P454" s="179">
        <v>3.0000000000000002E-2</v>
      </c>
      <c r="Q454" s="179">
        <f>ROUND(E454*P454,2)</f>
        <v>0</v>
      </c>
      <c r="R454" s="179" t="s">
        <v>479</v>
      </c>
      <c r="S454" s="179" t="s">
        <v>168</v>
      </c>
      <c r="T454" s="180" t="s">
        <v>168</v>
      </c>
      <c r="U454" s="157">
        <v>0.23500000000000001</v>
      </c>
      <c r="V454" s="157">
        <f>ROUND(E454*U454,2)</f>
        <v>0</v>
      </c>
      <c r="W454" s="157"/>
      <c r="X454" s="148"/>
      <c r="Y454" s="148"/>
      <c r="Z454" s="148"/>
      <c r="AA454" s="148"/>
      <c r="AB454" s="148"/>
      <c r="AC454" s="148"/>
      <c r="AD454" s="148"/>
      <c r="AE454" s="148"/>
      <c r="AF454" s="148"/>
      <c r="AG454" s="148" t="s">
        <v>480</v>
      </c>
      <c r="AH454" s="148"/>
      <c r="AI454" s="148"/>
      <c r="AJ454" s="148"/>
      <c r="AK454" s="148"/>
      <c r="AL454" s="148"/>
      <c r="AM454" s="148"/>
      <c r="AN454" s="148"/>
      <c r="AO454" s="148"/>
      <c r="AP454" s="148"/>
      <c r="AQ454" s="148"/>
      <c r="AR454" s="148"/>
      <c r="AS454" s="148"/>
      <c r="AT454" s="148"/>
      <c r="AU454" s="148"/>
      <c r="AV454" s="148"/>
      <c r="AW454" s="148"/>
      <c r="AX454" s="148"/>
      <c r="AY454" s="148"/>
      <c r="AZ454" s="148"/>
      <c r="BA454" s="148"/>
      <c r="BB454" s="148"/>
      <c r="BC454" s="148"/>
      <c r="BD454" s="148"/>
      <c r="BE454" s="148"/>
      <c r="BF454" s="148"/>
      <c r="BG454" s="148"/>
      <c r="BH454" s="148"/>
    </row>
    <row r="455" spans="1:60" outlineLevel="1" x14ac:dyDescent="0.2">
      <c r="A455" s="167">
        <v>90</v>
      </c>
      <c r="B455" s="168" t="s">
        <v>519</v>
      </c>
      <c r="C455" s="184" t="s">
        <v>520</v>
      </c>
      <c r="D455" s="169" t="s">
        <v>166</v>
      </c>
      <c r="E455" s="170">
        <v>0</v>
      </c>
      <c r="F455" s="171">
        <v>0</v>
      </c>
      <c r="G455" s="172">
        <f>ROUND(E455*F455,2)</f>
        <v>0</v>
      </c>
      <c r="H455" s="171">
        <v>192.5</v>
      </c>
      <c r="I455" s="172">
        <f>ROUND(E455*H455,2)</f>
        <v>0</v>
      </c>
      <c r="J455" s="171">
        <v>0</v>
      </c>
      <c r="K455" s="172">
        <f>ROUND(E455*J455,2)</f>
        <v>0</v>
      </c>
      <c r="L455" s="172">
        <v>21</v>
      </c>
      <c r="M455" s="172">
        <f>G455*(1+L455/100)</f>
        <v>0</v>
      </c>
      <c r="N455" s="172">
        <v>2.9500000000000004E-3</v>
      </c>
      <c r="O455" s="172">
        <f>ROUND(E455*N455,2)</f>
        <v>0</v>
      </c>
      <c r="P455" s="172">
        <v>0</v>
      </c>
      <c r="Q455" s="172">
        <f>ROUND(E455*P455,2)</f>
        <v>0</v>
      </c>
      <c r="R455" s="172" t="s">
        <v>479</v>
      </c>
      <c r="S455" s="172" t="s">
        <v>168</v>
      </c>
      <c r="T455" s="173" t="s">
        <v>168</v>
      </c>
      <c r="U455" s="157">
        <v>0</v>
      </c>
      <c r="V455" s="157">
        <f>ROUND(E455*U455,2)</f>
        <v>0</v>
      </c>
      <c r="W455" s="157"/>
      <c r="X455" s="148"/>
      <c r="Y455" s="148"/>
      <c r="Z455" s="148"/>
      <c r="AA455" s="148"/>
      <c r="AB455" s="148"/>
      <c r="AC455" s="148"/>
      <c r="AD455" s="148"/>
      <c r="AE455" s="148"/>
      <c r="AF455" s="148"/>
      <c r="AG455" s="148" t="s">
        <v>169</v>
      </c>
      <c r="AH455" s="148"/>
      <c r="AI455" s="148"/>
      <c r="AJ455" s="148"/>
      <c r="AK455" s="148"/>
      <c r="AL455" s="148"/>
      <c r="AM455" s="148"/>
      <c r="AN455" s="148"/>
      <c r="AO455" s="148"/>
      <c r="AP455" s="148"/>
      <c r="AQ455" s="148"/>
      <c r="AR455" s="148"/>
      <c r="AS455" s="148"/>
      <c r="AT455" s="148"/>
      <c r="AU455" s="148"/>
      <c r="AV455" s="148"/>
      <c r="AW455" s="148"/>
      <c r="AX455" s="148"/>
      <c r="AY455" s="148"/>
      <c r="AZ455" s="148"/>
      <c r="BA455" s="148"/>
      <c r="BB455" s="148"/>
      <c r="BC455" s="148"/>
      <c r="BD455" s="148"/>
      <c r="BE455" s="148"/>
      <c r="BF455" s="148"/>
      <c r="BG455" s="148"/>
      <c r="BH455" s="148"/>
    </row>
    <row r="456" spans="1:60" outlineLevel="1" x14ac:dyDescent="0.2">
      <c r="A456" s="155"/>
      <c r="B456" s="156"/>
      <c r="C456" s="185" t="s">
        <v>521</v>
      </c>
      <c r="D456" s="158"/>
      <c r="E456" s="159">
        <v>3.7383800000000003</v>
      </c>
      <c r="F456" s="157"/>
      <c r="G456" s="157"/>
      <c r="H456" s="157"/>
      <c r="I456" s="157"/>
      <c r="J456" s="157"/>
      <c r="K456" s="157"/>
      <c r="L456" s="157"/>
      <c r="M456" s="157"/>
      <c r="N456" s="157"/>
      <c r="O456" s="157"/>
      <c r="P456" s="157"/>
      <c r="Q456" s="157"/>
      <c r="R456" s="157"/>
      <c r="S456" s="157"/>
      <c r="T456" s="157"/>
      <c r="U456" s="157"/>
      <c r="V456" s="157"/>
      <c r="W456" s="157"/>
      <c r="X456" s="148"/>
      <c r="Y456" s="148"/>
      <c r="Z456" s="148"/>
      <c r="AA456" s="148"/>
      <c r="AB456" s="148"/>
      <c r="AC456" s="148"/>
      <c r="AD456" s="148"/>
      <c r="AE456" s="148"/>
      <c r="AF456" s="148"/>
      <c r="AG456" s="148" t="s">
        <v>173</v>
      </c>
      <c r="AH456" s="148">
        <v>0</v>
      </c>
      <c r="AI456" s="148"/>
      <c r="AJ456" s="148"/>
      <c r="AK456" s="148"/>
      <c r="AL456" s="148"/>
      <c r="AM456" s="148"/>
      <c r="AN456" s="148"/>
      <c r="AO456" s="148"/>
      <c r="AP456" s="148"/>
      <c r="AQ456" s="148"/>
      <c r="AR456" s="148"/>
      <c r="AS456" s="148"/>
      <c r="AT456" s="148"/>
      <c r="AU456" s="148"/>
      <c r="AV456" s="148"/>
      <c r="AW456" s="148"/>
      <c r="AX456" s="148"/>
      <c r="AY456" s="148"/>
      <c r="AZ456" s="148"/>
      <c r="BA456" s="148"/>
      <c r="BB456" s="148"/>
      <c r="BC456" s="148"/>
      <c r="BD456" s="148"/>
      <c r="BE456" s="148"/>
      <c r="BF456" s="148"/>
      <c r="BG456" s="148"/>
      <c r="BH456" s="148"/>
    </row>
    <row r="457" spans="1:60" outlineLevel="1" x14ac:dyDescent="0.2">
      <c r="A457" s="155"/>
      <c r="B457" s="156"/>
      <c r="C457" s="185" t="s">
        <v>522</v>
      </c>
      <c r="D457" s="158"/>
      <c r="E457" s="159">
        <v>2.4967800000000002</v>
      </c>
      <c r="F457" s="157"/>
      <c r="G457" s="157"/>
      <c r="H457" s="157"/>
      <c r="I457" s="157"/>
      <c r="J457" s="157"/>
      <c r="K457" s="157"/>
      <c r="L457" s="157"/>
      <c r="M457" s="157"/>
      <c r="N457" s="157"/>
      <c r="O457" s="157"/>
      <c r="P457" s="157"/>
      <c r="Q457" s="157"/>
      <c r="R457" s="157"/>
      <c r="S457" s="157"/>
      <c r="T457" s="157"/>
      <c r="U457" s="157"/>
      <c r="V457" s="157"/>
      <c r="W457" s="157"/>
      <c r="X457" s="148"/>
      <c r="Y457" s="148"/>
      <c r="Z457" s="148"/>
      <c r="AA457" s="148"/>
      <c r="AB457" s="148"/>
      <c r="AC457" s="148"/>
      <c r="AD457" s="148"/>
      <c r="AE457" s="148"/>
      <c r="AF457" s="148"/>
      <c r="AG457" s="148" t="s">
        <v>173</v>
      </c>
      <c r="AH457" s="148">
        <v>0</v>
      </c>
      <c r="AI457" s="148"/>
      <c r="AJ457" s="148"/>
      <c r="AK457" s="148"/>
      <c r="AL457" s="148"/>
      <c r="AM457" s="148"/>
      <c r="AN457" s="148"/>
      <c r="AO457" s="148"/>
      <c r="AP457" s="148"/>
      <c r="AQ457" s="148"/>
      <c r="AR457" s="148"/>
      <c r="AS457" s="148"/>
      <c r="AT457" s="148"/>
      <c r="AU457" s="148"/>
      <c r="AV457" s="148"/>
      <c r="AW457" s="148"/>
      <c r="AX457" s="148"/>
      <c r="AY457" s="148"/>
      <c r="AZ457" s="148"/>
      <c r="BA457" s="148"/>
      <c r="BB457" s="148"/>
      <c r="BC457" s="148"/>
      <c r="BD457" s="148"/>
      <c r="BE457" s="148"/>
      <c r="BF457" s="148"/>
      <c r="BG457" s="148"/>
      <c r="BH457" s="148"/>
    </row>
    <row r="458" spans="1:60" outlineLevel="1" x14ac:dyDescent="0.2">
      <c r="A458" s="167">
        <v>91</v>
      </c>
      <c r="B458" s="168" t="s">
        <v>523</v>
      </c>
      <c r="C458" s="184" t="s">
        <v>524</v>
      </c>
      <c r="D458" s="169" t="s">
        <v>181</v>
      </c>
      <c r="E458" s="170">
        <v>0</v>
      </c>
      <c r="F458" s="171">
        <v>0</v>
      </c>
      <c r="G458" s="172">
        <f>ROUND(E458*F458,2)</f>
        <v>0</v>
      </c>
      <c r="H458" s="171">
        <v>0</v>
      </c>
      <c r="I458" s="172">
        <f>ROUND(E458*H458,2)</f>
        <v>0</v>
      </c>
      <c r="J458" s="171">
        <v>800</v>
      </c>
      <c r="K458" s="172">
        <f>ROUND(E458*J458,2)</f>
        <v>0</v>
      </c>
      <c r="L458" s="172">
        <v>21</v>
      </c>
      <c r="M458" s="172">
        <f>G458*(1+L458/100)</f>
        <v>0</v>
      </c>
      <c r="N458" s="172">
        <v>3.0000000000000002E-2</v>
      </c>
      <c r="O458" s="172">
        <f>ROUND(E458*N458,2)</f>
        <v>0</v>
      </c>
      <c r="P458" s="172">
        <v>0</v>
      </c>
      <c r="Q458" s="172">
        <f>ROUND(E458*P458,2)</f>
        <v>0</v>
      </c>
      <c r="R458" s="172"/>
      <c r="S458" s="172" t="s">
        <v>337</v>
      </c>
      <c r="T458" s="173" t="s">
        <v>408</v>
      </c>
      <c r="U458" s="157">
        <v>0</v>
      </c>
      <c r="V458" s="157">
        <f>ROUND(E458*U458,2)</f>
        <v>0</v>
      </c>
      <c r="W458" s="157"/>
      <c r="X458" s="148"/>
      <c r="Y458" s="148"/>
      <c r="Z458" s="148"/>
      <c r="AA458" s="148"/>
      <c r="AB458" s="148"/>
      <c r="AC458" s="148"/>
      <c r="AD458" s="148"/>
      <c r="AE458" s="148"/>
      <c r="AF458" s="148"/>
      <c r="AG458" s="148" t="s">
        <v>195</v>
      </c>
      <c r="AH458" s="148"/>
      <c r="AI458" s="148"/>
      <c r="AJ458" s="148"/>
      <c r="AK458" s="148"/>
      <c r="AL458" s="148"/>
      <c r="AM458" s="148"/>
      <c r="AN458" s="148"/>
      <c r="AO458" s="148"/>
      <c r="AP458" s="148"/>
      <c r="AQ458" s="148"/>
      <c r="AR458" s="148"/>
      <c r="AS458" s="148"/>
      <c r="AT458" s="148"/>
      <c r="AU458" s="148"/>
      <c r="AV458" s="148"/>
      <c r="AW458" s="148"/>
      <c r="AX458" s="148"/>
      <c r="AY458" s="148"/>
      <c r="AZ458" s="148"/>
      <c r="BA458" s="148"/>
      <c r="BB458" s="148"/>
      <c r="BC458" s="148"/>
      <c r="BD458" s="148"/>
      <c r="BE458" s="148"/>
      <c r="BF458" s="148"/>
      <c r="BG458" s="148"/>
      <c r="BH458" s="148"/>
    </row>
    <row r="459" spans="1:60" outlineLevel="1" x14ac:dyDescent="0.2">
      <c r="A459" s="155"/>
      <c r="B459" s="156"/>
      <c r="C459" s="185" t="s">
        <v>525</v>
      </c>
      <c r="D459" s="158"/>
      <c r="E459" s="159">
        <v>20</v>
      </c>
      <c r="F459" s="157"/>
      <c r="G459" s="157"/>
      <c r="H459" s="157"/>
      <c r="I459" s="157"/>
      <c r="J459" s="157"/>
      <c r="K459" s="157"/>
      <c r="L459" s="157"/>
      <c r="M459" s="157"/>
      <c r="N459" s="157"/>
      <c r="O459" s="157"/>
      <c r="P459" s="157"/>
      <c r="Q459" s="157"/>
      <c r="R459" s="157"/>
      <c r="S459" s="157"/>
      <c r="T459" s="157"/>
      <c r="U459" s="157"/>
      <c r="V459" s="157"/>
      <c r="W459" s="157"/>
      <c r="X459" s="148"/>
      <c r="Y459" s="148"/>
      <c r="Z459" s="148"/>
      <c r="AA459" s="148"/>
      <c r="AB459" s="148"/>
      <c r="AC459" s="148"/>
      <c r="AD459" s="148"/>
      <c r="AE459" s="148"/>
      <c r="AF459" s="148"/>
      <c r="AG459" s="148" t="s">
        <v>173</v>
      </c>
      <c r="AH459" s="148">
        <v>0</v>
      </c>
      <c r="AI459" s="148"/>
      <c r="AJ459" s="148"/>
      <c r="AK459" s="148"/>
      <c r="AL459" s="148"/>
      <c r="AM459" s="148"/>
      <c r="AN459" s="148"/>
      <c r="AO459" s="148"/>
      <c r="AP459" s="148"/>
      <c r="AQ459" s="148"/>
      <c r="AR459" s="148"/>
      <c r="AS459" s="148"/>
      <c r="AT459" s="148"/>
      <c r="AU459" s="148"/>
      <c r="AV459" s="148"/>
      <c r="AW459" s="148"/>
      <c r="AX459" s="148"/>
      <c r="AY459" s="148"/>
      <c r="AZ459" s="148"/>
      <c r="BA459" s="148"/>
      <c r="BB459" s="148"/>
      <c r="BC459" s="148"/>
      <c r="BD459" s="148"/>
      <c r="BE459" s="148"/>
      <c r="BF459" s="148"/>
      <c r="BG459" s="148"/>
      <c r="BH459" s="148"/>
    </row>
    <row r="460" spans="1:60" outlineLevel="1" x14ac:dyDescent="0.2">
      <c r="A460" s="167">
        <v>92</v>
      </c>
      <c r="B460" s="168" t="s">
        <v>526</v>
      </c>
      <c r="C460" s="184" t="s">
        <v>527</v>
      </c>
      <c r="D460" s="169" t="s">
        <v>166</v>
      </c>
      <c r="E460" s="170">
        <v>0</v>
      </c>
      <c r="F460" s="171">
        <v>0</v>
      </c>
      <c r="G460" s="172">
        <f>ROUND(E460*F460,2)</f>
        <v>0</v>
      </c>
      <c r="H460" s="171">
        <v>7230</v>
      </c>
      <c r="I460" s="172">
        <f>ROUND(E460*H460,2)</f>
        <v>0</v>
      </c>
      <c r="J460" s="171">
        <v>0</v>
      </c>
      <c r="K460" s="172">
        <f>ROUND(E460*J460,2)</f>
        <v>0</v>
      </c>
      <c r="L460" s="172">
        <v>21</v>
      </c>
      <c r="M460" s="172">
        <f>G460*(1+L460/100)</f>
        <v>0</v>
      </c>
      <c r="N460" s="172">
        <v>0.55000000000000004</v>
      </c>
      <c r="O460" s="172">
        <f>ROUND(E460*N460,2)</f>
        <v>0</v>
      </c>
      <c r="P460" s="172">
        <v>0</v>
      </c>
      <c r="Q460" s="172">
        <f>ROUND(E460*P460,2)</f>
        <v>0</v>
      </c>
      <c r="R460" s="172" t="s">
        <v>528</v>
      </c>
      <c r="S460" s="172" t="s">
        <v>168</v>
      </c>
      <c r="T460" s="173" t="s">
        <v>168</v>
      </c>
      <c r="U460" s="157">
        <v>0</v>
      </c>
      <c r="V460" s="157">
        <f>ROUND(E460*U460,2)</f>
        <v>0</v>
      </c>
      <c r="W460" s="157"/>
      <c r="X460" s="148"/>
      <c r="Y460" s="148"/>
      <c r="Z460" s="148"/>
      <c r="AA460" s="148"/>
      <c r="AB460" s="148"/>
      <c r="AC460" s="148"/>
      <c r="AD460" s="148"/>
      <c r="AE460" s="148"/>
      <c r="AF460" s="148"/>
      <c r="AG460" s="148" t="s">
        <v>409</v>
      </c>
      <c r="AH460" s="148"/>
      <c r="AI460" s="148"/>
      <c r="AJ460" s="148"/>
      <c r="AK460" s="148"/>
      <c r="AL460" s="148"/>
      <c r="AM460" s="148"/>
      <c r="AN460" s="148"/>
      <c r="AO460" s="148"/>
      <c r="AP460" s="148"/>
      <c r="AQ460" s="148"/>
      <c r="AR460" s="148"/>
      <c r="AS460" s="148"/>
      <c r="AT460" s="148"/>
      <c r="AU460" s="148"/>
      <c r="AV460" s="148"/>
      <c r="AW460" s="148"/>
      <c r="AX460" s="148"/>
      <c r="AY460" s="148"/>
      <c r="AZ460" s="148"/>
      <c r="BA460" s="148"/>
      <c r="BB460" s="148"/>
      <c r="BC460" s="148"/>
      <c r="BD460" s="148"/>
      <c r="BE460" s="148"/>
      <c r="BF460" s="148"/>
      <c r="BG460" s="148"/>
      <c r="BH460" s="148"/>
    </row>
    <row r="461" spans="1:60" outlineLevel="1" x14ac:dyDescent="0.2">
      <c r="A461" s="155"/>
      <c r="B461" s="156"/>
      <c r="C461" s="185" t="s">
        <v>529</v>
      </c>
      <c r="D461" s="158"/>
      <c r="E461" s="159">
        <v>1.9148800000000001</v>
      </c>
      <c r="F461" s="157"/>
      <c r="G461" s="157"/>
      <c r="H461" s="157"/>
      <c r="I461" s="157"/>
      <c r="J461" s="157"/>
      <c r="K461" s="157"/>
      <c r="L461" s="157"/>
      <c r="M461" s="157"/>
      <c r="N461" s="157"/>
      <c r="O461" s="157"/>
      <c r="P461" s="157"/>
      <c r="Q461" s="157"/>
      <c r="R461" s="157"/>
      <c r="S461" s="157"/>
      <c r="T461" s="157"/>
      <c r="U461" s="157"/>
      <c r="V461" s="157"/>
      <c r="W461" s="157"/>
      <c r="X461" s="148"/>
      <c r="Y461" s="148"/>
      <c r="Z461" s="148"/>
      <c r="AA461" s="148"/>
      <c r="AB461" s="148"/>
      <c r="AC461" s="148"/>
      <c r="AD461" s="148"/>
      <c r="AE461" s="148"/>
      <c r="AF461" s="148"/>
      <c r="AG461" s="148" t="s">
        <v>173</v>
      </c>
      <c r="AH461" s="148">
        <v>0</v>
      </c>
      <c r="AI461" s="148"/>
      <c r="AJ461" s="148"/>
      <c r="AK461" s="148"/>
      <c r="AL461" s="148"/>
      <c r="AM461" s="148"/>
      <c r="AN461" s="148"/>
      <c r="AO461" s="148"/>
      <c r="AP461" s="148"/>
      <c r="AQ461" s="148"/>
      <c r="AR461" s="148"/>
      <c r="AS461" s="148"/>
      <c r="AT461" s="148"/>
      <c r="AU461" s="148"/>
      <c r="AV461" s="148"/>
      <c r="AW461" s="148"/>
      <c r="AX461" s="148"/>
      <c r="AY461" s="148"/>
      <c r="AZ461" s="148"/>
      <c r="BA461" s="148"/>
      <c r="BB461" s="148"/>
      <c r="BC461" s="148"/>
      <c r="BD461" s="148"/>
      <c r="BE461" s="148"/>
      <c r="BF461" s="148"/>
      <c r="BG461" s="148"/>
      <c r="BH461" s="148"/>
    </row>
    <row r="462" spans="1:60" outlineLevel="1" x14ac:dyDescent="0.2">
      <c r="A462" s="155"/>
      <c r="B462" s="156"/>
      <c r="C462" s="185" t="s">
        <v>530</v>
      </c>
      <c r="D462" s="158"/>
      <c r="E462" s="159">
        <v>3.6590400000000001</v>
      </c>
      <c r="F462" s="157"/>
      <c r="G462" s="157"/>
      <c r="H462" s="157"/>
      <c r="I462" s="157"/>
      <c r="J462" s="157"/>
      <c r="K462" s="157"/>
      <c r="L462" s="157"/>
      <c r="M462" s="157"/>
      <c r="N462" s="157"/>
      <c r="O462" s="157"/>
      <c r="P462" s="157"/>
      <c r="Q462" s="157"/>
      <c r="R462" s="157"/>
      <c r="S462" s="157"/>
      <c r="T462" s="157"/>
      <c r="U462" s="157"/>
      <c r="V462" s="157"/>
      <c r="W462" s="157"/>
      <c r="X462" s="148"/>
      <c r="Y462" s="148"/>
      <c r="Z462" s="148"/>
      <c r="AA462" s="148"/>
      <c r="AB462" s="148"/>
      <c r="AC462" s="148"/>
      <c r="AD462" s="148"/>
      <c r="AE462" s="148"/>
      <c r="AF462" s="148"/>
      <c r="AG462" s="148" t="s">
        <v>173</v>
      </c>
      <c r="AH462" s="148">
        <v>0</v>
      </c>
      <c r="AI462" s="148"/>
      <c r="AJ462" s="148"/>
      <c r="AK462" s="148"/>
      <c r="AL462" s="148"/>
      <c r="AM462" s="148"/>
      <c r="AN462" s="148"/>
      <c r="AO462" s="148"/>
      <c r="AP462" s="148"/>
      <c r="AQ462" s="148"/>
      <c r="AR462" s="148"/>
      <c r="AS462" s="148"/>
      <c r="AT462" s="148"/>
      <c r="AU462" s="148"/>
      <c r="AV462" s="148"/>
      <c r="AW462" s="148"/>
      <c r="AX462" s="148"/>
      <c r="AY462" s="148"/>
      <c r="AZ462" s="148"/>
      <c r="BA462" s="148"/>
      <c r="BB462" s="148"/>
      <c r="BC462" s="148"/>
      <c r="BD462" s="148"/>
      <c r="BE462" s="148"/>
      <c r="BF462" s="148"/>
      <c r="BG462" s="148"/>
      <c r="BH462" s="148"/>
    </row>
    <row r="463" spans="1:60" outlineLevel="1" x14ac:dyDescent="0.2">
      <c r="A463" s="155"/>
      <c r="B463" s="156"/>
      <c r="C463" s="185" t="s">
        <v>531</v>
      </c>
      <c r="D463" s="158"/>
      <c r="E463" s="159">
        <v>0.88704000000000005</v>
      </c>
      <c r="F463" s="157"/>
      <c r="G463" s="157"/>
      <c r="H463" s="157"/>
      <c r="I463" s="157"/>
      <c r="J463" s="157"/>
      <c r="K463" s="157"/>
      <c r="L463" s="157"/>
      <c r="M463" s="157"/>
      <c r="N463" s="157"/>
      <c r="O463" s="157"/>
      <c r="P463" s="157"/>
      <c r="Q463" s="157"/>
      <c r="R463" s="157"/>
      <c r="S463" s="157"/>
      <c r="T463" s="157"/>
      <c r="U463" s="157"/>
      <c r="V463" s="157"/>
      <c r="W463" s="157"/>
      <c r="X463" s="148"/>
      <c r="Y463" s="148"/>
      <c r="Z463" s="148"/>
      <c r="AA463" s="148"/>
      <c r="AB463" s="148"/>
      <c r="AC463" s="148"/>
      <c r="AD463" s="148"/>
      <c r="AE463" s="148"/>
      <c r="AF463" s="148"/>
      <c r="AG463" s="148" t="s">
        <v>173</v>
      </c>
      <c r="AH463" s="148">
        <v>0</v>
      </c>
      <c r="AI463" s="148"/>
      <c r="AJ463" s="148"/>
      <c r="AK463" s="148"/>
      <c r="AL463" s="148"/>
      <c r="AM463" s="148"/>
      <c r="AN463" s="148"/>
      <c r="AO463" s="148"/>
      <c r="AP463" s="148"/>
      <c r="AQ463" s="148"/>
      <c r="AR463" s="148"/>
      <c r="AS463" s="148"/>
      <c r="AT463" s="148"/>
      <c r="AU463" s="148"/>
      <c r="AV463" s="148"/>
      <c r="AW463" s="148"/>
      <c r="AX463" s="148"/>
      <c r="AY463" s="148"/>
      <c r="AZ463" s="148"/>
      <c r="BA463" s="148"/>
      <c r="BB463" s="148"/>
      <c r="BC463" s="148"/>
      <c r="BD463" s="148"/>
      <c r="BE463" s="148"/>
      <c r="BF463" s="148"/>
      <c r="BG463" s="148"/>
      <c r="BH463" s="148"/>
    </row>
    <row r="464" spans="1:60" outlineLevel="1" x14ac:dyDescent="0.2">
      <c r="A464" s="167">
        <v>93</v>
      </c>
      <c r="B464" s="168" t="s">
        <v>532</v>
      </c>
      <c r="C464" s="184" t="s">
        <v>533</v>
      </c>
      <c r="D464" s="169" t="s">
        <v>166</v>
      </c>
      <c r="E464" s="170">
        <v>0</v>
      </c>
      <c r="F464" s="171">
        <v>0</v>
      </c>
      <c r="G464" s="172">
        <f>ROUND(E464*F464,2)</f>
        <v>0</v>
      </c>
      <c r="H464" s="171">
        <v>6220</v>
      </c>
      <c r="I464" s="172">
        <f>ROUND(E464*H464,2)</f>
        <v>0</v>
      </c>
      <c r="J464" s="171">
        <v>0</v>
      </c>
      <c r="K464" s="172">
        <f>ROUND(E464*J464,2)</f>
        <v>0</v>
      </c>
      <c r="L464" s="172">
        <v>21</v>
      </c>
      <c r="M464" s="172">
        <f>G464*(1+L464/100)</f>
        <v>0</v>
      </c>
      <c r="N464" s="172">
        <v>0.55000000000000004</v>
      </c>
      <c r="O464" s="172">
        <f>ROUND(E464*N464,2)</f>
        <v>0</v>
      </c>
      <c r="P464" s="172">
        <v>0</v>
      </c>
      <c r="Q464" s="172">
        <f>ROUND(E464*P464,2)</f>
        <v>0</v>
      </c>
      <c r="R464" s="172" t="s">
        <v>528</v>
      </c>
      <c r="S464" s="172" t="s">
        <v>168</v>
      </c>
      <c r="T464" s="173" t="s">
        <v>168</v>
      </c>
      <c r="U464" s="157">
        <v>0</v>
      </c>
      <c r="V464" s="157">
        <f>ROUND(E464*U464,2)</f>
        <v>0</v>
      </c>
      <c r="W464" s="157"/>
      <c r="X464" s="148"/>
      <c r="Y464" s="148"/>
      <c r="Z464" s="148"/>
      <c r="AA464" s="148"/>
      <c r="AB464" s="148"/>
      <c r="AC464" s="148"/>
      <c r="AD464" s="148"/>
      <c r="AE464" s="148"/>
      <c r="AF464" s="148"/>
      <c r="AG464" s="148" t="s">
        <v>409</v>
      </c>
      <c r="AH464" s="148"/>
      <c r="AI464" s="148"/>
      <c r="AJ464" s="148"/>
      <c r="AK464" s="148"/>
      <c r="AL464" s="148"/>
      <c r="AM464" s="148"/>
      <c r="AN464" s="148"/>
      <c r="AO464" s="148"/>
      <c r="AP464" s="148"/>
      <c r="AQ464" s="148"/>
      <c r="AR464" s="148"/>
      <c r="AS464" s="148"/>
      <c r="AT464" s="148"/>
      <c r="AU464" s="148"/>
      <c r="AV464" s="148"/>
      <c r="AW464" s="148"/>
      <c r="AX464" s="148"/>
      <c r="AY464" s="148"/>
      <c r="AZ464" s="148"/>
      <c r="BA464" s="148"/>
      <c r="BB464" s="148"/>
      <c r="BC464" s="148"/>
      <c r="BD464" s="148"/>
      <c r="BE464" s="148"/>
      <c r="BF464" s="148"/>
      <c r="BG464" s="148"/>
      <c r="BH464" s="148"/>
    </row>
    <row r="465" spans="1:60" outlineLevel="1" x14ac:dyDescent="0.2">
      <c r="A465" s="155"/>
      <c r="B465" s="156"/>
      <c r="C465" s="185" t="s">
        <v>534</v>
      </c>
      <c r="D465" s="158"/>
      <c r="E465" s="159">
        <v>0</v>
      </c>
      <c r="F465" s="157"/>
      <c r="G465" s="157"/>
      <c r="H465" s="157"/>
      <c r="I465" s="157"/>
      <c r="J465" s="157"/>
      <c r="K465" s="157"/>
      <c r="L465" s="157"/>
      <c r="M465" s="157"/>
      <c r="N465" s="157"/>
      <c r="O465" s="157"/>
      <c r="P465" s="157"/>
      <c r="Q465" s="157"/>
      <c r="R465" s="157"/>
      <c r="S465" s="157"/>
      <c r="T465" s="157"/>
      <c r="U465" s="157"/>
      <c r="V465" s="157"/>
      <c r="W465" s="157"/>
      <c r="X465" s="148"/>
      <c r="Y465" s="148"/>
      <c r="Z465" s="148"/>
      <c r="AA465" s="148"/>
      <c r="AB465" s="148"/>
      <c r="AC465" s="148"/>
      <c r="AD465" s="148"/>
      <c r="AE465" s="148"/>
      <c r="AF465" s="148"/>
      <c r="AG465" s="148" t="s">
        <v>173</v>
      </c>
      <c r="AH465" s="148">
        <v>0</v>
      </c>
      <c r="AI465" s="148"/>
      <c r="AJ465" s="148"/>
      <c r="AK465" s="148"/>
      <c r="AL465" s="148"/>
      <c r="AM465" s="148"/>
      <c r="AN465" s="148"/>
      <c r="AO465" s="148"/>
      <c r="AP465" s="148"/>
      <c r="AQ465" s="148"/>
      <c r="AR465" s="148"/>
      <c r="AS465" s="148"/>
      <c r="AT465" s="148"/>
      <c r="AU465" s="148"/>
      <c r="AV465" s="148"/>
      <c r="AW465" s="148"/>
      <c r="AX465" s="148"/>
      <c r="AY465" s="148"/>
      <c r="AZ465" s="148"/>
      <c r="BA465" s="148"/>
      <c r="BB465" s="148"/>
      <c r="BC465" s="148"/>
      <c r="BD465" s="148"/>
      <c r="BE465" s="148"/>
      <c r="BF465" s="148"/>
      <c r="BG465" s="148"/>
      <c r="BH465" s="148"/>
    </row>
    <row r="466" spans="1:60" outlineLevel="1" x14ac:dyDescent="0.2">
      <c r="A466" s="167">
        <v>94</v>
      </c>
      <c r="B466" s="168" t="s">
        <v>535</v>
      </c>
      <c r="C466" s="184" t="s">
        <v>536</v>
      </c>
      <c r="D466" s="169" t="s">
        <v>0</v>
      </c>
      <c r="E466" s="170">
        <v>0</v>
      </c>
      <c r="F466" s="171">
        <v>0</v>
      </c>
      <c r="G466" s="172">
        <f>ROUND(E466*F466,2)</f>
        <v>0</v>
      </c>
      <c r="H466" s="171">
        <v>0</v>
      </c>
      <c r="I466" s="172">
        <f>ROUND(E466*H466,2)</f>
        <v>0</v>
      </c>
      <c r="J466" s="171">
        <v>6.6000000000000005</v>
      </c>
      <c r="K466" s="172">
        <f>ROUND(E466*J466,2)</f>
        <v>0</v>
      </c>
      <c r="L466" s="172">
        <v>21</v>
      </c>
      <c r="M466" s="172">
        <f>G466*(1+L466/100)</f>
        <v>0</v>
      </c>
      <c r="N466" s="172">
        <v>0</v>
      </c>
      <c r="O466" s="172">
        <f>ROUND(E466*N466,2)</f>
        <v>0</v>
      </c>
      <c r="P466" s="172">
        <v>0</v>
      </c>
      <c r="Q466" s="172">
        <f>ROUND(E466*P466,2)</f>
        <v>0</v>
      </c>
      <c r="R466" s="172" t="s">
        <v>479</v>
      </c>
      <c r="S466" s="172" t="s">
        <v>168</v>
      </c>
      <c r="T466" s="173" t="s">
        <v>168</v>
      </c>
      <c r="U466" s="157">
        <v>0</v>
      </c>
      <c r="V466" s="157">
        <f>ROUND(E466*U466,2)</f>
        <v>0</v>
      </c>
      <c r="W466" s="157"/>
      <c r="X466" s="148"/>
      <c r="Y466" s="148"/>
      <c r="Z466" s="148"/>
      <c r="AA466" s="148"/>
      <c r="AB466" s="148"/>
      <c r="AC466" s="148"/>
      <c r="AD466" s="148"/>
      <c r="AE466" s="148"/>
      <c r="AF466" s="148"/>
      <c r="AG466" s="148" t="s">
        <v>388</v>
      </c>
      <c r="AH466" s="148"/>
      <c r="AI466" s="148"/>
      <c r="AJ466" s="148"/>
      <c r="AK466" s="148"/>
      <c r="AL466" s="148"/>
      <c r="AM466" s="148"/>
      <c r="AN466" s="148"/>
      <c r="AO466" s="148"/>
      <c r="AP466" s="148"/>
      <c r="AQ466" s="148"/>
      <c r="AR466" s="148"/>
      <c r="AS466" s="148"/>
      <c r="AT466" s="148"/>
      <c r="AU466" s="148"/>
      <c r="AV466" s="148"/>
      <c r="AW466" s="148"/>
      <c r="AX466" s="148"/>
      <c r="AY466" s="148"/>
      <c r="AZ466" s="148"/>
      <c r="BA466" s="148"/>
      <c r="BB466" s="148"/>
      <c r="BC466" s="148"/>
      <c r="BD466" s="148"/>
      <c r="BE466" s="148"/>
      <c r="BF466" s="148"/>
      <c r="BG466" s="148"/>
      <c r="BH466" s="148"/>
    </row>
    <row r="467" spans="1:60" outlineLevel="1" x14ac:dyDescent="0.2">
      <c r="A467" s="155"/>
      <c r="B467" s="156"/>
      <c r="C467" s="240" t="s">
        <v>400</v>
      </c>
      <c r="D467" s="241"/>
      <c r="E467" s="241"/>
      <c r="F467" s="241"/>
      <c r="G467" s="241"/>
      <c r="H467" s="157"/>
      <c r="I467" s="157"/>
      <c r="J467" s="157"/>
      <c r="K467" s="157"/>
      <c r="L467" s="157"/>
      <c r="M467" s="157"/>
      <c r="N467" s="157"/>
      <c r="O467" s="157"/>
      <c r="P467" s="157"/>
      <c r="Q467" s="157"/>
      <c r="R467" s="157"/>
      <c r="S467" s="157"/>
      <c r="T467" s="157"/>
      <c r="U467" s="157"/>
      <c r="V467" s="157"/>
      <c r="W467" s="157"/>
      <c r="X467" s="148"/>
      <c r="Y467" s="148"/>
      <c r="Z467" s="148"/>
      <c r="AA467" s="148"/>
      <c r="AB467" s="148"/>
      <c r="AC467" s="148"/>
      <c r="AD467" s="148"/>
      <c r="AE467" s="148"/>
      <c r="AF467" s="148"/>
      <c r="AG467" s="148" t="s">
        <v>171</v>
      </c>
      <c r="AH467" s="148"/>
      <c r="AI467" s="148"/>
      <c r="AJ467" s="148"/>
      <c r="AK467" s="148"/>
      <c r="AL467" s="148"/>
      <c r="AM467" s="148"/>
      <c r="AN467" s="148"/>
      <c r="AO467" s="148"/>
      <c r="AP467" s="148"/>
      <c r="AQ467" s="148"/>
      <c r="AR467" s="148"/>
      <c r="AS467" s="148"/>
      <c r="AT467" s="148"/>
      <c r="AU467" s="148"/>
      <c r="AV467" s="148"/>
      <c r="AW467" s="148"/>
      <c r="AX467" s="148"/>
      <c r="AY467" s="148"/>
      <c r="AZ467" s="148"/>
      <c r="BA467" s="148"/>
      <c r="BB467" s="148"/>
      <c r="BC467" s="148"/>
      <c r="BD467" s="148"/>
      <c r="BE467" s="148"/>
      <c r="BF467" s="148"/>
      <c r="BG467" s="148"/>
      <c r="BH467" s="148"/>
    </row>
    <row r="468" spans="1:60" x14ac:dyDescent="0.2">
      <c r="A468" s="161" t="s">
        <v>162</v>
      </c>
      <c r="B468" s="162" t="s">
        <v>106</v>
      </c>
      <c r="C468" s="183" t="s">
        <v>107</v>
      </c>
      <c r="D468" s="163"/>
      <c r="E468" s="164"/>
      <c r="F468" s="165"/>
      <c r="G468" s="165">
        <f>SUMIF(AG469:AG473,"&lt;&gt;NOR",G469:G473)</f>
        <v>0</v>
      </c>
      <c r="H468" s="165"/>
      <c r="I468" s="165">
        <f>SUM(I469:I473)</f>
        <v>0</v>
      </c>
      <c r="J468" s="165"/>
      <c r="K468" s="165">
        <f>SUM(K469:K473)</f>
        <v>0</v>
      </c>
      <c r="L468" s="165"/>
      <c r="M468" s="165">
        <f>SUM(M469:M473)</f>
        <v>0</v>
      </c>
      <c r="N468" s="165"/>
      <c r="O468" s="165">
        <f>SUM(O469:O473)</f>
        <v>0</v>
      </c>
      <c r="P468" s="165"/>
      <c r="Q468" s="165">
        <f>SUM(Q469:Q473)</f>
        <v>0</v>
      </c>
      <c r="R468" s="165"/>
      <c r="S468" s="165"/>
      <c r="T468" s="166"/>
      <c r="U468" s="160"/>
      <c r="V468" s="160">
        <f>SUM(V469:V473)</f>
        <v>0</v>
      </c>
      <c r="W468" s="160"/>
      <c r="AG468" t="s">
        <v>163</v>
      </c>
    </row>
    <row r="469" spans="1:60" ht="22.5" outlineLevel="1" x14ac:dyDescent="0.2">
      <c r="A469" s="167">
        <v>95</v>
      </c>
      <c r="B469" s="168" t="s">
        <v>537</v>
      </c>
      <c r="C469" s="184" t="s">
        <v>538</v>
      </c>
      <c r="D469" s="169" t="s">
        <v>184</v>
      </c>
      <c r="E469" s="170">
        <v>0</v>
      </c>
      <c r="F469" s="171">
        <v>0</v>
      </c>
      <c r="G469" s="172">
        <f>ROUND(E469*F469,2)</f>
        <v>0</v>
      </c>
      <c r="H469" s="171">
        <v>371.46000000000004</v>
      </c>
      <c r="I469" s="172">
        <f>ROUND(E469*H469,2)</f>
        <v>0</v>
      </c>
      <c r="J469" s="171">
        <v>111.04</v>
      </c>
      <c r="K469" s="172">
        <f>ROUND(E469*J469,2)</f>
        <v>0</v>
      </c>
      <c r="L469" s="172">
        <v>21</v>
      </c>
      <c r="M469" s="172">
        <f>G469*(1+L469/100)</f>
        <v>0</v>
      </c>
      <c r="N469" s="172">
        <v>1.3710000000000002E-2</v>
      </c>
      <c r="O469" s="172">
        <f>ROUND(E469*N469,2)</f>
        <v>0</v>
      </c>
      <c r="P469" s="172">
        <v>0</v>
      </c>
      <c r="Q469" s="172">
        <f>ROUND(E469*P469,2)</f>
        <v>0</v>
      </c>
      <c r="R469" s="172" t="s">
        <v>539</v>
      </c>
      <c r="S469" s="172" t="s">
        <v>168</v>
      </c>
      <c r="T469" s="173" t="s">
        <v>168</v>
      </c>
      <c r="U469" s="157">
        <v>0.23200000000000001</v>
      </c>
      <c r="V469" s="157">
        <f>ROUND(E469*U469,2)</f>
        <v>0</v>
      </c>
      <c r="W469" s="157"/>
      <c r="X469" s="148"/>
      <c r="Y469" s="148"/>
      <c r="Z469" s="148"/>
      <c r="AA469" s="148"/>
      <c r="AB469" s="148"/>
      <c r="AC469" s="148"/>
      <c r="AD469" s="148"/>
      <c r="AE469" s="148"/>
      <c r="AF469" s="148"/>
      <c r="AG469" s="148" t="s">
        <v>169</v>
      </c>
      <c r="AH469" s="148"/>
      <c r="AI469" s="148"/>
      <c r="AJ469" s="148"/>
      <c r="AK469" s="148"/>
      <c r="AL469" s="148"/>
      <c r="AM469" s="148"/>
      <c r="AN469" s="148"/>
      <c r="AO469" s="148"/>
      <c r="AP469" s="148"/>
      <c r="AQ469" s="148"/>
      <c r="AR469" s="148"/>
      <c r="AS469" s="148"/>
      <c r="AT469" s="148"/>
      <c r="AU469" s="148"/>
      <c r="AV469" s="148"/>
      <c r="AW469" s="148"/>
      <c r="AX469" s="148"/>
      <c r="AY469" s="148"/>
      <c r="AZ469" s="148"/>
      <c r="BA469" s="148"/>
      <c r="BB469" s="148"/>
      <c r="BC469" s="148"/>
      <c r="BD469" s="148"/>
      <c r="BE469" s="148"/>
      <c r="BF469" s="148"/>
      <c r="BG469" s="148"/>
      <c r="BH469" s="148"/>
    </row>
    <row r="470" spans="1:60" outlineLevel="1" x14ac:dyDescent="0.2">
      <c r="A470" s="155"/>
      <c r="B470" s="156"/>
      <c r="C470" s="240" t="s">
        <v>540</v>
      </c>
      <c r="D470" s="241"/>
      <c r="E470" s="241"/>
      <c r="F470" s="241"/>
      <c r="G470" s="241"/>
      <c r="H470" s="157"/>
      <c r="I470" s="157"/>
      <c r="J470" s="157"/>
      <c r="K470" s="157"/>
      <c r="L470" s="157"/>
      <c r="M470" s="157"/>
      <c r="N470" s="157"/>
      <c r="O470" s="157"/>
      <c r="P470" s="157"/>
      <c r="Q470" s="157"/>
      <c r="R470" s="157"/>
      <c r="S470" s="157"/>
      <c r="T470" s="157"/>
      <c r="U470" s="157"/>
      <c r="V470" s="157"/>
      <c r="W470" s="157"/>
      <c r="X470" s="148"/>
      <c r="Y470" s="148"/>
      <c r="Z470" s="148"/>
      <c r="AA470" s="148"/>
      <c r="AB470" s="148"/>
      <c r="AC470" s="148"/>
      <c r="AD470" s="148"/>
      <c r="AE470" s="148"/>
      <c r="AF470" s="148"/>
      <c r="AG470" s="148" t="s">
        <v>171</v>
      </c>
      <c r="AH470" s="148"/>
      <c r="AI470" s="148"/>
      <c r="AJ470" s="148"/>
      <c r="AK470" s="148"/>
      <c r="AL470" s="148"/>
      <c r="AM470" s="148"/>
      <c r="AN470" s="148"/>
      <c r="AO470" s="148"/>
      <c r="AP470" s="148"/>
      <c r="AQ470" s="148"/>
      <c r="AR470" s="148"/>
      <c r="AS470" s="148"/>
      <c r="AT470" s="148"/>
      <c r="AU470" s="148"/>
      <c r="AV470" s="148"/>
      <c r="AW470" s="148"/>
      <c r="AX470" s="148"/>
      <c r="AY470" s="148"/>
      <c r="AZ470" s="148"/>
      <c r="BA470" s="148"/>
      <c r="BB470" s="148"/>
      <c r="BC470" s="148"/>
      <c r="BD470" s="148"/>
      <c r="BE470" s="148"/>
      <c r="BF470" s="148"/>
      <c r="BG470" s="148"/>
      <c r="BH470" s="148"/>
    </row>
    <row r="471" spans="1:60" outlineLevel="1" x14ac:dyDescent="0.2">
      <c r="A471" s="155"/>
      <c r="B471" s="156"/>
      <c r="C471" s="185" t="s">
        <v>516</v>
      </c>
      <c r="D471" s="158"/>
      <c r="E471" s="159">
        <v>113.4864</v>
      </c>
      <c r="F471" s="157"/>
      <c r="G471" s="157"/>
      <c r="H471" s="157"/>
      <c r="I471" s="157"/>
      <c r="J471" s="157"/>
      <c r="K471" s="157"/>
      <c r="L471" s="157"/>
      <c r="M471" s="157"/>
      <c r="N471" s="157"/>
      <c r="O471" s="157"/>
      <c r="P471" s="157"/>
      <c r="Q471" s="157"/>
      <c r="R471" s="157"/>
      <c r="S471" s="157"/>
      <c r="T471" s="157"/>
      <c r="U471" s="157"/>
      <c r="V471" s="157"/>
      <c r="W471" s="157"/>
      <c r="X471" s="148"/>
      <c r="Y471" s="148"/>
      <c r="Z471" s="148"/>
      <c r="AA471" s="148"/>
      <c r="AB471" s="148"/>
      <c r="AC471" s="148"/>
      <c r="AD471" s="148"/>
      <c r="AE471" s="148"/>
      <c r="AF471" s="148"/>
      <c r="AG471" s="148" t="s">
        <v>173</v>
      </c>
      <c r="AH471" s="148">
        <v>0</v>
      </c>
      <c r="AI471" s="148"/>
      <c r="AJ471" s="148"/>
      <c r="AK471" s="148"/>
      <c r="AL471" s="148"/>
      <c r="AM471" s="148"/>
      <c r="AN471" s="148"/>
      <c r="AO471" s="148"/>
      <c r="AP471" s="148"/>
      <c r="AQ471" s="148"/>
      <c r="AR471" s="148"/>
      <c r="AS471" s="148"/>
      <c r="AT471" s="148"/>
      <c r="AU471" s="148"/>
      <c r="AV471" s="148"/>
      <c r="AW471" s="148"/>
      <c r="AX471" s="148"/>
      <c r="AY471" s="148"/>
      <c r="AZ471" s="148"/>
      <c r="BA471" s="148"/>
      <c r="BB471" s="148"/>
      <c r="BC471" s="148"/>
      <c r="BD471" s="148"/>
      <c r="BE471" s="148"/>
      <c r="BF471" s="148"/>
      <c r="BG471" s="148"/>
      <c r="BH471" s="148"/>
    </row>
    <row r="472" spans="1:60" outlineLevel="1" x14ac:dyDescent="0.2">
      <c r="A472" s="167">
        <v>96</v>
      </c>
      <c r="B472" s="168" t="s">
        <v>541</v>
      </c>
      <c r="C472" s="184" t="s">
        <v>542</v>
      </c>
      <c r="D472" s="169" t="s">
        <v>0</v>
      </c>
      <c r="E472" s="170">
        <v>0</v>
      </c>
      <c r="F472" s="171">
        <v>0</v>
      </c>
      <c r="G472" s="172">
        <f>ROUND(E472*F472,2)</f>
        <v>0</v>
      </c>
      <c r="H472" s="171">
        <v>0</v>
      </c>
      <c r="I472" s="172">
        <f>ROUND(E472*H472,2)</f>
        <v>0</v>
      </c>
      <c r="J472" s="171">
        <v>9</v>
      </c>
      <c r="K472" s="172">
        <f>ROUND(E472*J472,2)</f>
        <v>0</v>
      </c>
      <c r="L472" s="172">
        <v>21</v>
      </c>
      <c r="M472" s="172">
        <f>G472*(1+L472/100)</f>
        <v>0</v>
      </c>
      <c r="N472" s="172">
        <v>0</v>
      </c>
      <c r="O472" s="172">
        <f>ROUND(E472*N472,2)</f>
        <v>0</v>
      </c>
      <c r="P472" s="172">
        <v>0</v>
      </c>
      <c r="Q472" s="172">
        <f>ROUND(E472*P472,2)</f>
        <v>0</v>
      </c>
      <c r="R472" s="172" t="s">
        <v>539</v>
      </c>
      <c r="S472" s="172" t="s">
        <v>168</v>
      </c>
      <c r="T472" s="173" t="s">
        <v>168</v>
      </c>
      <c r="U472" s="157">
        <v>0</v>
      </c>
      <c r="V472" s="157">
        <f>ROUND(E472*U472,2)</f>
        <v>0</v>
      </c>
      <c r="W472" s="157"/>
      <c r="X472" s="148"/>
      <c r="Y472" s="148"/>
      <c r="Z472" s="148"/>
      <c r="AA472" s="148"/>
      <c r="AB472" s="148"/>
      <c r="AC472" s="148"/>
      <c r="AD472" s="148"/>
      <c r="AE472" s="148"/>
      <c r="AF472" s="148"/>
      <c r="AG472" s="148" t="s">
        <v>388</v>
      </c>
      <c r="AH472" s="148"/>
      <c r="AI472" s="148"/>
      <c r="AJ472" s="148"/>
      <c r="AK472" s="148"/>
      <c r="AL472" s="148"/>
      <c r="AM472" s="148"/>
      <c r="AN472" s="148"/>
      <c r="AO472" s="148"/>
      <c r="AP472" s="148"/>
      <c r="AQ472" s="148"/>
      <c r="AR472" s="148"/>
      <c r="AS472" s="148"/>
      <c r="AT472" s="148"/>
      <c r="AU472" s="148"/>
      <c r="AV472" s="148"/>
      <c r="AW472" s="148"/>
      <c r="AX472" s="148"/>
      <c r="AY472" s="148"/>
      <c r="AZ472" s="148"/>
      <c r="BA472" s="148"/>
      <c r="BB472" s="148"/>
      <c r="BC472" s="148"/>
      <c r="BD472" s="148"/>
      <c r="BE472" s="148"/>
      <c r="BF472" s="148"/>
      <c r="BG472" s="148"/>
      <c r="BH472" s="148"/>
    </row>
    <row r="473" spans="1:60" outlineLevel="1" x14ac:dyDescent="0.2">
      <c r="A473" s="155"/>
      <c r="B473" s="156"/>
      <c r="C473" s="240" t="s">
        <v>400</v>
      </c>
      <c r="D473" s="241"/>
      <c r="E473" s="241"/>
      <c r="F473" s="241"/>
      <c r="G473" s="241"/>
      <c r="H473" s="157"/>
      <c r="I473" s="157"/>
      <c r="J473" s="157"/>
      <c r="K473" s="157"/>
      <c r="L473" s="157"/>
      <c r="M473" s="157"/>
      <c r="N473" s="157"/>
      <c r="O473" s="157"/>
      <c r="P473" s="157"/>
      <c r="Q473" s="157"/>
      <c r="R473" s="157"/>
      <c r="S473" s="157"/>
      <c r="T473" s="157"/>
      <c r="U473" s="157"/>
      <c r="V473" s="157"/>
      <c r="W473" s="157"/>
      <c r="X473" s="148"/>
      <c r="Y473" s="148"/>
      <c r="Z473" s="148"/>
      <c r="AA473" s="148"/>
      <c r="AB473" s="148"/>
      <c r="AC473" s="148"/>
      <c r="AD473" s="148"/>
      <c r="AE473" s="148"/>
      <c r="AF473" s="148"/>
      <c r="AG473" s="148" t="s">
        <v>171</v>
      </c>
      <c r="AH473" s="148"/>
      <c r="AI473" s="148"/>
      <c r="AJ473" s="148"/>
      <c r="AK473" s="148"/>
      <c r="AL473" s="148"/>
      <c r="AM473" s="148"/>
      <c r="AN473" s="148"/>
      <c r="AO473" s="148"/>
      <c r="AP473" s="148"/>
      <c r="AQ473" s="148"/>
      <c r="AR473" s="148"/>
      <c r="AS473" s="148"/>
      <c r="AT473" s="148"/>
      <c r="AU473" s="148"/>
      <c r="AV473" s="148"/>
      <c r="AW473" s="148"/>
      <c r="AX473" s="148"/>
      <c r="AY473" s="148"/>
      <c r="AZ473" s="148"/>
      <c r="BA473" s="148"/>
      <c r="BB473" s="148"/>
      <c r="BC473" s="148"/>
      <c r="BD473" s="148"/>
      <c r="BE473" s="148"/>
      <c r="BF473" s="148"/>
      <c r="BG473" s="148"/>
      <c r="BH473" s="148"/>
    </row>
    <row r="474" spans="1:60" x14ac:dyDescent="0.2">
      <c r="A474" s="161" t="s">
        <v>162</v>
      </c>
      <c r="B474" s="162" t="s">
        <v>108</v>
      </c>
      <c r="C474" s="183" t="s">
        <v>109</v>
      </c>
      <c r="D474" s="163"/>
      <c r="E474" s="164"/>
      <c r="F474" s="165"/>
      <c r="G474" s="165">
        <f>SUMIF(AG475:AG500,"&lt;&gt;NOR",G475:G500)</f>
        <v>0</v>
      </c>
      <c r="H474" s="165"/>
      <c r="I474" s="165">
        <f>SUM(I475:I500)</f>
        <v>0</v>
      </c>
      <c r="J474" s="165"/>
      <c r="K474" s="165">
        <f>SUM(K475:K500)</f>
        <v>0</v>
      </c>
      <c r="L474" s="165"/>
      <c r="M474" s="165">
        <f>SUM(M475:M500)</f>
        <v>0</v>
      </c>
      <c r="N474" s="165"/>
      <c r="O474" s="165">
        <f>SUM(O475:O500)</f>
        <v>0</v>
      </c>
      <c r="P474" s="165"/>
      <c r="Q474" s="165">
        <f>SUM(Q475:Q500)</f>
        <v>0</v>
      </c>
      <c r="R474" s="165"/>
      <c r="S474" s="165"/>
      <c r="T474" s="166"/>
      <c r="U474" s="160"/>
      <c r="V474" s="160">
        <f>SUM(V475:V500)</f>
        <v>0</v>
      </c>
      <c r="W474" s="160"/>
      <c r="AG474" t="s">
        <v>163</v>
      </c>
    </row>
    <row r="475" spans="1:60" ht="22.5" outlineLevel="1" x14ac:dyDescent="0.2">
      <c r="A475" s="174">
        <v>97</v>
      </c>
      <c r="B475" s="175" t="s">
        <v>543</v>
      </c>
      <c r="C475" s="186" t="s">
        <v>544</v>
      </c>
      <c r="D475" s="176" t="s">
        <v>181</v>
      </c>
      <c r="E475" s="177">
        <v>0</v>
      </c>
      <c r="F475" s="178">
        <v>0</v>
      </c>
      <c r="G475" s="179">
        <f>ROUND(E475*F475,2)</f>
        <v>0</v>
      </c>
      <c r="H475" s="178">
        <v>405.77000000000004</v>
      </c>
      <c r="I475" s="179">
        <f>ROUND(E475*H475,2)</f>
        <v>0</v>
      </c>
      <c r="J475" s="178">
        <v>123.23</v>
      </c>
      <c r="K475" s="179">
        <f>ROUND(E475*J475,2)</f>
        <v>0</v>
      </c>
      <c r="L475" s="179">
        <v>21</v>
      </c>
      <c r="M475" s="179">
        <f>G475*(1+L475/100)</f>
        <v>0</v>
      </c>
      <c r="N475" s="179">
        <v>3.2000000000000003E-4</v>
      </c>
      <c r="O475" s="179">
        <f>ROUND(E475*N475,2)</f>
        <v>0</v>
      </c>
      <c r="P475" s="179">
        <v>0</v>
      </c>
      <c r="Q475" s="179">
        <f>ROUND(E475*P475,2)</f>
        <v>0</v>
      </c>
      <c r="R475" s="179" t="s">
        <v>545</v>
      </c>
      <c r="S475" s="179" t="s">
        <v>168</v>
      </c>
      <c r="T475" s="180" t="s">
        <v>168</v>
      </c>
      <c r="U475" s="157">
        <v>0.23800000000000002</v>
      </c>
      <c r="V475" s="157">
        <f>ROUND(E475*U475,2)</f>
        <v>0</v>
      </c>
      <c r="W475" s="157"/>
      <c r="X475" s="148"/>
      <c r="Y475" s="148"/>
      <c r="Z475" s="148"/>
      <c r="AA475" s="148"/>
      <c r="AB475" s="148"/>
      <c r="AC475" s="148"/>
      <c r="AD475" s="148"/>
      <c r="AE475" s="148"/>
      <c r="AF475" s="148"/>
      <c r="AG475" s="148" t="s">
        <v>169</v>
      </c>
      <c r="AH475" s="148"/>
      <c r="AI475" s="148"/>
      <c r="AJ475" s="148"/>
      <c r="AK475" s="148"/>
      <c r="AL475" s="148"/>
      <c r="AM475" s="148"/>
      <c r="AN475" s="148"/>
      <c r="AO475" s="148"/>
      <c r="AP475" s="148"/>
      <c r="AQ475" s="148"/>
      <c r="AR475" s="148"/>
      <c r="AS475" s="148"/>
      <c r="AT475" s="148"/>
      <c r="AU475" s="148"/>
      <c r="AV475" s="148"/>
      <c r="AW475" s="148"/>
      <c r="AX475" s="148"/>
      <c r="AY475" s="148"/>
      <c r="AZ475" s="148"/>
      <c r="BA475" s="148"/>
      <c r="BB475" s="148"/>
      <c r="BC475" s="148"/>
      <c r="BD475" s="148"/>
      <c r="BE475" s="148"/>
      <c r="BF475" s="148"/>
      <c r="BG475" s="148"/>
      <c r="BH475" s="148"/>
    </row>
    <row r="476" spans="1:60" ht="33.75" outlineLevel="1" x14ac:dyDescent="0.2">
      <c r="A476" s="174">
        <v>98</v>
      </c>
      <c r="B476" s="175" t="s">
        <v>546</v>
      </c>
      <c r="C476" s="186" t="s">
        <v>547</v>
      </c>
      <c r="D476" s="176" t="s">
        <v>189</v>
      </c>
      <c r="E476" s="177">
        <v>0</v>
      </c>
      <c r="F476" s="178">
        <v>0</v>
      </c>
      <c r="G476" s="179">
        <f>ROUND(E476*F476,2)</f>
        <v>0</v>
      </c>
      <c r="H476" s="178">
        <v>438.96000000000004</v>
      </c>
      <c r="I476" s="179">
        <f>ROUND(E476*H476,2)</f>
        <v>0</v>
      </c>
      <c r="J476" s="178">
        <v>107.04</v>
      </c>
      <c r="K476" s="179">
        <f>ROUND(E476*J476,2)</f>
        <v>0</v>
      </c>
      <c r="L476" s="179">
        <v>21</v>
      </c>
      <c r="M476" s="179">
        <f>G476*(1+L476/100)</f>
        <v>0</v>
      </c>
      <c r="N476" s="179">
        <v>3.5300000000000002E-3</v>
      </c>
      <c r="O476" s="179">
        <f>ROUND(E476*N476,2)</f>
        <v>0</v>
      </c>
      <c r="P476" s="179">
        <v>0</v>
      </c>
      <c r="Q476" s="179">
        <f>ROUND(E476*P476,2)</f>
        <v>0</v>
      </c>
      <c r="R476" s="179" t="s">
        <v>545</v>
      </c>
      <c r="S476" s="179" t="s">
        <v>168</v>
      </c>
      <c r="T476" s="180" t="s">
        <v>168</v>
      </c>
      <c r="U476" s="157">
        <v>0.21160000000000001</v>
      </c>
      <c r="V476" s="157">
        <f>ROUND(E476*U476,2)</f>
        <v>0</v>
      </c>
      <c r="W476" s="157"/>
      <c r="X476" s="148"/>
      <c r="Y476" s="148"/>
      <c r="Z476" s="148"/>
      <c r="AA476" s="148"/>
      <c r="AB476" s="148"/>
      <c r="AC476" s="148"/>
      <c r="AD476" s="148"/>
      <c r="AE476" s="148"/>
      <c r="AF476" s="148"/>
      <c r="AG476" s="148" t="s">
        <v>169</v>
      </c>
      <c r="AH476" s="148"/>
      <c r="AI476" s="148"/>
      <c r="AJ476" s="148"/>
      <c r="AK476" s="148"/>
      <c r="AL476" s="148"/>
      <c r="AM476" s="148"/>
      <c r="AN476" s="148"/>
      <c r="AO476" s="148"/>
      <c r="AP476" s="148"/>
      <c r="AQ476" s="148"/>
      <c r="AR476" s="148"/>
      <c r="AS476" s="148"/>
      <c r="AT476" s="148"/>
      <c r="AU476" s="148"/>
      <c r="AV476" s="148"/>
      <c r="AW476" s="148"/>
      <c r="AX476" s="148"/>
      <c r="AY476" s="148"/>
      <c r="AZ476" s="148"/>
      <c r="BA476" s="148"/>
      <c r="BB476" s="148"/>
      <c r="BC476" s="148"/>
      <c r="BD476" s="148"/>
      <c r="BE476" s="148"/>
      <c r="BF476" s="148"/>
      <c r="BG476" s="148"/>
      <c r="BH476" s="148"/>
    </row>
    <row r="477" spans="1:60" ht="22.5" outlineLevel="1" x14ac:dyDescent="0.2">
      <c r="A477" s="167">
        <v>99</v>
      </c>
      <c r="B477" s="168" t="s">
        <v>548</v>
      </c>
      <c r="C477" s="184" t="s">
        <v>549</v>
      </c>
      <c r="D477" s="169" t="s">
        <v>189</v>
      </c>
      <c r="E477" s="170">
        <v>0</v>
      </c>
      <c r="F477" s="171">
        <v>0</v>
      </c>
      <c r="G477" s="172">
        <f>ROUND(E477*F477,2)</f>
        <v>0</v>
      </c>
      <c r="H477" s="171">
        <v>247.21</v>
      </c>
      <c r="I477" s="172">
        <f>ROUND(E477*H477,2)</f>
        <v>0</v>
      </c>
      <c r="J477" s="171">
        <v>113.79</v>
      </c>
      <c r="K477" s="172">
        <f>ROUND(E477*J477,2)</f>
        <v>0</v>
      </c>
      <c r="L477" s="172">
        <v>21</v>
      </c>
      <c r="M477" s="172">
        <f>G477*(1+L477/100)</f>
        <v>0</v>
      </c>
      <c r="N477" s="172">
        <v>1.8700000000000001E-3</v>
      </c>
      <c r="O477" s="172">
        <f>ROUND(E477*N477,2)</f>
        <v>0</v>
      </c>
      <c r="P477" s="172">
        <v>0</v>
      </c>
      <c r="Q477" s="172">
        <f>ROUND(E477*P477,2)</f>
        <v>0</v>
      </c>
      <c r="R477" s="172" t="s">
        <v>545</v>
      </c>
      <c r="S477" s="172" t="s">
        <v>168</v>
      </c>
      <c r="T477" s="173" t="s">
        <v>168</v>
      </c>
      <c r="U477" s="157">
        <v>0.22540000000000002</v>
      </c>
      <c r="V477" s="157">
        <f>ROUND(E477*U477,2)</f>
        <v>0</v>
      </c>
      <c r="W477" s="157"/>
      <c r="X477" s="148"/>
      <c r="Y477" s="148"/>
      <c r="Z477" s="148"/>
      <c r="AA477" s="148"/>
      <c r="AB477" s="148"/>
      <c r="AC477" s="148"/>
      <c r="AD477" s="148"/>
      <c r="AE477" s="148"/>
      <c r="AF477" s="148"/>
      <c r="AG477" s="148" t="s">
        <v>480</v>
      </c>
      <c r="AH477" s="148"/>
      <c r="AI477" s="148"/>
      <c r="AJ477" s="148"/>
      <c r="AK477" s="148"/>
      <c r="AL477" s="148"/>
      <c r="AM477" s="148"/>
      <c r="AN477" s="148"/>
      <c r="AO477" s="148"/>
      <c r="AP477" s="148"/>
      <c r="AQ477" s="148"/>
      <c r="AR477" s="148"/>
      <c r="AS477" s="148"/>
      <c r="AT477" s="148"/>
      <c r="AU477" s="148"/>
      <c r="AV477" s="148"/>
      <c r="AW477" s="148"/>
      <c r="AX477" s="148"/>
      <c r="AY477" s="148"/>
      <c r="AZ477" s="148"/>
      <c r="BA477" s="148"/>
      <c r="BB477" s="148"/>
      <c r="BC477" s="148"/>
      <c r="BD477" s="148"/>
      <c r="BE477" s="148"/>
      <c r="BF477" s="148"/>
      <c r="BG477" s="148"/>
      <c r="BH477" s="148"/>
    </row>
    <row r="478" spans="1:60" outlineLevel="1" x14ac:dyDescent="0.2">
      <c r="A478" s="155"/>
      <c r="B478" s="156"/>
      <c r="C478" s="185" t="s">
        <v>203</v>
      </c>
      <c r="D478" s="158"/>
      <c r="E478" s="159">
        <v>22</v>
      </c>
      <c r="F478" s="157"/>
      <c r="G478" s="157"/>
      <c r="H478" s="157"/>
      <c r="I478" s="157"/>
      <c r="J478" s="157"/>
      <c r="K478" s="157"/>
      <c r="L478" s="157"/>
      <c r="M478" s="157"/>
      <c r="N478" s="157"/>
      <c r="O478" s="157"/>
      <c r="P478" s="157"/>
      <c r="Q478" s="157"/>
      <c r="R478" s="157"/>
      <c r="S478" s="157"/>
      <c r="T478" s="157"/>
      <c r="U478" s="157"/>
      <c r="V478" s="157"/>
      <c r="W478" s="157"/>
      <c r="X478" s="148"/>
      <c r="Y478" s="148"/>
      <c r="Z478" s="148"/>
      <c r="AA478" s="148"/>
      <c r="AB478" s="148"/>
      <c r="AC478" s="148"/>
      <c r="AD478" s="148"/>
      <c r="AE478" s="148"/>
      <c r="AF478" s="148"/>
      <c r="AG478" s="148" t="s">
        <v>173</v>
      </c>
      <c r="AH478" s="148">
        <v>0</v>
      </c>
      <c r="AI478" s="148"/>
      <c r="AJ478" s="148"/>
      <c r="AK478" s="148"/>
      <c r="AL478" s="148"/>
      <c r="AM478" s="148"/>
      <c r="AN478" s="148"/>
      <c r="AO478" s="148"/>
      <c r="AP478" s="148"/>
      <c r="AQ478" s="148"/>
      <c r="AR478" s="148"/>
      <c r="AS478" s="148"/>
      <c r="AT478" s="148"/>
      <c r="AU478" s="148"/>
      <c r="AV478" s="148"/>
      <c r="AW478" s="148"/>
      <c r="AX478" s="148"/>
      <c r="AY478" s="148"/>
      <c r="AZ478" s="148"/>
      <c r="BA478" s="148"/>
      <c r="BB478" s="148"/>
      <c r="BC478" s="148"/>
      <c r="BD478" s="148"/>
      <c r="BE478" s="148"/>
      <c r="BF478" s="148"/>
      <c r="BG478" s="148"/>
      <c r="BH478" s="148"/>
    </row>
    <row r="479" spans="1:60" outlineLevel="1" x14ac:dyDescent="0.2">
      <c r="A479" s="155"/>
      <c r="B479" s="156"/>
      <c r="C479" s="185" t="s">
        <v>550</v>
      </c>
      <c r="D479" s="158"/>
      <c r="E479" s="159">
        <v>18.57</v>
      </c>
      <c r="F479" s="157"/>
      <c r="G479" s="157"/>
      <c r="H479" s="157"/>
      <c r="I479" s="157"/>
      <c r="J479" s="157"/>
      <c r="K479" s="157"/>
      <c r="L479" s="157"/>
      <c r="M479" s="157"/>
      <c r="N479" s="157"/>
      <c r="O479" s="157"/>
      <c r="P479" s="157"/>
      <c r="Q479" s="157"/>
      <c r="R479" s="157"/>
      <c r="S479" s="157"/>
      <c r="T479" s="157"/>
      <c r="U479" s="157"/>
      <c r="V479" s="157"/>
      <c r="W479" s="157"/>
      <c r="X479" s="148"/>
      <c r="Y479" s="148"/>
      <c r="Z479" s="148"/>
      <c r="AA479" s="148"/>
      <c r="AB479" s="148"/>
      <c r="AC479" s="148"/>
      <c r="AD479" s="148"/>
      <c r="AE479" s="148"/>
      <c r="AF479" s="148"/>
      <c r="AG479" s="148" t="s">
        <v>173</v>
      </c>
      <c r="AH479" s="148">
        <v>0</v>
      </c>
      <c r="AI479" s="148"/>
      <c r="AJ479" s="148"/>
      <c r="AK479" s="148"/>
      <c r="AL479" s="148"/>
      <c r="AM479" s="148"/>
      <c r="AN479" s="148"/>
      <c r="AO479" s="148"/>
      <c r="AP479" s="148"/>
      <c r="AQ479" s="148"/>
      <c r="AR479" s="148"/>
      <c r="AS479" s="148"/>
      <c r="AT479" s="148"/>
      <c r="AU479" s="148"/>
      <c r="AV479" s="148"/>
      <c r="AW479" s="148"/>
      <c r="AX479" s="148"/>
      <c r="AY479" s="148"/>
      <c r="AZ479" s="148"/>
      <c r="BA479" s="148"/>
      <c r="BB479" s="148"/>
      <c r="BC479" s="148"/>
      <c r="BD479" s="148"/>
      <c r="BE479" s="148"/>
      <c r="BF479" s="148"/>
      <c r="BG479" s="148"/>
      <c r="BH479" s="148"/>
    </row>
    <row r="480" spans="1:60" ht="33.75" outlineLevel="1" x14ac:dyDescent="0.2">
      <c r="A480" s="167">
        <v>100</v>
      </c>
      <c r="B480" s="168" t="s">
        <v>551</v>
      </c>
      <c r="C480" s="184" t="s">
        <v>552</v>
      </c>
      <c r="D480" s="169" t="s">
        <v>184</v>
      </c>
      <c r="E480" s="170">
        <v>0</v>
      </c>
      <c r="F480" s="171">
        <v>0</v>
      </c>
      <c r="G480" s="172">
        <f>ROUND(E480*F480,2)</f>
        <v>0</v>
      </c>
      <c r="H480" s="171">
        <v>999.04000000000008</v>
      </c>
      <c r="I480" s="172">
        <f>ROUND(E480*H480,2)</f>
        <v>0</v>
      </c>
      <c r="J480" s="171">
        <v>1605.96</v>
      </c>
      <c r="K480" s="172">
        <f>ROUND(E480*J480,2)</f>
        <v>0</v>
      </c>
      <c r="L480" s="172">
        <v>21</v>
      </c>
      <c r="M480" s="172">
        <f>G480*(1+L480/100)</f>
        <v>0</v>
      </c>
      <c r="N480" s="172">
        <v>9.0200000000000002E-3</v>
      </c>
      <c r="O480" s="172">
        <f>ROUND(E480*N480,2)</f>
        <v>0</v>
      </c>
      <c r="P480" s="172">
        <v>0</v>
      </c>
      <c r="Q480" s="172">
        <f>ROUND(E480*P480,2)</f>
        <v>0</v>
      </c>
      <c r="R480" s="172" t="s">
        <v>545</v>
      </c>
      <c r="S480" s="172" t="s">
        <v>168</v>
      </c>
      <c r="T480" s="173" t="s">
        <v>168</v>
      </c>
      <c r="U480" s="157">
        <v>3.0435000000000003</v>
      </c>
      <c r="V480" s="157">
        <f>ROUND(E480*U480,2)</f>
        <v>0</v>
      </c>
      <c r="W480" s="157"/>
      <c r="X480" s="148"/>
      <c r="Y480" s="148"/>
      <c r="Z480" s="148"/>
      <c r="AA480" s="148"/>
      <c r="AB480" s="148"/>
      <c r="AC480" s="148"/>
      <c r="AD480" s="148"/>
      <c r="AE480" s="148"/>
      <c r="AF480" s="148"/>
      <c r="AG480" s="148" t="s">
        <v>480</v>
      </c>
      <c r="AH480" s="148"/>
      <c r="AI480" s="148"/>
      <c r="AJ480" s="148"/>
      <c r="AK480" s="148"/>
      <c r="AL480" s="148"/>
      <c r="AM480" s="148"/>
      <c r="AN480" s="148"/>
      <c r="AO480" s="148"/>
      <c r="AP480" s="148"/>
      <c r="AQ480" s="148"/>
      <c r="AR480" s="148"/>
      <c r="AS480" s="148"/>
      <c r="AT480" s="148"/>
      <c r="AU480" s="148"/>
      <c r="AV480" s="148"/>
      <c r="AW480" s="148"/>
      <c r="AX480" s="148"/>
      <c r="AY480" s="148"/>
      <c r="AZ480" s="148"/>
      <c r="BA480" s="148"/>
      <c r="BB480" s="148"/>
      <c r="BC480" s="148"/>
      <c r="BD480" s="148"/>
      <c r="BE480" s="148"/>
      <c r="BF480" s="148"/>
      <c r="BG480" s="148"/>
      <c r="BH480" s="148"/>
    </row>
    <row r="481" spans="1:60" outlineLevel="1" x14ac:dyDescent="0.2">
      <c r="A481" s="155"/>
      <c r="B481" s="156"/>
      <c r="C481" s="185" t="s">
        <v>553</v>
      </c>
      <c r="D481" s="158"/>
      <c r="E481" s="159">
        <v>1.32</v>
      </c>
      <c r="F481" s="157"/>
      <c r="G481" s="157"/>
      <c r="H481" s="157"/>
      <c r="I481" s="157"/>
      <c r="J481" s="157"/>
      <c r="K481" s="157"/>
      <c r="L481" s="157"/>
      <c r="M481" s="157"/>
      <c r="N481" s="157"/>
      <c r="O481" s="157"/>
      <c r="P481" s="157"/>
      <c r="Q481" s="157"/>
      <c r="R481" s="157"/>
      <c r="S481" s="157"/>
      <c r="T481" s="157"/>
      <c r="U481" s="157"/>
      <c r="V481" s="157"/>
      <c r="W481" s="157"/>
      <c r="X481" s="148"/>
      <c r="Y481" s="148"/>
      <c r="Z481" s="148"/>
      <c r="AA481" s="148"/>
      <c r="AB481" s="148"/>
      <c r="AC481" s="148"/>
      <c r="AD481" s="148"/>
      <c r="AE481" s="148"/>
      <c r="AF481" s="148"/>
      <c r="AG481" s="148" t="s">
        <v>173</v>
      </c>
      <c r="AH481" s="148">
        <v>0</v>
      </c>
      <c r="AI481" s="148"/>
      <c r="AJ481" s="148"/>
      <c r="AK481" s="148"/>
      <c r="AL481" s="148"/>
      <c r="AM481" s="148"/>
      <c r="AN481" s="148"/>
      <c r="AO481" s="148"/>
      <c r="AP481" s="148"/>
      <c r="AQ481" s="148"/>
      <c r="AR481" s="148"/>
      <c r="AS481" s="148"/>
      <c r="AT481" s="148"/>
      <c r="AU481" s="148"/>
      <c r="AV481" s="148"/>
      <c r="AW481" s="148"/>
      <c r="AX481" s="148"/>
      <c r="AY481" s="148"/>
      <c r="AZ481" s="148"/>
      <c r="BA481" s="148"/>
      <c r="BB481" s="148"/>
      <c r="BC481" s="148"/>
      <c r="BD481" s="148"/>
      <c r="BE481" s="148"/>
      <c r="BF481" s="148"/>
      <c r="BG481" s="148"/>
      <c r="BH481" s="148"/>
    </row>
    <row r="482" spans="1:60" ht="33.75" outlineLevel="1" x14ac:dyDescent="0.2">
      <c r="A482" s="167">
        <v>101</v>
      </c>
      <c r="B482" s="168" t="s">
        <v>554</v>
      </c>
      <c r="C482" s="184" t="s">
        <v>555</v>
      </c>
      <c r="D482" s="169" t="s">
        <v>189</v>
      </c>
      <c r="E482" s="170">
        <v>0</v>
      </c>
      <c r="F482" s="171">
        <v>0</v>
      </c>
      <c r="G482" s="172">
        <f>ROUND(E482*F482,2)</f>
        <v>0</v>
      </c>
      <c r="H482" s="171">
        <v>278.72000000000003</v>
      </c>
      <c r="I482" s="172">
        <f>ROUND(E482*H482,2)</f>
        <v>0</v>
      </c>
      <c r="J482" s="171">
        <v>245.28</v>
      </c>
      <c r="K482" s="172">
        <f>ROUND(E482*J482,2)</f>
        <v>0</v>
      </c>
      <c r="L482" s="172">
        <v>21</v>
      </c>
      <c r="M482" s="172">
        <f>G482*(1+L482/100)</f>
        <v>0</v>
      </c>
      <c r="N482" s="172">
        <v>3.0000000000000001E-3</v>
      </c>
      <c r="O482" s="172">
        <f>ROUND(E482*N482,2)</f>
        <v>0</v>
      </c>
      <c r="P482" s="172">
        <v>0</v>
      </c>
      <c r="Q482" s="172">
        <f>ROUND(E482*P482,2)</f>
        <v>0</v>
      </c>
      <c r="R482" s="172" t="s">
        <v>545</v>
      </c>
      <c r="S482" s="172" t="s">
        <v>168</v>
      </c>
      <c r="T482" s="173" t="s">
        <v>168</v>
      </c>
      <c r="U482" s="157">
        <v>0.47016000000000002</v>
      </c>
      <c r="V482" s="157">
        <f>ROUND(E482*U482,2)</f>
        <v>0</v>
      </c>
      <c r="W482" s="157"/>
      <c r="X482" s="148"/>
      <c r="Y482" s="148"/>
      <c r="Z482" s="148"/>
      <c r="AA482" s="148"/>
      <c r="AB482" s="148"/>
      <c r="AC482" s="148"/>
      <c r="AD482" s="148"/>
      <c r="AE482" s="148"/>
      <c r="AF482" s="148"/>
      <c r="AG482" s="148" t="s">
        <v>480</v>
      </c>
      <c r="AH482" s="148"/>
      <c r="AI482" s="148"/>
      <c r="AJ482" s="148"/>
      <c r="AK482" s="148"/>
      <c r="AL482" s="148"/>
      <c r="AM482" s="148"/>
      <c r="AN482" s="148"/>
      <c r="AO482" s="148"/>
      <c r="AP482" s="148"/>
      <c r="AQ482" s="148"/>
      <c r="AR482" s="148"/>
      <c r="AS482" s="148"/>
      <c r="AT482" s="148"/>
      <c r="AU482" s="148"/>
      <c r="AV482" s="148"/>
      <c r="AW482" s="148"/>
      <c r="AX482" s="148"/>
      <c r="AY482" s="148"/>
      <c r="AZ482" s="148"/>
      <c r="BA482" s="148"/>
      <c r="BB482" s="148"/>
      <c r="BC482" s="148"/>
      <c r="BD482" s="148"/>
      <c r="BE482" s="148"/>
      <c r="BF482" s="148"/>
      <c r="BG482" s="148"/>
      <c r="BH482" s="148"/>
    </row>
    <row r="483" spans="1:60" outlineLevel="1" x14ac:dyDescent="0.2">
      <c r="A483" s="155"/>
      <c r="B483" s="156"/>
      <c r="C483" s="185" t="s">
        <v>556</v>
      </c>
      <c r="D483" s="158"/>
      <c r="E483" s="159">
        <v>23.57</v>
      </c>
      <c r="F483" s="157"/>
      <c r="G483" s="157"/>
      <c r="H483" s="157"/>
      <c r="I483" s="157"/>
      <c r="J483" s="157"/>
      <c r="K483" s="157"/>
      <c r="L483" s="157"/>
      <c r="M483" s="157"/>
      <c r="N483" s="157"/>
      <c r="O483" s="157"/>
      <c r="P483" s="157"/>
      <c r="Q483" s="157"/>
      <c r="R483" s="157"/>
      <c r="S483" s="157"/>
      <c r="T483" s="157"/>
      <c r="U483" s="157"/>
      <c r="V483" s="157"/>
      <c r="W483" s="157"/>
      <c r="X483" s="148"/>
      <c r="Y483" s="148"/>
      <c r="Z483" s="148"/>
      <c r="AA483" s="148"/>
      <c r="AB483" s="148"/>
      <c r="AC483" s="148"/>
      <c r="AD483" s="148"/>
      <c r="AE483" s="148"/>
      <c r="AF483" s="148"/>
      <c r="AG483" s="148" t="s">
        <v>173</v>
      </c>
      <c r="AH483" s="148">
        <v>0</v>
      </c>
      <c r="AI483" s="148"/>
      <c r="AJ483" s="148"/>
      <c r="AK483" s="148"/>
      <c r="AL483" s="148"/>
      <c r="AM483" s="148"/>
      <c r="AN483" s="148"/>
      <c r="AO483" s="148"/>
      <c r="AP483" s="148"/>
      <c r="AQ483" s="148"/>
      <c r="AR483" s="148"/>
      <c r="AS483" s="148"/>
      <c r="AT483" s="148"/>
      <c r="AU483" s="148"/>
      <c r="AV483" s="148"/>
      <c r="AW483" s="148"/>
      <c r="AX483" s="148"/>
      <c r="AY483" s="148"/>
      <c r="AZ483" s="148"/>
      <c r="BA483" s="148"/>
      <c r="BB483" s="148"/>
      <c r="BC483" s="148"/>
      <c r="BD483" s="148"/>
      <c r="BE483" s="148"/>
      <c r="BF483" s="148"/>
      <c r="BG483" s="148"/>
      <c r="BH483" s="148"/>
    </row>
    <row r="484" spans="1:60" ht="33.75" outlineLevel="1" x14ac:dyDescent="0.2">
      <c r="A484" s="167">
        <v>102</v>
      </c>
      <c r="B484" s="168" t="s">
        <v>557</v>
      </c>
      <c r="C484" s="184" t="s">
        <v>558</v>
      </c>
      <c r="D484" s="169" t="s">
        <v>189</v>
      </c>
      <c r="E484" s="170">
        <v>0</v>
      </c>
      <c r="F484" s="171">
        <v>0</v>
      </c>
      <c r="G484" s="172">
        <f>ROUND(E484*F484,2)</f>
        <v>0</v>
      </c>
      <c r="H484" s="171">
        <v>8.9300000000000015</v>
      </c>
      <c r="I484" s="172">
        <f>ROUND(E484*H484,2)</f>
        <v>0</v>
      </c>
      <c r="J484" s="171">
        <v>153.07000000000002</v>
      </c>
      <c r="K484" s="172">
        <f>ROUND(E484*J484,2)</f>
        <v>0</v>
      </c>
      <c r="L484" s="172">
        <v>21</v>
      </c>
      <c r="M484" s="172">
        <f>G484*(1+L484/100)</f>
        <v>0</v>
      </c>
      <c r="N484" s="172">
        <v>4.0000000000000003E-5</v>
      </c>
      <c r="O484" s="172">
        <f>ROUND(E484*N484,2)</f>
        <v>0</v>
      </c>
      <c r="P484" s="172">
        <v>0</v>
      </c>
      <c r="Q484" s="172">
        <f>ROUND(E484*P484,2)</f>
        <v>0</v>
      </c>
      <c r="R484" s="172" t="s">
        <v>545</v>
      </c>
      <c r="S484" s="172" t="s">
        <v>168</v>
      </c>
      <c r="T484" s="173" t="s">
        <v>168</v>
      </c>
      <c r="U484" s="157">
        <v>0.27025000000000005</v>
      </c>
      <c r="V484" s="157">
        <f>ROUND(E484*U484,2)</f>
        <v>0</v>
      </c>
      <c r="W484" s="157"/>
      <c r="X484" s="148"/>
      <c r="Y484" s="148"/>
      <c r="Z484" s="148"/>
      <c r="AA484" s="148"/>
      <c r="AB484" s="148"/>
      <c r="AC484" s="148"/>
      <c r="AD484" s="148"/>
      <c r="AE484" s="148"/>
      <c r="AF484" s="148"/>
      <c r="AG484" s="148" t="s">
        <v>480</v>
      </c>
      <c r="AH484" s="148"/>
      <c r="AI484" s="148"/>
      <c r="AJ484" s="148"/>
      <c r="AK484" s="148"/>
      <c r="AL484" s="148"/>
      <c r="AM484" s="148"/>
      <c r="AN484" s="148"/>
      <c r="AO484" s="148"/>
      <c r="AP484" s="148"/>
      <c r="AQ484" s="148"/>
      <c r="AR484" s="148"/>
      <c r="AS484" s="148"/>
      <c r="AT484" s="148"/>
      <c r="AU484" s="148"/>
      <c r="AV484" s="148"/>
      <c r="AW484" s="148"/>
      <c r="AX484" s="148"/>
      <c r="AY484" s="148"/>
      <c r="AZ484" s="148"/>
      <c r="BA484" s="148"/>
      <c r="BB484" s="148"/>
      <c r="BC484" s="148"/>
      <c r="BD484" s="148"/>
      <c r="BE484" s="148"/>
      <c r="BF484" s="148"/>
      <c r="BG484" s="148"/>
      <c r="BH484" s="148"/>
    </row>
    <row r="485" spans="1:60" outlineLevel="1" x14ac:dyDescent="0.2">
      <c r="A485" s="155"/>
      <c r="B485" s="156"/>
      <c r="C485" s="185" t="s">
        <v>559</v>
      </c>
      <c r="D485" s="158"/>
      <c r="E485" s="159">
        <v>18</v>
      </c>
      <c r="F485" s="157"/>
      <c r="G485" s="157"/>
      <c r="H485" s="157"/>
      <c r="I485" s="157"/>
      <c r="J485" s="157"/>
      <c r="K485" s="157"/>
      <c r="L485" s="157"/>
      <c r="M485" s="157"/>
      <c r="N485" s="157"/>
      <c r="O485" s="157"/>
      <c r="P485" s="157"/>
      <c r="Q485" s="157"/>
      <c r="R485" s="157"/>
      <c r="S485" s="157"/>
      <c r="T485" s="157"/>
      <c r="U485" s="157"/>
      <c r="V485" s="157"/>
      <c r="W485" s="157"/>
      <c r="X485" s="148"/>
      <c r="Y485" s="148"/>
      <c r="Z485" s="148"/>
      <c r="AA485" s="148"/>
      <c r="AB485" s="148"/>
      <c r="AC485" s="148"/>
      <c r="AD485" s="148"/>
      <c r="AE485" s="148"/>
      <c r="AF485" s="148"/>
      <c r="AG485" s="148" t="s">
        <v>173</v>
      </c>
      <c r="AH485" s="148">
        <v>0</v>
      </c>
      <c r="AI485" s="148"/>
      <c r="AJ485" s="148"/>
      <c r="AK485" s="148"/>
      <c r="AL485" s="148"/>
      <c r="AM485" s="148"/>
      <c r="AN485" s="148"/>
      <c r="AO485" s="148"/>
      <c r="AP485" s="148"/>
      <c r="AQ485" s="148"/>
      <c r="AR485" s="148"/>
      <c r="AS485" s="148"/>
      <c r="AT485" s="148"/>
      <c r="AU485" s="148"/>
      <c r="AV485" s="148"/>
      <c r="AW485" s="148"/>
      <c r="AX485" s="148"/>
      <c r="AY485" s="148"/>
      <c r="AZ485" s="148"/>
      <c r="BA485" s="148"/>
      <c r="BB485" s="148"/>
      <c r="BC485" s="148"/>
      <c r="BD485" s="148"/>
      <c r="BE485" s="148"/>
      <c r="BF485" s="148"/>
      <c r="BG485" s="148"/>
      <c r="BH485" s="148"/>
    </row>
    <row r="486" spans="1:60" ht="33.75" outlineLevel="1" x14ac:dyDescent="0.2">
      <c r="A486" s="167">
        <v>103</v>
      </c>
      <c r="B486" s="168" t="s">
        <v>560</v>
      </c>
      <c r="C486" s="184" t="s">
        <v>561</v>
      </c>
      <c r="D486" s="169" t="s">
        <v>181</v>
      </c>
      <c r="E486" s="170">
        <v>0</v>
      </c>
      <c r="F486" s="171">
        <v>0</v>
      </c>
      <c r="G486" s="172">
        <f>ROUND(E486*F486,2)</f>
        <v>0</v>
      </c>
      <c r="H486" s="171">
        <v>4.24</v>
      </c>
      <c r="I486" s="172">
        <f>ROUND(E486*H486,2)</f>
        <v>0</v>
      </c>
      <c r="J486" s="171">
        <v>65.06</v>
      </c>
      <c r="K486" s="172">
        <f>ROUND(E486*J486,2)</f>
        <v>0</v>
      </c>
      <c r="L486" s="172">
        <v>21</v>
      </c>
      <c r="M486" s="172">
        <f>G486*(1+L486/100)</f>
        <v>0</v>
      </c>
      <c r="N486" s="172">
        <v>5.0000000000000002E-5</v>
      </c>
      <c r="O486" s="172">
        <f>ROUND(E486*N486,2)</f>
        <v>0</v>
      </c>
      <c r="P486" s="172">
        <v>0</v>
      </c>
      <c r="Q486" s="172">
        <f>ROUND(E486*P486,2)</f>
        <v>0</v>
      </c>
      <c r="R486" s="172" t="s">
        <v>545</v>
      </c>
      <c r="S486" s="172" t="s">
        <v>168</v>
      </c>
      <c r="T486" s="173" t="s">
        <v>168</v>
      </c>
      <c r="U486" s="157">
        <v>0.115</v>
      </c>
      <c r="V486" s="157">
        <f>ROUND(E486*U486,2)</f>
        <v>0</v>
      </c>
      <c r="W486" s="157"/>
      <c r="X486" s="148"/>
      <c r="Y486" s="148"/>
      <c r="Z486" s="148"/>
      <c r="AA486" s="148"/>
      <c r="AB486" s="148"/>
      <c r="AC486" s="148"/>
      <c r="AD486" s="148"/>
      <c r="AE486" s="148"/>
      <c r="AF486" s="148"/>
      <c r="AG486" s="148" t="s">
        <v>480</v>
      </c>
      <c r="AH486" s="148"/>
      <c r="AI486" s="148"/>
      <c r="AJ486" s="148"/>
      <c r="AK486" s="148"/>
      <c r="AL486" s="148"/>
      <c r="AM486" s="148"/>
      <c r="AN486" s="148"/>
      <c r="AO486" s="148"/>
      <c r="AP486" s="148"/>
      <c r="AQ486" s="148"/>
      <c r="AR486" s="148"/>
      <c r="AS486" s="148"/>
      <c r="AT486" s="148"/>
      <c r="AU486" s="148"/>
      <c r="AV486" s="148"/>
      <c r="AW486" s="148"/>
      <c r="AX486" s="148"/>
      <c r="AY486" s="148"/>
      <c r="AZ486" s="148"/>
      <c r="BA486" s="148"/>
      <c r="BB486" s="148"/>
      <c r="BC486" s="148"/>
      <c r="BD486" s="148"/>
      <c r="BE486" s="148"/>
      <c r="BF486" s="148"/>
      <c r="BG486" s="148"/>
      <c r="BH486" s="148"/>
    </row>
    <row r="487" spans="1:60" outlineLevel="1" x14ac:dyDescent="0.2">
      <c r="A487" s="155"/>
      <c r="B487" s="156"/>
      <c r="C487" s="185" t="s">
        <v>559</v>
      </c>
      <c r="D487" s="158"/>
      <c r="E487" s="159">
        <v>18</v>
      </c>
      <c r="F487" s="157"/>
      <c r="G487" s="157"/>
      <c r="H487" s="157"/>
      <c r="I487" s="157"/>
      <c r="J487" s="157"/>
      <c r="K487" s="157"/>
      <c r="L487" s="157"/>
      <c r="M487" s="157"/>
      <c r="N487" s="157"/>
      <c r="O487" s="157"/>
      <c r="P487" s="157"/>
      <c r="Q487" s="157"/>
      <c r="R487" s="157"/>
      <c r="S487" s="157"/>
      <c r="T487" s="157"/>
      <c r="U487" s="157"/>
      <c r="V487" s="157"/>
      <c r="W487" s="157"/>
      <c r="X487" s="148"/>
      <c r="Y487" s="148"/>
      <c r="Z487" s="148"/>
      <c r="AA487" s="148"/>
      <c r="AB487" s="148"/>
      <c r="AC487" s="148"/>
      <c r="AD487" s="148"/>
      <c r="AE487" s="148"/>
      <c r="AF487" s="148"/>
      <c r="AG487" s="148" t="s">
        <v>173</v>
      </c>
      <c r="AH487" s="148">
        <v>0</v>
      </c>
      <c r="AI487" s="148"/>
      <c r="AJ487" s="148"/>
      <c r="AK487" s="148"/>
      <c r="AL487" s="148"/>
      <c r="AM487" s="148"/>
      <c r="AN487" s="148"/>
      <c r="AO487" s="148"/>
      <c r="AP487" s="148"/>
      <c r="AQ487" s="148"/>
      <c r="AR487" s="148"/>
      <c r="AS487" s="148"/>
      <c r="AT487" s="148"/>
      <c r="AU487" s="148"/>
      <c r="AV487" s="148"/>
      <c r="AW487" s="148"/>
      <c r="AX487" s="148"/>
      <c r="AY487" s="148"/>
      <c r="AZ487" s="148"/>
      <c r="BA487" s="148"/>
      <c r="BB487" s="148"/>
      <c r="BC487" s="148"/>
      <c r="BD487" s="148"/>
      <c r="BE487" s="148"/>
      <c r="BF487" s="148"/>
      <c r="BG487" s="148"/>
      <c r="BH487" s="148"/>
    </row>
    <row r="488" spans="1:60" ht="22.5" outlineLevel="1" x14ac:dyDescent="0.2">
      <c r="A488" s="167">
        <v>104</v>
      </c>
      <c r="B488" s="168" t="s">
        <v>562</v>
      </c>
      <c r="C488" s="184" t="s">
        <v>563</v>
      </c>
      <c r="D488" s="169" t="s">
        <v>189</v>
      </c>
      <c r="E488" s="170">
        <v>0</v>
      </c>
      <c r="F488" s="171">
        <v>0</v>
      </c>
      <c r="G488" s="172">
        <f>ROUND(E488*F488,2)</f>
        <v>0</v>
      </c>
      <c r="H488" s="171">
        <v>292.64000000000004</v>
      </c>
      <c r="I488" s="172">
        <f>ROUND(E488*H488,2)</f>
        <v>0</v>
      </c>
      <c r="J488" s="171">
        <v>343.36</v>
      </c>
      <c r="K488" s="172">
        <f>ROUND(E488*J488,2)</f>
        <v>0</v>
      </c>
      <c r="L488" s="172">
        <v>21</v>
      </c>
      <c r="M488" s="172">
        <f>G488*(1+L488/100)</f>
        <v>0</v>
      </c>
      <c r="N488" s="172">
        <v>3.0500000000000002E-3</v>
      </c>
      <c r="O488" s="172">
        <f>ROUND(E488*N488,2)</f>
        <v>0</v>
      </c>
      <c r="P488" s="172">
        <v>0</v>
      </c>
      <c r="Q488" s="172">
        <f>ROUND(E488*P488,2)</f>
        <v>0</v>
      </c>
      <c r="R488" s="172" t="s">
        <v>545</v>
      </c>
      <c r="S488" s="172" t="s">
        <v>168</v>
      </c>
      <c r="T488" s="173" t="s">
        <v>168</v>
      </c>
      <c r="U488" s="157">
        <v>0.72100000000000009</v>
      </c>
      <c r="V488" s="157">
        <f>ROUND(E488*U488,2)</f>
        <v>0</v>
      </c>
      <c r="W488" s="157"/>
      <c r="X488" s="148"/>
      <c r="Y488" s="148"/>
      <c r="Z488" s="148"/>
      <c r="AA488" s="148"/>
      <c r="AB488" s="148"/>
      <c r="AC488" s="148"/>
      <c r="AD488" s="148"/>
      <c r="AE488" s="148"/>
      <c r="AF488" s="148"/>
      <c r="AG488" s="148" t="s">
        <v>480</v>
      </c>
      <c r="AH488" s="148"/>
      <c r="AI488" s="148"/>
      <c r="AJ488" s="148"/>
      <c r="AK488" s="148"/>
      <c r="AL488" s="148"/>
      <c r="AM488" s="148"/>
      <c r="AN488" s="148"/>
      <c r="AO488" s="148"/>
      <c r="AP488" s="148"/>
      <c r="AQ488" s="148"/>
      <c r="AR488" s="148"/>
      <c r="AS488" s="148"/>
      <c r="AT488" s="148"/>
      <c r="AU488" s="148"/>
      <c r="AV488" s="148"/>
      <c r="AW488" s="148"/>
      <c r="AX488" s="148"/>
      <c r="AY488" s="148"/>
      <c r="AZ488" s="148"/>
      <c r="BA488" s="148"/>
      <c r="BB488" s="148"/>
      <c r="BC488" s="148"/>
      <c r="BD488" s="148"/>
      <c r="BE488" s="148"/>
      <c r="BF488" s="148"/>
      <c r="BG488" s="148"/>
      <c r="BH488" s="148"/>
    </row>
    <row r="489" spans="1:60" outlineLevel="1" x14ac:dyDescent="0.2">
      <c r="A489" s="155"/>
      <c r="B489" s="156"/>
      <c r="C489" s="240" t="s">
        <v>564</v>
      </c>
      <c r="D489" s="241"/>
      <c r="E489" s="241"/>
      <c r="F489" s="241"/>
      <c r="G489" s="241"/>
      <c r="H489" s="157"/>
      <c r="I489" s="157"/>
      <c r="J489" s="157"/>
      <c r="K489" s="157"/>
      <c r="L489" s="157"/>
      <c r="M489" s="157"/>
      <c r="N489" s="157"/>
      <c r="O489" s="157"/>
      <c r="P489" s="157"/>
      <c r="Q489" s="157"/>
      <c r="R489" s="157"/>
      <c r="S489" s="157"/>
      <c r="T489" s="157"/>
      <c r="U489" s="157"/>
      <c r="V489" s="157"/>
      <c r="W489" s="157"/>
      <c r="X489" s="148"/>
      <c r="Y489" s="148"/>
      <c r="Z489" s="148"/>
      <c r="AA489" s="148"/>
      <c r="AB489" s="148"/>
      <c r="AC489" s="148"/>
      <c r="AD489" s="148"/>
      <c r="AE489" s="148"/>
      <c r="AF489" s="148"/>
      <c r="AG489" s="148" t="s">
        <v>171</v>
      </c>
      <c r="AH489" s="148"/>
      <c r="AI489" s="148"/>
      <c r="AJ489" s="148"/>
      <c r="AK489" s="148"/>
      <c r="AL489" s="148"/>
      <c r="AM489" s="148"/>
      <c r="AN489" s="148"/>
      <c r="AO489" s="148"/>
      <c r="AP489" s="148"/>
      <c r="AQ489" s="148"/>
      <c r="AR489" s="148"/>
      <c r="AS489" s="148"/>
      <c r="AT489" s="148"/>
      <c r="AU489" s="148"/>
      <c r="AV489" s="148"/>
      <c r="AW489" s="148"/>
      <c r="AX489" s="148"/>
      <c r="AY489" s="148"/>
      <c r="AZ489" s="148"/>
      <c r="BA489" s="148"/>
      <c r="BB489" s="148"/>
      <c r="BC489" s="148"/>
      <c r="BD489" s="148"/>
      <c r="BE489" s="148"/>
      <c r="BF489" s="148"/>
      <c r="BG489" s="148"/>
      <c r="BH489" s="148"/>
    </row>
    <row r="490" spans="1:60" outlineLevel="1" x14ac:dyDescent="0.2">
      <c r="A490" s="155"/>
      <c r="B490" s="156"/>
      <c r="C490" s="185" t="s">
        <v>203</v>
      </c>
      <c r="D490" s="158"/>
      <c r="E490" s="159">
        <v>22</v>
      </c>
      <c r="F490" s="157"/>
      <c r="G490" s="157"/>
      <c r="H490" s="157"/>
      <c r="I490" s="157"/>
      <c r="J490" s="157"/>
      <c r="K490" s="157"/>
      <c r="L490" s="157"/>
      <c r="M490" s="157"/>
      <c r="N490" s="157"/>
      <c r="O490" s="157"/>
      <c r="P490" s="157"/>
      <c r="Q490" s="157"/>
      <c r="R490" s="157"/>
      <c r="S490" s="157"/>
      <c r="T490" s="157"/>
      <c r="U490" s="157"/>
      <c r="V490" s="157"/>
      <c r="W490" s="157"/>
      <c r="X490" s="148"/>
      <c r="Y490" s="148"/>
      <c r="Z490" s="148"/>
      <c r="AA490" s="148"/>
      <c r="AB490" s="148"/>
      <c r="AC490" s="148"/>
      <c r="AD490" s="148"/>
      <c r="AE490" s="148"/>
      <c r="AF490" s="148"/>
      <c r="AG490" s="148" t="s">
        <v>173</v>
      </c>
      <c r="AH490" s="148">
        <v>0</v>
      </c>
      <c r="AI490" s="148"/>
      <c r="AJ490" s="148"/>
      <c r="AK490" s="148"/>
      <c r="AL490" s="148"/>
      <c r="AM490" s="148"/>
      <c r="AN490" s="148"/>
      <c r="AO490" s="148"/>
      <c r="AP490" s="148"/>
      <c r="AQ490" s="148"/>
      <c r="AR490" s="148"/>
      <c r="AS490" s="148"/>
      <c r="AT490" s="148"/>
      <c r="AU490" s="148"/>
      <c r="AV490" s="148"/>
      <c r="AW490" s="148"/>
      <c r="AX490" s="148"/>
      <c r="AY490" s="148"/>
      <c r="AZ490" s="148"/>
      <c r="BA490" s="148"/>
      <c r="BB490" s="148"/>
      <c r="BC490" s="148"/>
      <c r="BD490" s="148"/>
      <c r="BE490" s="148"/>
      <c r="BF490" s="148"/>
      <c r="BG490" s="148"/>
      <c r="BH490" s="148"/>
    </row>
    <row r="491" spans="1:60" outlineLevel="1" x14ac:dyDescent="0.2">
      <c r="A491" s="155"/>
      <c r="B491" s="156"/>
      <c r="C491" s="185" t="s">
        <v>565</v>
      </c>
      <c r="D491" s="158"/>
      <c r="E491" s="159">
        <v>12.07</v>
      </c>
      <c r="F491" s="157"/>
      <c r="G491" s="157"/>
      <c r="H491" s="157"/>
      <c r="I491" s="157"/>
      <c r="J491" s="157"/>
      <c r="K491" s="157"/>
      <c r="L491" s="157"/>
      <c r="M491" s="157"/>
      <c r="N491" s="157"/>
      <c r="O491" s="157"/>
      <c r="P491" s="157"/>
      <c r="Q491" s="157"/>
      <c r="R491" s="157"/>
      <c r="S491" s="157"/>
      <c r="T491" s="157"/>
      <c r="U491" s="157"/>
      <c r="V491" s="157"/>
      <c r="W491" s="157"/>
      <c r="X491" s="148"/>
      <c r="Y491" s="148"/>
      <c r="Z491" s="148"/>
      <c r="AA491" s="148"/>
      <c r="AB491" s="148"/>
      <c r="AC491" s="148"/>
      <c r="AD491" s="148"/>
      <c r="AE491" s="148"/>
      <c r="AF491" s="148"/>
      <c r="AG491" s="148" t="s">
        <v>173</v>
      </c>
      <c r="AH491" s="148">
        <v>0</v>
      </c>
      <c r="AI491" s="148"/>
      <c r="AJ491" s="148"/>
      <c r="AK491" s="148"/>
      <c r="AL491" s="148"/>
      <c r="AM491" s="148"/>
      <c r="AN491" s="148"/>
      <c r="AO491" s="148"/>
      <c r="AP491" s="148"/>
      <c r="AQ491" s="148"/>
      <c r="AR491" s="148"/>
      <c r="AS491" s="148"/>
      <c r="AT491" s="148"/>
      <c r="AU491" s="148"/>
      <c r="AV491" s="148"/>
      <c r="AW491" s="148"/>
      <c r="AX491" s="148"/>
      <c r="AY491" s="148"/>
      <c r="AZ491" s="148"/>
      <c r="BA491" s="148"/>
      <c r="BB491" s="148"/>
      <c r="BC491" s="148"/>
      <c r="BD491" s="148"/>
      <c r="BE491" s="148"/>
      <c r="BF491" s="148"/>
      <c r="BG491" s="148"/>
      <c r="BH491" s="148"/>
    </row>
    <row r="492" spans="1:60" ht="22.5" outlineLevel="1" x14ac:dyDescent="0.2">
      <c r="A492" s="167">
        <v>105</v>
      </c>
      <c r="B492" s="168" t="s">
        <v>566</v>
      </c>
      <c r="C492" s="184" t="s">
        <v>567</v>
      </c>
      <c r="D492" s="169" t="s">
        <v>189</v>
      </c>
      <c r="E492" s="170">
        <v>0</v>
      </c>
      <c r="F492" s="171">
        <v>0</v>
      </c>
      <c r="G492" s="172">
        <f>ROUND(E492*F492,2)</f>
        <v>0</v>
      </c>
      <c r="H492" s="171">
        <v>0</v>
      </c>
      <c r="I492" s="172">
        <f>ROUND(E492*H492,2)</f>
        <v>0</v>
      </c>
      <c r="J492" s="171">
        <v>27.400000000000002</v>
      </c>
      <c r="K492" s="172">
        <f>ROUND(E492*J492,2)</f>
        <v>0</v>
      </c>
      <c r="L492" s="172">
        <v>21</v>
      </c>
      <c r="M492" s="172">
        <f>G492*(1+L492/100)</f>
        <v>0</v>
      </c>
      <c r="N492" s="172">
        <v>0</v>
      </c>
      <c r="O492" s="172">
        <f>ROUND(E492*N492,2)</f>
        <v>0</v>
      </c>
      <c r="P492" s="172">
        <v>2.0500000000000002E-3</v>
      </c>
      <c r="Q492" s="172">
        <f>ROUND(E492*P492,2)</f>
        <v>0</v>
      </c>
      <c r="R492" s="172" t="s">
        <v>545</v>
      </c>
      <c r="S492" s="172" t="s">
        <v>168</v>
      </c>
      <c r="T492" s="173" t="s">
        <v>168</v>
      </c>
      <c r="U492" s="157">
        <v>5.2900000000000003E-2</v>
      </c>
      <c r="V492" s="157">
        <f>ROUND(E492*U492,2)</f>
        <v>0</v>
      </c>
      <c r="W492" s="157"/>
      <c r="X492" s="148"/>
      <c r="Y492" s="148"/>
      <c r="Z492" s="148"/>
      <c r="AA492" s="148"/>
      <c r="AB492" s="148"/>
      <c r="AC492" s="148"/>
      <c r="AD492" s="148"/>
      <c r="AE492" s="148"/>
      <c r="AF492" s="148"/>
      <c r="AG492" s="148" t="s">
        <v>480</v>
      </c>
      <c r="AH492" s="148"/>
      <c r="AI492" s="148"/>
      <c r="AJ492" s="148"/>
      <c r="AK492" s="148"/>
      <c r="AL492" s="148"/>
      <c r="AM492" s="148"/>
      <c r="AN492" s="148"/>
      <c r="AO492" s="148"/>
      <c r="AP492" s="148"/>
      <c r="AQ492" s="148"/>
      <c r="AR492" s="148"/>
      <c r="AS492" s="148"/>
      <c r="AT492" s="148"/>
      <c r="AU492" s="148"/>
      <c r="AV492" s="148"/>
      <c r="AW492" s="148"/>
      <c r="AX492" s="148"/>
      <c r="AY492" s="148"/>
      <c r="AZ492" s="148"/>
      <c r="BA492" s="148"/>
      <c r="BB492" s="148"/>
      <c r="BC492" s="148"/>
      <c r="BD492" s="148"/>
      <c r="BE492" s="148"/>
      <c r="BF492" s="148"/>
      <c r="BG492" s="148"/>
      <c r="BH492" s="148"/>
    </row>
    <row r="493" spans="1:60" outlineLevel="1" x14ac:dyDescent="0.2">
      <c r="A493" s="155"/>
      <c r="B493" s="156"/>
      <c r="C493" s="185" t="s">
        <v>203</v>
      </c>
      <c r="D493" s="158"/>
      <c r="E493" s="159">
        <v>22</v>
      </c>
      <c r="F493" s="157"/>
      <c r="G493" s="157"/>
      <c r="H493" s="157"/>
      <c r="I493" s="157"/>
      <c r="J493" s="157"/>
      <c r="K493" s="157"/>
      <c r="L493" s="157"/>
      <c r="M493" s="157"/>
      <c r="N493" s="157"/>
      <c r="O493" s="157"/>
      <c r="P493" s="157"/>
      <c r="Q493" s="157"/>
      <c r="R493" s="157"/>
      <c r="S493" s="157"/>
      <c r="T493" s="157"/>
      <c r="U493" s="157"/>
      <c r="V493" s="157"/>
      <c r="W493" s="157"/>
      <c r="X493" s="148"/>
      <c r="Y493" s="148"/>
      <c r="Z493" s="148"/>
      <c r="AA493" s="148"/>
      <c r="AB493" s="148"/>
      <c r="AC493" s="148"/>
      <c r="AD493" s="148"/>
      <c r="AE493" s="148"/>
      <c r="AF493" s="148"/>
      <c r="AG493" s="148" t="s">
        <v>173</v>
      </c>
      <c r="AH493" s="148">
        <v>0</v>
      </c>
      <c r="AI493" s="148"/>
      <c r="AJ493" s="148"/>
      <c r="AK493" s="148"/>
      <c r="AL493" s="148"/>
      <c r="AM493" s="148"/>
      <c r="AN493" s="148"/>
      <c r="AO493" s="148"/>
      <c r="AP493" s="148"/>
      <c r="AQ493" s="148"/>
      <c r="AR493" s="148"/>
      <c r="AS493" s="148"/>
      <c r="AT493" s="148"/>
      <c r="AU493" s="148"/>
      <c r="AV493" s="148"/>
      <c r="AW493" s="148"/>
      <c r="AX493" s="148"/>
      <c r="AY493" s="148"/>
      <c r="AZ493" s="148"/>
      <c r="BA493" s="148"/>
      <c r="BB493" s="148"/>
      <c r="BC493" s="148"/>
      <c r="BD493" s="148"/>
      <c r="BE493" s="148"/>
      <c r="BF493" s="148"/>
      <c r="BG493" s="148"/>
      <c r="BH493" s="148"/>
    </row>
    <row r="494" spans="1:60" outlineLevel="1" x14ac:dyDescent="0.2">
      <c r="A494" s="155"/>
      <c r="B494" s="156"/>
      <c r="C494" s="185" t="s">
        <v>550</v>
      </c>
      <c r="D494" s="158"/>
      <c r="E494" s="159">
        <v>18.57</v>
      </c>
      <c r="F494" s="157"/>
      <c r="G494" s="157"/>
      <c r="H494" s="157"/>
      <c r="I494" s="157"/>
      <c r="J494" s="157"/>
      <c r="K494" s="157"/>
      <c r="L494" s="157"/>
      <c r="M494" s="157"/>
      <c r="N494" s="157"/>
      <c r="O494" s="157"/>
      <c r="P494" s="157"/>
      <c r="Q494" s="157"/>
      <c r="R494" s="157"/>
      <c r="S494" s="157"/>
      <c r="T494" s="157"/>
      <c r="U494" s="157"/>
      <c r="V494" s="157"/>
      <c r="W494" s="157"/>
      <c r="X494" s="148"/>
      <c r="Y494" s="148"/>
      <c r="Z494" s="148"/>
      <c r="AA494" s="148"/>
      <c r="AB494" s="148"/>
      <c r="AC494" s="148"/>
      <c r="AD494" s="148"/>
      <c r="AE494" s="148"/>
      <c r="AF494" s="148"/>
      <c r="AG494" s="148" t="s">
        <v>173</v>
      </c>
      <c r="AH494" s="148">
        <v>0</v>
      </c>
      <c r="AI494" s="148"/>
      <c r="AJ494" s="148"/>
      <c r="AK494" s="148"/>
      <c r="AL494" s="148"/>
      <c r="AM494" s="148"/>
      <c r="AN494" s="148"/>
      <c r="AO494" s="148"/>
      <c r="AP494" s="148"/>
      <c r="AQ494" s="148"/>
      <c r="AR494" s="148"/>
      <c r="AS494" s="148"/>
      <c r="AT494" s="148"/>
      <c r="AU494" s="148"/>
      <c r="AV494" s="148"/>
      <c r="AW494" s="148"/>
      <c r="AX494" s="148"/>
      <c r="AY494" s="148"/>
      <c r="AZ494" s="148"/>
      <c r="BA494" s="148"/>
      <c r="BB494" s="148"/>
      <c r="BC494" s="148"/>
      <c r="BD494" s="148"/>
      <c r="BE494" s="148"/>
      <c r="BF494" s="148"/>
      <c r="BG494" s="148"/>
      <c r="BH494" s="148"/>
    </row>
    <row r="495" spans="1:60" ht="22.5" outlineLevel="1" x14ac:dyDescent="0.2">
      <c r="A495" s="167">
        <v>106</v>
      </c>
      <c r="B495" s="168" t="s">
        <v>568</v>
      </c>
      <c r="C495" s="184" t="s">
        <v>569</v>
      </c>
      <c r="D495" s="169" t="s">
        <v>184</v>
      </c>
      <c r="E495" s="170">
        <v>0</v>
      </c>
      <c r="F495" s="171">
        <v>0</v>
      </c>
      <c r="G495" s="172">
        <f>ROUND(E495*F495,2)</f>
        <v>0</v>
      </c>
      <c r="H495" s="171">
        <v>0</v>
      </c>
      <c r="I495" s="172">
        <f>ROUND(E495*H495,2)</f>
        <v>0</v>
      </c>
      <c r="J495" s="171">
        <v>194.5</v>
      </c>
      <c r="K495" s="172">
        <f>ROUND(E495*J495,2)</f>
        <v>0</v>
      </c>
      <c r="L495" s="172">
        <v>21</v>
      </c>
      <c r="M495" s="172">
        <f>G495*(1+L495/100)</f>
        <v>0</v>
      </c>
      <c r="N495" s="172">
        <v>0</v>
      </c>
      <c r="O495" s="172">
        <f>ROUND(E495*N495,2)</f>
        <v>0</v>
      </c>
      <c r="P495" s="172">
        <v>7.2100000000000003E-3</v>
      </c>
      <c r="Q495" s="172">
        <f>ROUND(E495*P495,2)</f>
        <v>0</v>
      </c>
      <c r="R495" s="172" t="s">
        <v>545</v>
      </c>
      <c r="S495" s="172" t="s">
        <v>168</v>
      </c>
      <c r="T495" s="173" t="s">
        <v>168</v>
      </c>
      <c r="U495" s="157">
        <v>0.34385000000000004</v>
      </c>
      <c r="V495" s="157">
        <f>ROUND(E495*U495,2)</f>
        <v>0</v>
      </c>
      <c r="W495" s="157"/>
      <c r="X495" s="148"/>
      <c r="Y495" s="148"/>
      <c r="Z495" s="148"/>
      <c r="AA495" s="148"/>
      <c r="AB495" s="148"/>
      <c r="AC495" s="148"/>
      <c r="AD495" s="148"/>
      <c r="AE495" s="148"/>
      <c r="AF495" s="148"/>
      <c r="AG495" s="148" t="s">
        <v>480</v>
      </c>
      <c r="AH495" s="148"/>
      <c r="AI495" s="148"/>
      <c r="AJ495" s="148"/>
      <c r="AK495" s="148"/>
      <c r="AL495" s="148"/>
      <c r="AM495" s="148"/>
      <c r="AN495" s="148"/>
      <c r="AO495" s="148"/>
      <c r="AP495" s="148"/>
      <c r="AQ495" s="148"/>
      <c r="AR495" s="148"/>
      <c r="AS495" s="148"/>
      <c r="AT495" s="148"/>
      <c r="AU495" s="148"/>
      <c r="AV495" s="148"/>
      <c r="AW495" s="148"/>
      <c r="AX495" s="148"/>
      <c r="AY495" s="148"/>
      <c r="AZ495" s="148"/>
      <c r="BA495" s="148"/>
      <c r="BB495" s="148"/>
      <c r="BC495" s="148"/>
      <c r="BD495" s="148"/>
      <c r="BE495" s="148"/>
      <c r="BF495" s="148"/>
      <c r="BG495" s="148"/>
      <c r="BH495" s="148"/>
    </row>
    <row r="496" spans="1:60" outlineLevel="1" x14ac:dyDescent="0.2">
      <c r="A496" s="155"/>
      <c r="B496" s="156"/>
      <c r="C496" s="185" t="s">
        <v>570</v>
      </c>
      <c r="D496" s="158"/>
      <c r="E496" s="159">
        <v>3.9600000000000004</v>
      </c>
      <c r="F496" s="157"/>
      <c r="G496" s="157"/>
      <c r="H496" s="157"/>
      <c r="I496" s="157"/>
      <c r="J496" s="157"/>
      <c r="K496" s="157"/>
      <c r="L496" s="157"/>
      <c r="M496" s="157"/>
      <c r="N496" s="157"/>
      <c r="O496" s="157"/>
      <c r="P496" s="157"/>
      <c r="Q496" s="157"/>
      <c r="R496" s="157"/>
      <c r="S496" s="157"/>
      <c r="T496" s="157"/>
      <c r="U496" s="157"/>
      <c r="V496" s="157"/>
      <c r="W496" s="157"/>
      <c r="X496" s="148"/>
      <c r="Y496" s="148"/>
      <c r="Z496" s="148"/>
      <c r="AA496" s="148"/>
      <c r="AB496" s="148"/>
      <c r="AC496" s="148"/>
      <c r="AD496" s="148"/>
      <c r="AE496" s="148"/>
      <c r="AF496" s="148"/>
      <c r="AG496" s="148" t="s">
        <v>173</v>
      </c>
      <c r="AH496" s="148">
        <v>0</v>
      </c>
      <c r="AI496" s="148"/>
      <c r="AJ496" s="148"/>
      <c r="AK496" s="148"/>
      <c r="AL496" s="148"/>
      <c r="AM496" s="148"/>
      <c r="AN496" s="148"/>
      <c r="AO496" s="148"/>
      <c r="AP496" s="148"/>
      <c r="AQ496" s="148"/>
      <c r="AR496" s="148"/>
      <c r="AS496" s="148"/>
      <c r="AT496" s="148"/>
      <c r="AU496" s="148"/>
      <c r="AV496" s="148"/>
      <c r="AW496" s="148"/>
      <c r="AX496" s="148"/>
      <c r="AY496" s="148"/>
      <c r="AZ496" s="148"/>
      <c r="BA496" s="148"/>
      <c r="BB496" s="148"/>
      <c r="BC496" s="148"/>
      <c r="BD496" s="148"/>
      <c r="BE496" s="148"/>
      <c r="BF496" s="148"/>
      <c r="BG496" s="148"/>
      <c r="BH496" s="148"/>
    </row>
    <row r="497" spans="1:60" outlineLevel="1" x14ac:dyDescent="0.2">
      <c r="A497" s="167">
        <v>107</v>
      </c>
      <c r="B497" s="168" t="s">
        <v>571</v>
      </c>
      <c r="C497" s="184" t="s">
        <v>572</v>
      </c>
      <c r="D497" s="169" t="s">
        <v>189</v>
      </c>
      <c r="E497" s="170">
        <v>0</v>
      </c>
      <c r="F497" s="171">
        <v>0</v>
      </c>
      <c r="G497" s="172">
        <f>ROUND(E497*F497,2)</f>
        <v>0</v>
      </c>
      <c r="H497" s="171">
        <v>0</v>
      </c>
      <c r="I497" s="172">
        <f>ROUND(E497*H497,2)</f>
        <v>0</v>
      </c>
      <c r="J497" s="171">
        <v>44.900000000000006</v>
      </c>
      <c r="K497" s="172">
        <f>ROUND(E497*J497,2)</f>
        <v>0</v>
      </c>
      <c r="L497" s="172">
        <v>21</v>
      </c>
      <c r="M497" s="172">
        <f>G497*(1+L497/100)</f>
        <v>0</v>
      </c>
      <c r="N497" s="172">
        <v>0</v>
      </c>
      <c r="O497" s="172">
        <f>ROUND(E497*N497,2)</f>
        <v>0</v>
      </c>
      <c r="P497" s="172">
        <v>3.3600000000000001E-3</v>
      </c>
      <c r="Q497" s="172">
        <f>ROUND(E497*P497,2)</f>
        <v>0</v>
      </c>
      <c r="R497" s="172" t="s">
        <v>545</v>
      </c>
      <c r="S497" s="172" t="s">
        <v>168</v>
      </c>
      <c r="T497" s="173" t="s">
        <v>168</v>
      </c>
      <c r="U497" s="157">
        <v>7.9350000000000004E-2</v>
      </c>
      <c r="V497" s="157">
        <f>ROUND(E497*U497,2)</f>
        <v>0</v>
      </c>
      <c r="W497" s="157"/>
      <c r="X497" s="148"/>
      <c r="Y497" s="148"/>
      <c r="Z497" s="148"/>
      <c r="AA497" s="148"/>
      <c r="AB497" s="148"/>
      <c r="AC497" s="148"/>
      <c r="AD497" s="148"/>
      <c r="AE497" s="148"/>
      <c r="AF497" s="148"/>
      <c r="AG497" s="148" t="s">
        <v>480</v>
      </c>
      <c r="AH497" s="148"/>
      <c r="AI497" s="148"/>
      <c r="AJ497" s="148"/>
      <c r="AK497" s="148"/>
      <c r="AL497" s="148"/>
      <c r="AM497" s="148"/>
      <c r="AN497" s="148"/>
      <c r="AO497" s="148"/>
      <c r="AP497" s="148"/>
      <c r="AQ497" s="148"/>
      <c r="AR497" s="148"/>
      <c r="AS497" s="148"/>
      <c r="AT497" s="148"/>
      <c r="AU497" s="148"/>
      <c r="AV497" s="148"/>
      <c r="AW497" s="148"/>
      <c r="AX497" s="148"/>
      <c r="AY497" s="148"/>
      <c r="AZ497" s="148"/>
      <c r="BA497" s="148"/>
      <c r="BB497" s="148"/>
      <c r="BC497" s="148"/>
      <c r="BD497" s="148"/>
      <c r="BE497" s="148"/>
      <c r="BF497" s="148"/>
      <c r="BG497" s="148"/>
      <c r="BH497" s="148"/>
    </row>
    <row r="498" spans="1:60" outlineLevel="1" x14ac:dyDescent="0.2">
      <c r="A498" s="155"/>
      <c r="B498" s="156"/>
      <c r="C498" s="185" t="s">
        <v>573</v>
      </c>
      <c r="D498" s="158"/>
      <c r="E498" s="159">
        <v>48.07</v>
      </c>
      <c r="F498" s="157"/>
      <c r="G498" s="157"/>
      <c r="H498" s="157"/>
      <c r="I498" s="157"/>
      <c r="J498" s="157"/>
      <c r="K498" s="157"/>
      <c r="L498" s="157"/>
      <c r="M498" s="157"/>
      <c r="N498" s="157"/>
      <c r="O498" s="157"/>
      <c r="P498" s="157"/>
      <c r="Q498" s="157"/>
      <c r="R498" s="157"/>
      <c r="S498" s="157"/>
      <c r="T498" s="157"/>
      <c r="U498" s="157"/>
      <c r="V498" s="157"/>
      <c r="W498" s="157"/>
      <c r="X498" s="148"/>
      <c r="Y498" s="148"/>
      <c r="Z498" s="148"/>
      <c r="AA498" s="148"/>
      <c r="AB498" s="148"/>
      <c r="AC498" s="148"/>
      <c r="AD498" s="148"/>
      <c r="AE498" s="148"/>
      <c r="AF498" s="148"/>
      <c r="AG498" s="148" t="s">
        <v>173</v>
      </c>
      <c r="AH498" s="148">
        <v>0</v>
      </c>
      <c r="AI498" s="148"/>
      <c r="AJ498" s="148"/>
      <c r="AK498" s="148"/>
      <c r="AL498" s="148"/>
      <c r="AM498" s="148"/>
      <c r="AN498" s="148"/>
      <c r="AO498" s="148"/>
      <c r="AP498" s="148"/>
      <c r="AQ498" s="148"/>
      <c r="AR498" s="148"/>
      <c r="AS498" s="148"/>
      <c r="AT498" s="148"/>
      <c r="AU498" s="148"/>
      <c r="AV498" s="148"/>
      <c r="AW498" s="148"/>
      <c r="AX498" s="148"/>
      <c r="AY498" s="148"/>
      <c r="AZ498" s="148"/>
      <c r="BA498" s="148"/>
      <c r="BB498" s="148"/>
      <c r="BC498" s="148"/>
      <c r="BD498" s="148"/>
      <c r="BE498" s="148"/>
      <c r="BF498" s="148"/>
      <c r="BG498" s="148"/>
      <c r="BH498" s="148"/>
    </row>
    <row r="499" spans="1:60" outlineLevel="1" x14ac:dyDescent="0.2">
      <c r="A499" s="167">
        <v>108</v>
      </c>
      <c r="B499" s="168" t="s">
        <v>574</v>
      </c>
      <c r="C499" s="184" t="s">
        <v>575</v>
      </c>
      <c r="D499" s="169" t="s">
        <v>0</v>
      </c>
      <c r="E499" s="170">
        <v>0</v>
      </c>
      <c r="F499" s="171">
        <v>0</v>
      </c>
      <c r="G499" s="172">
        <f>ROUND(E499*F499,2)</f>
        <v>0</v>
      </c>
      <c r="H499" s="171">
        <v>0</v>
      </c>
      <c r="I499" s="172">
        <f>ROUND(E499*H499,2)</f>
        <v>0</v>
      </c>
      <c r="J499" s="171">
        <v>2</v>
      </c>
      <c r="K499" s="172">
        <f>ROUND(E499*J499,2)</f>
        <v>0</v>
      </c>
      <c r="L499" s="172">
        <v>21</v>
      </c>
      <c r="M499" s="172">
        <f>G499*(1+L499/100)</f>
        <v>0</v>
      </c>
      <c r="N499" s="172">
        <v>0</v>
      </c>
      <c r="O499" s="172">
        <f>ROUND(E499*N499,2)</f>
        <v>0</v>
      </c>
      <c r="P499" s="172">
        <v>0</v>
      </c>
      <c r="Q499" s="172">
        <f>ROUND(E499*P499,2)</f>
        <v>0</v>
      </c>
      <c r="R499" s="172" t="s">
        <v>545</v>
      </c>
      <c r="S499" s="172" t="s">
        <v>168</v>
      </c>
      <c r="T499" s="173" t="s">
        <v>168</v>
      </c>
      <c r="U499" s="157">
        <v>0</v>
      </c>
      <c r="V499" s="157">
        <f>ROUND(E499*U499,2)</f>
        <v>0</v>
      </c>
      <c r="W499" s="157"/>
      <c r="X499" s="148"/>
      <c r="Y499" s="148"/>
      <c r="Z499" s="148"/>
      <c r="AA499" s="148"/>
      <c r="AB499" s="148"/>
      <c r="AC499" s="148"/>
      <c r="AD499" s="148"/>
      <c r="AE499" s="148"/>
      <c r="AF499" s="148"/>
      <c r="AG499" s="148" t="s">
        <v>388</v>
      </c>
      <c r="AH499" s="148"/>
      <c r="AI499" s="148"/>
      <c r="AJ499" s="148"/>
      <c r="AK499" s="148"/>
      <c r="AL499" s="148"/>
      <c r="AM499" s="148"/>
      <c r="AN499" s="148"/>
      <c r="AO499" s="148"/>
      <c r="AP499" s="148"/>
      <c r="AQ499" s="148"/>
      <c r="AR499" s="148"/>
      <c r="AS499" s="148"/>
      <c r="AT499" s="148"/>
      <c r="AU499" s="148"/>
      <c r="AV499" s="148"/>
      <c r="AW499" s="148"/>
      <c r="AX499" s="148"/>
      <c r="AY499" s="148"/>
      <c r="AZ499" s="148"/>
      <c r="BA499" s="148"/>
      <c r="BB499" s="148"/>
      <c r="BC499" s="148"/>
      <c r="BD499" s="148"/>
      <c r="BE499" s="148"/>
      <c r="BF499" s="148"/>
      <c r="BG499" s="148"/>
      <c r="BH499" s="148"/>
    </row>
    <row r="500" spans="1:60" outlineLevel="1" x14ac:dyDescent="0.2">
      <c r="A500" s="155"/>
      <c r="B500" s="156"/>
      <c r="C500" s="240" t="s">
        <v>400</v>
      </c>
      <c r="D500" s="241"/>
      <c r="E500" s="241"/>
      <c r="F500" s="241"/>
      <c r="G500" s="241"/>
      <c r="H500" s="157"/>
      <c r="I500" s="157"/>
      <c r="J500" s="157"/>
      <c r="K500" s="157"/>
      <c r="L500" s="157"/>
      <c r="M500" s="157"/>
      <c r="N500" s="157"/>
      <c r="O500" s="157"/>
      <c r="P500" s="157"/>
      <c r="Q500" s="157"/>
      <c r="R500" s="157"/>
      <c r="S500" s="157"/>
      <c r="T500" s="157"/>
      <c r="U500" s="157"/>
      <c r="V500" s="157"/>
      <c r="W500" s="157"/>
      <c r="X500" s="148"/>
      <c r="Y500" s="148"/>
      <c r="Z500" s="148"/>
      <c r="AA500" s="148"/>
      <c r="AB500" s="148"/>
      <c r="AC500" s="148"/>
      <c r="AD500" s="148"/>
      <c r="AE500" s="148"/>
      <c r="AF500" s="148"/>
      <c r="AG500" s="148" t="s">
        <v>171</v>
      </c>
      <c r="AH500" s="148"/>
      <c r="AI500" s="148"/>
      <c r="AJ500" s="148"/>
      <c r="AK500" s="148"/>
      <c r="AL500" s="148"/>
      <c r="AM500" s="148"/>
      <c r="AN500" s="148"/>
      <c r="AO500" s="148"/>
      <c r="AP500" s="148"/>
      <c r="AQ500" s="148"/>
      <c r="AR500" s="148"/>
      <c r="AS500" s="148"/>
      <c r="AT500" s="148"/>
      <c r="AU500" s="148"/>
      <c r="AV500" s="148"/>
      <c r="AW500" s="148"/>
      <c r="AX500" s="148"/>
      <c r="AY500" s="148"/>
      <c r="AZ500" s="148"/>
      <c r="BA500" s="148"/>
      <c r="BB500" s="148"/>
      <c r="BC500" s="148"/>
      <c r="BD500" s="148"/>
      <c r="BE500" s="148"/>
      <c r="BF500" s="148"/>
      <c r="BG500" s="148"/>
      <c r="BH500" s="148"/>
    </row>
    <row r="501" spans="1:60" x14ac:dyDescent="0.2">
      <c r="A501" s="161" t="s">
        <v>162</v>
      </c>
      <c r="B501" s="162" t="s">
        <v>110</v>
      </c>
      <c r="C501" s="183" t="s">
        <v>111</v>
      </c>
      <c r="D501" s="163"/>
      <c r="E501" s="164"/>
      <c r="F501" s="165"/>
      <c r="G501" s="165">
        <f>SUMIF(AG502:AG512,"&lt;&gt;NOR",G502:G512)</f>
        <v>0</v>
      </c>
      <c r="H501" s="165"/>
      <c r="I501" s="165">
        <f>SUM(I502:I512)</f>
        <v>0</v>
      </c>
      <c r="J501" s="165"/>
      <c r="K501" s="165">
        <f>SUM(K502:K512)</f>
        <v>0</v>
      </c>
      <c r="L501" s="165"/>
      <c r="M501" s="165">
        <f>SUM(M502:M512)</f>
        <v>0</v>
      </c>
      <c r="N501" s="165"/>
      <c r="O501" s="165">
        <f>SUM(O502:O512)</f>
        <v>0</v>
      </c>
      <c r="P501" s="165"/>
      <c r="Q501" s="165">
        <f>SUM(Q502:Q512)</f>
        <v>0</v>
      </c>
      <c r="R501" s="165"/>
      <c r="S501" s="165"/>
      <c r="T501" s="166"/>
      <c r="U501" s="160"/>
      <c r="V501" s="160">
        <f>SUM(V502:V512)</f>
        <v>0</v>
      </c>
      <c r="W501" s="160"/>
      <c r="AG501" t="s">
        <v>163</v>
      </c>
    </row>
    <row r="502" spans="1:60" outlineLevel="1" x14ac:dyDescent="0.2">
      <c r="A502" s="167">
        <v>109</v>
      </c>
      <c r="B502" s="168" t="s">
        <v>576</v>
      </c>
      <c r="C502" s="184" t="s">
        <v>577</v>
      </c>
      <c r="D502" s="169" t="s">
        <v>184</v>
      </c>
      <c r="E502" s="170">
        <v>0</v>
      </c>
      <c r="F502" s="171">
        <v>0</v>
      </c>
      <c r="G502" s="172">
        <f>ROUND(E502*F502,2)</f>
        <v>0</v>
      </c>
      <c r="H502" s="171">
        <v>0</v>
      </c>
      <c r="I502" s="172">
        <f>ROUND(E502*H502,2)</f>
        <v>0</v>
      </c>
      <c r="J502" s="171">
        <v>65.900000000000006</v>
      </c>
      <c r="K502" s="172">
        <f>ROUND(E502*J502,2)</f>
        <v>0</v>
      </c>
      <c r="L502" s="172">
        <v>21</v>
      </c>
      <c r="M502" s="172">
        <f>G502*(1+L502/100)</f>
        <v>0</v>
      </c>
      <c r="N502" s="172">
        <v>0</v>
      </c>
      <c r="O502" s="172">
        <f>ROUND(E502*N502,2)</f>
        <v>0</v>
      </c>
      <c r="P502" s="172">
        <v>4.2000000000000003E-2</v>
      </c>
      <c r="Q502" s="172">
        <f>ROUND(E502*P502,2)</f>
        <v>0</v>
      </c>
      <c r="R502" s="172" t="s">
        <v>578</v>
      </c>
      <c r="S502" s="172" t="s">
        <v>168</v>
      </c>
      <c r="T502" s="173" t="s">
        <v>168</v>
      </c>
      <c r="U502" s="157">
        <v>0.14200000000000002</v>
      </c>
      <c r="V502" s="157">
        <f>ROUND(E502*U502,2)</f>
        <v>0</v>
      </c>
      <c r="W502" s="157"/>
      <c r="X502" s="148"/>
      <c r="Y502" s="148"/>
      <c r="Z502" s="148"/>
      <c r="AA502" s="148"/>
      <c r="AB502" s="148"/>
      <c r="AC502" s="148"/>
      <c r="AD502" s="148"/>
      <c r="AE502" s="148"/>
      <c r="AF502" s="148"/>
      <c r="AG502" s="148" t="s">
        <v>480</v>
      </c>
      <c r="AH502" s="148"/>
      <c r="AI502" s="148"/>
      <c r="AJ502" s="148"/>
      <c r="AK502" s="148"/>
      <c r="AL502" s="148"/>
      <c r="AM502" s="148"/>
      <c r="AN502" s="148"/>
      <c r="AO502" s="148"/>
      <c r="AP502" s="148"/>
      <c r="AQ502" s="148"/>
      <c r="AR502" s="148"/>
      <c r="AS502" s="148"/>
      <c r="AT502" s="148"/>
      <c r="AU502" s="148"/>
      <c r="AV502" s="148"/>
      <c r="AW502" s="148"/>
      <c r="AX502" s="148"/>
      <c r="AY502" s="148"/>
      <c r="AZ502" s="148"/>
      <c r="BA502" s="148"/>
      <c r="BB502" s="148"/>
      <c r="BC502" s="148"/>
      <c r="BD502" s="148"/>
      <c r="BE502" s="148"/>
      <c r="BF502" s="148"/>
      <c r="BG502" s="148"/>
      <c r="BH502" s="148"/>
    </row>
    <row r="503" spans="1:60" outlineLevel="1" x14ac:dyDescent="0.2">
      <c r="A503" s="155"/>
      <c r="B503" s="156"/>
      <c r="C503" s="185" t="s">
        <v>579</v>
      </c>
      <c r="D503" s="158"/>
      <c r="E503" s="159">
        <v>206.14000000000001</v>
      </c>
      <c r="F503" s="157"/>
      <c r="G503" s="157"/>
      <c r="H503" s="157"/>
      <c r="I503" s="157"/>
      <c r="J503" s="157"/>
      <c r="K503" s="157"/>
      <c r="L503" s="157"/>
      <c r="M503" s="157"/>
      <c r="N503" s="157"/>
      <c r="O503" s="157"/>
      <c r="P503" s="157"/>
      <c r="Q503" s="157"/>
      <c r="R503" s="157"/>
      <c r="S503" s="157"/>
      <c r="T503" s="157"/>
      <c r="U503" s="157"/>
      <c r="V503" s="157"/>
      <c r="W503" s="157"/>
      <c r="X503" s="148"/>
      <c r="Y503" s="148"/>
      <c r="Z503" s="148"/>
      <c r="AA503" s="148"/>
      <c r="AB503" s="148"/>
      <c r="AC503" s="148"/>
      <c r="AD503" s="148"/>
      <c r="AE503" s="148"/>
      <c r="AF503" s="148"/>
      <c r="AG503" s="148" t="s">
        <v>173</v>
      </c>
      <c r="AH503" s="148">
        <v>0</v>
      </c>
      <c r="AI503" s="148"/>
      <c r="AJ503" s="148"/>
      <c r="AK503" s="148"/>
      <c r="AL503" s="148"/>
      <c r="AM503" s="148"/>
      <c r="AN503" s="148"/>
      <c r="AO503" s="148"/>
      <c r="AP503" s="148"/>
      <c r="AQ503" s="148"/>
      <c r="AR503" s="148"/>
      <c r="AS503" s="148"/>
      <c r="AT503" s="148"/>
      <c r="AU503" s="148"/>
      <c r="AV503" s="148"/>
      <c r="AW503" s="148"/>
      <c r="AX503" s="148"/>
      <c r="AY503" s="148"/>
      <c r="AZ503" s="148"/>
      <c r="BA503" s="148"/>
      <c r="BB503" s="148"/>
      <c r="BC503" s="148"/>
      <c r="BD503" s="148"/>
      <c r="BE503" s="148"/>
      <c r="BF503" s="148"/>
      <c r="BG503" s="148"/>
      <c r="BH503" s="148"/>
    </row>
    <row r="504" spans="1:60" outlineLevel="1" x14ac:dyDescent="0.2">
      <c r="A504" s="174">
        <v>110</v>
      </c>
      <c r="B504" s="175" t="s">
        <v>580</v>
      </c>
      <c r="C504" s="186" t="s">
        <v>581</v>
      </c>
      <c r="D504" s="176" t="s">
        <v>189</v>
      </c>
      <c r="E504" s="177">
        <v>0</v>
      </c>
      <c r="F504" s="178">
        <v>0</v>
      </c>
      <c r="G504" s="179">
        <f>ROUND(E504*F504,2)</f>
        <v>0</v>
      </c>
      <c r="H504" s="178">
        <v>0</v>
      </c>
      <c r="I504" s="179">
        <f>ROUND(E504*H504,2)</f>
        <v>0</v>
      </c>
      <c r="J504" s="178">
        <v>37.300000000000004</v>
      </c>
      <c r="K504" s="179">
        <f>ROUND(E504*J504,2)</f>
        <v>0</v>
      </c>
      <c r="L504" s="179">
        <v>21</v>
      </c>
      <c r="M504" s="179">
        <f>G504*(1+L504/100)</f>
        <v>0</v>
      </c>
      <c r="N504" s="179">
        <v>0</v>
      </c>
      <c r="O504" s="179">
        <f>ROUND(E504*N504,2)</f>
        <v>0</v>
      </c>
      <c r="P504" s="179">
        <v>2.3000000000000003E-2</v>
      </c>
      <c r="Q504" s="179">
        <f>ROUND(E504*P504,2)</f>
        <v>0</v>
      </c>
      <c r="R504" s="179" t="s">
        <v>578</v>
      </c>
      <c r="S504" s="179" t="s">
        <v>168</v>
      </c>
      <c r="T504" s="180" t="s">
        <v>168</v>
      </c>
      <c r="U504" s="157">
        <v>0.08</v>
      </c>
      <c r="V504" s="157">
        <f>ROUND(E504*U504,2)</f>
        <v>0</v>
      </c>
      <c r="W504" s="157"/>
      <c r="X504" s="148"/>
      <c r="Y504" s="148"/>
      <c r="Z504" s="148"/>
      <c r="AA504" s="148"/>
      <c r="AB504" s="148"/>
      <c r="AC504" s="148"/>
      <c r="AD504" s="148"/>
      <c r="AE504" s="148"/>
      <c r="AF504" s="148"/>
      <c r="AG504" s="148" t="s">
        <v>480</v>
      </c>
      <c r="AH504" s="148"/>
      <c r="AI504" s="148"/>
      <c r="AJ504" s="148"/>
      <c r="AK504" s="148"/>
      <c r="AL504" s="148"/>
      <c r="AM504" s="148"/>
      <c r="AN504" s="148"/>
      <c r="AO504" s="148"/>
      <c r="AP504" s="148"/>
      <c r="AQ504" s="148"/>
      <c r="AR504" s="148"/>
      <c r="AS504" s="148"/>
      <c r="AT504" s="148"/>
      <c r="AU504" s="148"/>
      <c r="AV504" s="148"/>
      <c r="AW504" s="148"/>
      <c r="AX504" s="148"/>
      <c r="AY504" s="148"/>
      <c r="AZ504" s="148"/>
      <c r="BA504" s="148"/>
      <c r="BB504" s="148"/>
      <c r="BC504" s="148"/>
      <c r="BD504" s="148"/>
      <c r="BE504" s="148"/>
      <c r="BF504" s="148"/>
      <c r="BG504" s="148"/>
      <c r="BH504" s="148"/>
    </row>
    <row r="505" spans="1:60" ht="33.75" outlineLevel="1" x14ac:dyDescent="0.2">
      <c r="A505" s="174">
        <v>111</v>
      </c>
      <c r="B505" s="175" t="s">
        <v>582</v>
      </c>
      <c r="C505" s="186" t="s">
        <v>583</v>
      </c>
      <c r="D505" s="176" t="s">
        <v>184</v>
      </c>
      <c r="E505" s="177">
        <v>0</v>
      </c>
      <c r="F505" s="178">
        <v>0</v>
      </c>
      <c r="G505" s="179">
        <f>ROUND(E505*F505,2)</f>
        <v>0</v>
      </c>
      <c r="H505" s="178">
        <v>52.09</v>
      </c>
      <c r="I505" s="179">
        <f>ROUND(E505*H505,2)</f>
        <v>0</v>
      </c>
      <c r="J505" s="178">
        <v>50.910000000000004</v>
      </c>
      <c r="K505" s="179">
        <f>ROUND(E505*J505,2)</f>
        <v>0</v>
      </c>
      <c r="L505" s="179">
        <v>21</v>
      </c>
      <c r="M505" s="179">
        <f>G505*(1+L505/100)</f>
        <v>0</v>
      </c>
      <c r="N505" s="179">
        <v>1.8000000000000001E-4</v>
      </c>
      <c r="O505" s="179">
        <f>ROUND(E505*N505,2)</f>
        <v>0</v>
      </c>
      <c r="P505" s="179">
        <v>0</v>
      </c>
      <c r="Q505" s="179">
        <f>ROUND(E505*P505,2)</f>
        <v>0</v>
      </c>
      <c r="R505" s="179" t="s">
        <v>578</v>
      </c>
      <c r="S505" s="179" t="s">
        <v>168</v>
      </c>
      <c r="T505" s="180" t="s">
        <v>168</v>
      </c>
      <c r="U505" s="157">
        <v>9.0000000000000011E-2</v>
      </c>
      <c r="V505" s="157">
        <f>ROUND(E505*U505,2)</f>
        <v>0</v>
      </c>
      <c r="W505" s="157"/>
      <c r="X505" s="148"/>
      <c r="Y505" s="148"/>
      <c r="Z505" s="148"/>
      <c r="AA505" s="148"/>
      <c r="AB505" s="148"/>
      <c r="AC505" s="148"/>
      <c r="AD505" s="148"/>
      <c r="AE505" s="148"/>
      <c r="AF505" s="148"/>
      <c r="AG505" s="148" t="s">
        <v>169</v>
      </c>
      <c r="AH505" s="148"/>
      <c r="AI505" s="148"/>
      <c r="AJ505" s="148"/>
      <c r="AK505" s="148"/>
      <c r="AL505" s="148"/>
      <c r="AM505" s="148"/>
      <c r="AN505" s="148"/>
      <c r="AO505" s="148"/>
      <c r="AP505" s="148"/>
      <c r="AQ505" s="148"/>
      <c r="AR505" s="148"/>
      <c r="AS505" s="148"/>
      <c r="AT505" s="148"/>
      <c r="AU505" s="148"/>
      <c r="AV505" s="148"/>
      <c r="AW505" s="148"/>
      <c r="AX505" s="148"/>
      <c r="AY505" s="148"/>
      <c r="AZ505" s="148"/>
      <c r="BA505" s="148"/>
      <c r="BB505" s="148"/>
      <c r="BC505" s="148"/>
      <c r="BD505" s="148"/>
      <c r="BE505" s="148"/>
      <c r="BF505" s="148"/>
      <c r="BG505" s="148"/>
      <c r="BH505" s="148"/>
    </row>
    <row r="506" spans="1:60" outlineLevel="1" x14ac:dyDescent="0.2">
      <c r="A506" s="167">
        <v>112</v>
      </c>
      <c r="B506" s="168" t="s">
        <v>584</v>
      </c>
      <c r="C506" s="184" t="s">
        <v>585</v>
      </c>
      <c r="D506" s="169" t="s">
        <v>184</v>
      </c>
      <c r="E506" s="170">
        <v>0</v>
      </c>
      <c r="F506" s="171">
        <v>0</v>
      </c>
      <c r="G506" s="172">
        <f>ROUND(E506*F506,2)</f>
        <v>0</v>
      </c>
      <c r="H506" s="171">
        <v>83.93</v>
      </c>
      <c r="I506" s="172">
        <f>ROUND(E506*H506,2)</f>
        <v>0</v>
      </c>
      <c r="J506" s="171">
        <v>56.57</v>
      </c>
      <c r="K506" s="172">
        <f>ROUND(E506*J506,2)</f>
        <v>0</v>
      </c>
      <c r="L506" s="172">
        <v>21</v>
      </c>
      <c r="M506" s="172">
        <f>G506*(1+L506/100)</f>
        <v>0</v>
      </c>
      <c r="N506" s="172">
        <v>2.3000000000000001E-4</v>
      </c>
      <c r="O506" s="172">
        <f>ROUND(E506*N506,2)</f>
        <v>0</v>
      </c>
      <c r="P506" s="172">
        <v>0</v>
      </c>
      <c r="Q506" s="172">
        <f>ROUND(E506*P506,2)</f>
        <v>0</v>
      </c>
      <c r="R506" s="172" t="s">
        <v>578</v>
      </c>
      <c r="S506" s="172" t="s">
        <v>168</v>
      </c>
      <c r="T506" s="173" t="s">
        <v>168</v>
      </c>
      <c r="U506" s="157">
        <v>0.1</v>
      </c>
      <c r="V506" s="157">
        <f>ROUND(E506*U506,2)</f>
        <v>0</v>
      </c>
      <c r="W506" s="157"/>
      <c r="X506" s="148"/>
      <c r="Y506" s="148"/>
      <c r="Z506" s="148"/>
      <c r="AA506" s="148"/>
      <c r="AB506" s="148"/>
      <c r="AC506" s="148"/>
      <c r="AD506" s="148"/>
      <c r="AE506" s="148"/>
      <c r="AF506" s="148"/>
      <c r="AG506" s="148" t="s">
        <v>169</v>
      </c>
      <c r="AH506" s="148"/>
      <c r="AI506" s="148"/>
      <c r="AJ506" s="148"/>
      <c r="AK506" s="148"/>
      <c r="AL506" s="148"/>
      <c r="AM506" s="148"/>
      <c r="AN506" s="148"/>
      <c r="AO506" s="148"/>
      <c r="AP506" s="148"/>
      <c r="AQ506" s="148"/>
      <c r="AR506" s="148"/>
      <c r="AS506" s="148"/>
      <c r="AT506" s="148"/>
      <c r="AU506" s="148"/>
      <c r="AV506" s="148"/>
      <c r="AW506" s="148"/>
      <c r="AX506" s="148"/>
      <c r="AY506" s="148"/>
      <c r="AZ506" s="148"/>
      <c r="BA506" s="148"/>
      <c r="BB506" s="148"/>
      <c r="BC506" s="148"/>
      <c r="BD506" s="148"/>
      <c r="BE506" s="148"/>
      <c r="BF506" s="148"/>
      <c r="BG506" s="148"/>
      <c r="BH506" s="148"/>
    </row>
    <row r="507" spans="1:60" outlineLevel="1" x14ac:dyDescent="0.2">
      <c r="A507" s="155"/>
      <c r="B507" s="156"/>
      <c r="C507" s="185" t="s">
        <v>501</v>
      </c>
      <c r="D507" s="158"/>
      <c r="E507" s="159">
        <v>206.14000000000001</v>
      </c>
      <c r="F507" s="157"/>
      <c r="G507" s="157"/>
      <c r="H507" s="157"/>
      <c r="I507" s="157"/>
      <c r="J507" s="157"/>
      <c r="K507" s="157"/>
      <c r="L507" s="157"/>
      <c r="M507" s="157"/>
      <c r="N507" s="157"/>
      <c r="O507" s="157"/>
      <c r="P507" s="157"/>
      <c r="Q507" s="157"/>
      <c r="R507" s="157"/>
      <c r="S507" s="157"/>
      <c r="T507" s="157"/>
      <c r="U507" s="157"/>
      <c r="V507" s="157"/>
      <c r="W507" s="157"/>
      <c r="X507" s="148"/>
      <c r="Y507" s="148"/>
      <c r="Z507" s="148"/>
      <c r="AA507" s="148"/>
      <c r="AB507" s="148"/>
      <c r="AC507" s="148"/>
      <c r="AD507" s="148"/>
      <c r="AE507" s="148"/>
      <c r="AF507" s="148"/>
      <c r="AG507" s="148" t="s">
        <v>173</v>
      </c>
      <c r="AH507" s="148">
        <v>0</v>
      </c>
      <c r="AI507" s="148"/>
      <c r="AJ507" s="148"/>
      <c r="AK507" s="148"/>
      <c r="AL507" s="148"/>
      <c r="AM507" s="148"/>
      <c r="AN507" s="148"/>
      <c r="AO507" s="148"/>
      <c r="AP507" s="148"/>
      <c r="AQ507" s="148"/>
      <c r="AR507" s="148"/>
      <c r="AS507" s="148"/>
      <c r="AT507" s="148"/>
      <c r="AU507" s="148"/>
      <c r="AV507" s="148"/>
      <c r="AW507" s="148"/>
      <c r="AX507" s="148"/>
      <c r="AY507" s="148"/>
      <c r="AZ507" s="148"/>
      <c r="BA507" s="148"/>
      <c r="BB507" s="148"/>
      <c r="BC507" s="148"/>
      <c r="BD507" s="148"/>
      <c r="BE507" s="148"/>
      <c r="BF507" s="148"/>
      <c r="BG507" s="148"/>
      <c r="BH507" s="148"/>
    </row>
    <row r="508" spans="1:60" outlineLevel="1" x14ac:dyDescent="0.2">
      <c r="A508" s="155"/>
      <c r="B508" s="156"/>
      <c r="C508" s="185" t="s">
        <v>586</v>
      </c>
      <c r="D508" s="158"/>
      <c r="E508" s="159">
        <v>38.99</v>
      </c>
      <c r="F508" s="157"/>
      <c r="G508" s="157"/>
      <c r="H508" s="157"/>
      <c r="I508" s="157"/>
      <c r="J508" s="157"/>
      <c r="K508" s="157"/>
      <c r="L508" s="157"/>
      <c r="M508" s="157"/>
      <c r="N508" s="157"/>
      <c r="O508" s="157"/>
      <c r="P508" s="157"/>
      <c r="Q508" s="157"/>
      <c r="R508" s="157"/>
      <c r="S508" s="157"/>
      <c r="T508" s="157"/>
      <c r="U508" s="157"/>
      <c r="V508" s="157"/>
      <c r="W508" s="157"/>
      <c r="X508" s="148"/>
      <c r="Y508" s="148"/>
      <c r="Z508" s="148"/>
      <c r="AA508" s="148"/>
      <c r="AB508" s="148"/>
      <c r="AC508" s="148"/>
      <c r="AD508" s="148"/>
      <c r="AE508" s="148"/>
      <c r="AF508" s="148"/>
      <c r="AG508" s="148" t="s">
        <v>173</v>
      </c>
      <c r="AH508" s="148">
        <v>0</v>
      </c>
      <c r="AI508" s="148"/>
      <c r="AJ508" s="148"/>
      <c r="AK508" s="148"/>
      <c r="AL508" s="148"/>
      <c r="AM508" s="148"/>
      <c r="AN508" s="148"/>
      <c r="AO508" s="148"/>
      <c r="AP508" s="148"/>
      <c r="AQ508" s="148"/>
      <c r="AR508" s="148"/>
      <c r="AS508" s="148"/>
      <c r="AT508" s="148"/>
      <c r="AU508" s="148"/>
      <c r="AV508" s="148"/>
      <c r="AW508" s="148"/>
      <c r="AX508" s="148"/>
      <c r="AY508" s="148"/>
      <c r="AZ508" s="148"/>
      <c r="BA508" s="148"/>
      <c r="BB508" s="148"/>
      <c r="BC508" s="148"/>
      <c r="BD508" s="148"/>
      <c r="BE508" s="148"/>
      <c r="BF508" s="148"/>
      <c r="BG508" s="148"/>
      <c r="BH508" s="148"/>
    </row>
    <row r="509" spans="1:60" ht="22.5" outlineLevel="1" x14ac:dyDescent="0.2">
      <c r="A509" s="167">
        <v>113</v>
      </c>
      <c r="B509" s="168" t="s">
        <v>587</v>
      </c>
      <c r="C509" s="184" t="s">
        <v>588</v>
      </c>
      <c r="D509" s="169" t="s">
        <v>184</v>
      </c>
      <c r="E509" s="170">
        <v>0</v>
      </c>
      <c r="F509" s="171">
        <v>0</v>
      </c>
      <c r="G509" s="172">
        <f>ROUND(E509*F509,2)</f>
        <v>0</v>
      </c>
      <c r="H509" s="171">
        <v>896.62</v>
      </c>
      <c r="I509" s="172">
        <f>ROUND(E509*H509,2)</f>
        <v>0</v>
      </c>
      <c r="J509" s="171">
        <v>347.38000000000005</v>
      </c>
      <c r="K509" s="172">
        <f>ROUND(E509*J509,2)</f>
        <v>0</v>
      </c>
      <c r="L509" s="172">
        <v>21</v>
      </c>
      <c r="M509" s="172">
        <f>G509*(1+L509/100)</f>
        <v>0</v>
      </c>
      <c r="N509" s="172">
        <v>4.657E-2</v>
      </c>
      <c r="O509" s="172">
        <f>ROUND(E509*N509,2)</f>
        <v>0</v>
      </c>
      <c r="P509" s="172">
        <v>0</v>
      </c>
      <c r="Q509" s="172">
        <f>ROUND(E509*P509,2)</f>
        <v>0</v>
      </c>
      <c r="R509" s="172" t="s">
        <v>425</v>
      </c>
      <c r="S509" s="172" t="s">
        <v>168</v>
      </c>
      <c r="T509" s="173" t="s">
        <v>168</v>
      </c>
      <c r="U509" s="157">
        <v>0.64520000000000011</v>
      </c>
      <c r="V509" s="157">
        <f>ROUND(E509*U509,2)</f>
        <v>0</v>
      </c>
      <c r="W509" s="157"/>
      <c r="X509" s="148"/>
      <c r="Y509" s="148"/>
      <c r="Z509" s="148"/>
      <c r="AA509" s="148"/>
      <c r="AB509" s="148"/>
      <c r="AC509" s="148"/>
      <c r="AD509" s="148"/>
      <c r="AE509" s="148"/>
      <c r="AF509" s="148"/>
      <c r="AG509" s="148" t="s">
        <v>589</v>
      </c>
      <c r="AH509" s="148"/>
      <c r="AI509" s="148"/>
      <c r="AJ509" s="148"/>
      <c r="AK509" s="148"/>
      <c r="AL509" s="148"/>
      <c r="AM509" s="148"/>
      <c r="AN509" s="148"/>
      <c r="AO509" s="148"/>
      <c r="AP509" s="148"/>
      <c r="AQ509" s="148"/>
      <c r="AR509" s="148"/>
      <c r="AS509" s="148"/>
      <c r="AT509" s="148"/>
      <c r="AU509" s="148"/>
      <c r="AV509" s="148"/>
      <c r="AW509" s="148"/>
      <c r="AX509" s="148"/>
      <c r="AY509" s="148"/>
      <c r="AZ509" s="148"/>
      <c r="BA509" s="148"/>
      <c r="BB509" s="148"/>
      <c r="BC509" s="148"/>
      <c r="BD509" s="148"/>
      <c r="BE509" s="148"/>
      <c r="BF509" s="148"/>
      <c r="BG509" s="148"/>
      <c r="BH509" s="148"/>
    </row>
    <row r="510" spans="1:60" outlineLevel="1" x14ac:dyDescent="0.2">
      <c r="A510" s="155"/>
      <c r="B510" s="156"/>
      <c r="C510" s="185" t="s">
        <v>579</v>
      </c>
      <c r="D510" s="158"/>
      <c r="E510" s="159">
        <v>206.14000000000001</v>
      </c>
      <c r="F510" s="157"/>
      <c r="G510" s="157"/>
      <c r="H510" s="157"/>
      <c r="I510" s="157"/>
      <c r="J510" s="157"/>
      <c r="K510" s="157"/>
      <c r="L510" s="157"/>
      <c r="M510" s="157"/>
      <c r="N510" s="157"/>
      <c r="O510" s="157"/>
      <c r="P510" s="157"/>
      <c r="Q510" s="157"/>
      <c r="R510" s="157"/>
      <c r="S510" s="157"/>
      <c r="T510" s="157"/>
      <c r="U510" s="157"/>
      <c r="V510" s="157"/>
      <c r="W510" s="157"/>
      <c r="X510" s="148"/>
      <c r="Y510" s="148"/>
      <c r="Z510" s="148"/>
      <c r="AA510" s="148"/>
      <c r="AB510" s="148"/>
      <c r="AC510" s="148"/>
      <c r="AD510" s="148"/>
      <c r="AE510" s="148"/>
      <c r="AF510" s="148"/>
      <c r="AG510" s="148" t="s">
        <v>173</v>
      </c>
      <c r="AH510" s="148">
        <v>0</v>
      </c>
      <c r="AI510" s="148"/>
      <c r="AJ510" s="148"/>
      <c r="AK510" s="148"/>
      <c r="AL510" s="148"/>
      <c r="AM510" s="148"/>
      <c r="AN510" s="148"/>
      <c r="AO510" s="148"/>
      <c r="AP510" s="148"/>
      <c r="AQ510" s="148"/>
      <c r="AR510" s="148"/>
      <c r="AS510" s="148"/>
      <c r="AT510" s="148"/>
      <c r="AU510" s="148"/>
      <c r="AV510" s="148"/>
      <c r="AW510" s="148"/>
      <c r="AX510" s="148"/>
      <c r="AY510" s="148"/>
      <c r="AZ510" s="148"/>
      <c r="BA510" s="148"/>
      <c r="BB510" s="148"/>
      <c r="BC510" s="148"/>
      <c r="BD510" s="148"/>
      <c r="BE510" s="148"/>
      <c r="BF510" s="148"/>
      <c r="BG510" s="148"/>
      <c r="BH510" s="148"/>
    </row>
    <row r="511" spans="1:60" outlineLevel="1" x14ac:dyDescent="0.2">
      <c r="A511" s="167">
        <v>114</v>
      </c>
      <c r="B511" s="168" t="s">
        <v>590</v>
      </c>
      <c r="C511" s="184" t="s">
        <v>591</v>
      </c>
      <c r="D511" s="169" t="s">
        <v>0</v>
      </c>
      <c r="E511" s="170">
        <v>0</v>
      </c>
      <c r="F511" s="171">
        <v>0</v>
      </c>
      <c r="G511" s="172">
        <f>ROUND(E511*F511,2)</f>
        <v>0</v>
      </c>
      <c r="H511" s="171">
        <v>0</v>
      </c>
      <c r="I511" s="172">
        <f>ROUND(E511*H511,2)</f>
        <v>0</v>
      </c>
      <c r="J511" s="171">
        <v>9.9</v>
      </c>
      <c r="K511" s="172">
        <f>ROUND(E511*J511,2)</f>
        <v>0</v>
      </c>
      <c r="L511" s="172">
        <v>21</v>
      </c>
      <c r="M511" s="172">
        <f>G511*(1+L511/100)</f>
        <v>0</v>
      </c>
      <c r="N511" s="172">
        <v>0</v>
      </c>
      <c r="O511" s="172">
        <f>ROUND(E511*N511,2)</f>
        <v>0</v>
      </c>
      <c r="P511" s="172">
        <v>0</v>
      </c>
      <c r="Q511" s="172">
        <f>ROUND(E511*P511,2)</f>
        <v>0</v>
      </c>
      <c r="R511" s="172" t="s">
        <v>578</v>
      </c>
      <c r="S511" s="172" t="s">
        <v>168</v>
      </c>
      <c r="T511" s="173" t="s">
        <v>168</v>
      </c>
      <c r="U511" s="157">
        <v>2.3000000000000003E-2</v>
      </c>
      <c r="V511" s="157">
        <f>ROUND(E511*U511,2)</f>
        <v>0</v>
      </c>
      <c r="W511" s="157"/>
      <c r="X511" s="148"/>
      <c r="Y511" s="148"/>
      <c r="Z511" s="148"/>
      <c r="AA511" s="148"/>
      <c r="AB511" s="148"/>
      <c r="AC511" s="148"/>
      <c r="AD511" s="148"/>
      <c r="AE511" s="148"/>
      <c r="AF511" s="148"/>
      <c r="AG511" s="148" t="s">
        <v>388</v>
      </c>
      <c r="AH511" s="148"/>
      <c r="AI511" s="148"/>
      <c r="AJ511" s="148"/>
      <c r="AK511" s="148"/>
      <c r="AL511" s="148"/>
      <c r="AM511" s="148"/>
      <c r="AN511" s="148"/>
      <c r="AO511" s="148"/>
      <c r="AP511" s="148"/>
      <c r="AQ511" s="148"/>
      <c r="AR511" s="148"/>
      <c r="AS511" s="148"/>
      <c r="AT511" s="148"/>
      <c r="AU511" s="148"/>
      <c r="AV511" s="148"/>
      <c r="AW511" s="148"/>
      <c r="AX511" s="148"/>
      <c r="AY511" s="148"/>
      <c r="AZ511" s="148"/>
      <c r="BA511" s="148"/>
      <c r="BB511" s="148"/>
      <c r="BC511" s="148"/>
      <c r="BD511" s="148"/>
      <c r="BE511" s="148"/>
      <c r="BF511" s="148"/>
      <c r="BG511" s="148"/>
      <c r="BH511" s="148"/>
    </row>
    <row r="512" spans="1:60" outlineLevel="1" x14ac:dyDescent="0.2">
      <c r="A512" s="155"/>
      <c r="B512" s="156"/>
      <c r="C512" s="240" t="s">
        <v>400</v>
      </c>
      <c r="D512" s="241"/>
      <c r="E512" s="241"/>
      <c r="F512" s="241"/>
      <c r="G512" s="241"/>
      <c r="H512" s="157"/>
      <c r="I512" s="157"/>
      <c r="J512" s="157"/>
      <c r="K512" s="157"/>
      <c r="L512" s="157"/>
      <c r="M512" s="157"/>
      <c r="N512" s="157"/>
      <c r="O512" s="157"/>
      <c r="P512" s="157"/>
      <c r="Q512" s="157"/>
      <c r="R512" s="157"/>
      <c r="S512" s="157"/>
      <c r="T512" s="157"/>
      <c r="U512" s="157"/>
      <c r="V512" s="157"/>
      <c r="W512" s="157"/>
      <c r="X512" s="148"/>
      <c r="Y512" s="148"/>
      <c r="Z512" s="148"/>
      <c r="AA512" s="148"/>
      <c r="AB512" s="148"/>
      <c r="AC512" s="148"/>
      <c r="AD512" s="148"/>
      <c r="AE512" s="148"/>
      <c r="AF512" s="148"/>
      <c r="AG512" s="148" t="s">
        <v>171</v>
      </c>
      <c r="AH512" s="148"/>
      <c r="AI512" s="148"/>
      <c r="AJ512" s="148"/>
      <c r="AK512" s="148"/>
      <c r="AL512" s="148"/>
      <c r="AM512" s="148"/>
      <c r="AN512" s="148"/>
      <c r="AO512" s="148"/>
      <c r="AP512" s="148"/>
      <c r="AQ512" s="148"/>
      <c r="AR512" s="148"/>
      <c r="AS512" s="148"/>
      <c r="AT512" s="148"/>
      <c r="AU512" s="148"/>
      <c r="AV512" s="148"/>
      <c r="AW512" s="148"/>
      <c r="AX512" s="148"/>
      <c r="AY512" s="148"/>
      <c r="AZ512" s="148"/>
      <c r="BA512" s="148"/>
      <c r="BB512" s="148"/>
      <c r="BC512" s="148"/>
      <c r="BD512" s="148"/>
      <c r="BE512" s="148"/>
      <c r="BF512" s="148"/>
      <c r="BG512" s="148"/>
      <c r="BH512" s="148"/>
    </row>
    <row r="513" spans="1:60" x14ac:dyDescent="0.2">
      <c r="A513" s="161" t="s">
        <v>162</v>
      </c>
      <c r="B513" s="162" t="s">
        <v>112</v>
      </c>
      <c r="C513" s="183" t="s">
        <v>113</v>
      </c>
      <c r="D513" s="163"/>
      <c r="E513" s="164"/>
      <c r="F513" s="165"/>
      <c r="G513" s="165">
        <f>SUMIF(AG514:AG533,"&lt;&gt;NOR",G514:G533)</f>
        <v>0</v>
      </c>
      <c r="H513" s="165"/>
      <c r="I513" s="165">
        <f>SUM(I514:I533)</f>
        <v>299525.53999999998</v>
      </c>
      <c r="J513" s="165"/>
      <c r="K513" s="165">
        <f>SUM(K514:K533)</f>
        <v>91817.84</v>
      </c>
      <c r="L513" s="165"/>
      <c r="M513" s="165">
        <f>SUM(M514:M533)</f>
        <v>0</v>
      </c>
      <c r="N513" s="165"/>
      <c r="O513" s="165">
        <f>SUM(O514:O533)</f>
        <v>0.39</v>
      </c>
      <c r="P513" s="165"/>
      <c r="Q513" s="165">
        <f>SUM(Q514:Q533)</f>
        <v>0</v>
      </c>
      <c r="R513" s="165"/>
      <c r="S513" s="165"/>
      <c r="T513" s="166"/>
      <c r="U513" s="160"/>
      <c r="V513" s="160">
        <f>SUM(V514:V533)</f>
        <v>33.339999999999996</v>
      </c>
      <c r="W513" s="160"/>
      <c r="AG513" t="s">
        <v>163</v>
      </c>
    </row>
    <row r="514" spans="1:60" outlineLevel="1" x14ac:dyDescent="0.2">
      <c r="A514" s="167">
        <v>115</v>
      </c>
      <c r="B514" s="168" t="s">
        <v>592</v>
      </c>
      <c r="C514" s="184" t="s">
        <v>593</v>
      </c>
      <c r="D514" s="169" t="s">
        <v>189</v>
      </c>
      <c r="E514" s="170">
        <v>6.4</v>
      </c>
      <c r="F514" s="171">
        <v>0</v>
      </c>
      <c r="G514" s="172">
        <f>ROUND(E514*F514,2)</f>
        <v>0</v>
      </c>
      <c r="H514" s="171">
        <v>16.350000000000001</v>
      </c>
      <c r="I514" s="172">
        <f>ROUND(E514*H514,2)</f>
        <v>104.64</v>
      </c>
      <c r="J514" s="171">
        <v>224.15</v>
      </c>
      <c r="K514" s="172">
        <f>ROUND(E514*J514,2)</f>
        <v>1434.56</v>
      </c>
      <c r="L514" s="172">
        <v>21</v>
      </c>
      <c r="M514" s="172">
        <f>G514*(1+L514/100)</f>
        <v>0</v>
      </c>
      <c r="N514" s="172">
        <v>2.0000000000000002E-5</v>
      </c>
      <c r="O514" s="172">
        <f>ROUND(E514*N514,2)</f>
        <v>0</v>
      </c>
      <c r="P514" s="172">
        <v>0</v>
      </c>
      <c r="Q514" s="172">
        <f>ROUND(E514*P514,2)</f>
        <v>0</v>
      </c>
      <c r="R514" s="172" t="s">
        <v>594</v>
      </c>
      <c r="S514" s="172" t="s">
        <v>168</v>
      </c>
      <c r="T514" s="173" t="s">
        <v>168</v>
      </c>
      <c r="U514" s="157">
        <v>0.46800000000000003</v>
      </c>
      <c r="V514" s="157">
        <f>ROUND(E514*U514,2)</f>
        <v>3</v>
      </c>
      <c r="W514" s="157"/>
      <c r="X514" s="148"/>
      <c r="Y514" s="148"/>
      <c r="Z514" s="148"/>
      <c r="AA514" s="148"/>
      <c r="AB514" s="148"/>
      <c r="AC514" s="148"/>
      <c r="AD514" s="148"/>
      <c r="AE514" s="148"/>
      <c r="AF514" s="148"/>
      <c r="AG514" s="148" t="s">
        <v>169</v>
      </c>
      <c r="AH514" s="148"/>
      <c r="AI514" s="148"/>
      <c r="AJ514" s="148"/>
      <c r="AK514" s="148"/>
      <c r="AL514" s="148"/>
      <c r="AM514" s="148"/>
      <c r="AN514" s="148"/>
      <c r="AO514" s="148"/>
      <c r="AP514" s="148"/>
      <c r="AQ514" s="148"/>
      <c r="AR514" s="148"/>
      <c r="AS514" s="148"/>
      <c r="AT514" s="148"/>
      <c r="AU514" s="148"/>
      <c r="AV514" s="148"/>
      <c r="AW514" s="148"/>
      <c r="AX514" s="148"/>
      <c r="AY514" s="148"/>
      <c r="AZ514" s="148"/>
      <c r="BA514" s="148"/>
      <c r="BB514" s="148"/>
      <c r="BC514" s="148"/>
      <c r="BD514" s="148"/>
      <c r="BE514" s="148"/>
      <c r="BF514" s="148"/>
      <c r="BG514" s="148"/>
      <c r="BH514" s="148"/>
    </row>
    <row r="515" spans="1:60" outlineLevel="1" x14ac:dyDescent="0.2">
      <c r="A515" s="155"/>
      <c r="B515" s="156"/>
      <c r="C515" s="185" t="s">
        <v>595</v>
      </c>
      <c r="D515" s="158"/>
      <c r="E515" s="159">
        <v>6.4</v>
      </c>
      <c r="F515" s="157"/>
      <c r="G515" s="157"/>
      <c r="H515" s="157"/>
      <c r="I515" s="157"/>
      <c r="J515" s="157"/>
      <c r="K515" s="157"/>
      <c r="L515" s="157"/>
      <c r="M515" s="157"/>
      <c r="N515" s="157"/>
      <c r="O515" s="157"/>
      <c r="P515" s="157"/>
      <c r="Q515" s="157"/>
      <c r="R515" s="157"/>
      <c r="S515" s="157"/>
      <c r="T515" s="157"/>
      <c r="U515" s="157"/>
      <c r="V515" s="157"/>
      <c r="W515" s="157"/>
      <c r="X515" s="148"/>
      <c r="Y515" s="148"/>
      <c r="Z515" s="148"/>
      <c r="AA515" s="148"/>
      <c r="AB515" s="148"/>
      <c r="AC515" s="148"/>
      <c r="AD515" s="148"/>
      <c r="AE515" s="148"/>
      <c r="AF515" s="148"/>
      <c r="AG515" s="148" t="s">
        <v>173</v>
      </c>
      <c r="AH515" s="148">
        <v>0</v>
      </c>
      <c r="AI515" s="148"/>
      <c r="AJ515" s="148"/>
      <c r="AK515" s="148"/>
      <c r="AL515" s="148"/>
      <c r="AM515" s="148"/>
      <c r="AN515" s="148"/>
      <c r="AO515" s="148"/>
      <c r="AP515" s="148"/>
      <c r="AQ515" s="148"/>
      <c r="AR515" s="148"/>
      <c r="AS515" s="148"/>
      <c r="AT515" s="148"/>
      <c r="AU515" s="148"/>
      <c r="AV515" s="148"/>
      <c r="AW515" s="148"/>
      <c r="AX515" s="148"/>
      <c r="AY515" s="148"/>
      <c r="AZ515" s="148"/>
      <c r="BA515" s="148"/>
      <c r="BB515" s="148"/>
      <c r="BC515" s="148"/>
      <c r="BD515" s="148"/>
      <c r="BE515" s="148"/>
      <c r="BF515" s="148"/>
      <c r="BG515" s="148"/>
      <c r="BH515" s="148"/>
    </row>
    <row r="516" spans="1:60" outlineLevel="1" x14ac:dyDescent="0.2">
      <c r="A516" s="167">
        <v>116</v>
      </c>
      <c r="B516" s="168" t="s">
        <v>596</v>
      </c>
      <c r="C516" s="184" t="s">
        <v>597</v>
      </c>
      <c r="D516" s="169" t="s">
        <v>189</v>
      </c>
      <c r="E516" s="170">
        <v>20.400000000000002</v>
      </c>
      <c r="F516" s="171">
        <v>0</v>
      </c>
      <c r="G516" s="172">
        <f>ROUND(E516*F516,2)</f>
        <v>0</v>
      </c>
      <c r="H516" s="171">
        <v>22.69</v>
      </c>
      <c r="I516" s="172">
        <f>ROUND(E516*H516,2)</f>
        <v>462.88</v>
      </c>
      <c r="J516" s="171">
        <v>254.81</v>
      </c>
      <c r="K516" s="172">
        <f>ROUND(E516*J516,2)</f>
        <v>5198.12</v>
      </c>
      <c r="L516" s="172">
        <v>21</v>
      </c>
      <c r="M516" s="172">
        <f>G516*(1+L516/100)</f>
        <v>0</v>
      </c>
      <c r="N516" s="172">
        <v>3.0000000000000003E-4</v>
      </c>
      <c r="O516" s="172">
        <f>ROUND(E516*N516,2)</f>
        <v>0.01</v>
      </c>
      <c r="P516" s="172">
        <v>0</v>
      </c>
      <c r="Q516" s="172">
        <f>ROUND(E516*P516,2)</f>
        <v>0</v>
      </c>
      <c r="R516" s="172" t="s">
        <v>594</v>
      </c>
      <c r="S516" s="172" t="s">
        <v>168</v>
      </c>
      <c r="T516" s="173" t="s">
        <v>168</v>
      </c>
      <c r="U516" s="157">
        <v>0.53200000000000003</v>
      </c>
      <c r="V516" s="157">
        <f>ROUND(E516*U516,2)</f>
        <v>10.85</v>
      </c>
      <c r="W516" s="157"/>
      <c r="X516" s="148"/>
      <c r="Y516" s="148"/>
      <c r="Z516" s="148"/>
      <c r="AA516" s="148"/>
      <c r="AB516" s="148"/>
      <c r="AC516" s="148"/>
      <c r="AD516" s="148"/>
      <c r="AE516" s="148"/>
      <c r="AF516" s="148"/>
      <c r="AG516" s="148" t="s">
        <v>169</v>
      </c>
      <c r="AH516" s="148"/>
      <c r="AI516" s="148"/>
      <c r="AJ516" s="148"/>
      <c r="AK516" s="148"/>
      <c r="AL516" s="148"/>
      <c r="AM516" s="148"/>
      <c r="AN516" s="148"/>
      <c r="AO516" s="148"/>
      <c r="AP516" s="148"/>
      <c r="AQ516" s="148"/>
      <c r="AR516" s="148"/>
      <c r="AS516" s="148"/>
      <c r="AT516" s="148"/>
      <c r="AU516" s="148"/>
      <c r="AV516" s="148"/>
      <c r="AW516" s="148"/>
      <c r="AX516" s="148"/>
      <c r="AY516" s="148"/>
      <c r="AZ516" s="148"/>
      <c r="BA516" s="148"/>
      <c r="BB516" s="148"/>
      <c r="BC516" s="148"/>
      <c r="BD516" s="148"/>
      <c r="BE516" s="148"/>
      <c r="BF516" s="148"/>
      <c r="BG516" s="148"/>
      <c r="BH516" s="148"/>
    </row>
    <row r="517" spans="1:60" outlineLevel="1" x14ac:dyDescent="0.2">
      <c r="A517" s="155"/>
      <c r="B517" s="156"/>
      <c r="C517" s="185" t="s">
        <v>598</v>
      </c>
      <c r="D517" s="158"/>
      <c r="E517" s="159">
        <v>20.400000000000002</v>
      </c>
      <c r="F517" s="157"/>
      <c r="G517" s="157"/>
      <c r="H517" s="157"/>
      <c r="I517" s="157"/>
      <c r="J517" s="157"/>
      <c r="K517" s="157"/>
      <c r="L517" s="157"/>
      <c r="M517" s="157"/>
      <c r="N517" s="157"/>
      <c r="O517" s="157"/>
      <c r="P517" s="157"/>
      <c r="Q517" s="157"/>
      <c r="R517" s="157"/>
      <c r="S517" s="157"/>
      <c r="T517" s="157"/>
      <c r="U517" s="157"/>
      <c r="V517" s="157"/>
      <c r="W517" s="157"/>
      <c r="X517" s="148"/>
      <c r="Y517" s="148"/>
      <c r="Z517" s="148"/>
      <c r="AA517" s="148"/>
      <c r="AB517" s="148"/>
      <c r="AC517" s="148"/>
      <c r="AD517" s="148"/>
      <c r="AE517" s="148"/>
      <c r="AF517" s="148"/>
      <c r="AG517" s="148" t="s">
        <v>173</v>
      </c>
      <c r="AH517" s="148">
        <v>0</v>
      </c>
      <c r="AI517" s="148"/>
      <c r="AJ517" s="148"/>
      <c r="AK517" s="148"/>
      <c r="AL517" s="148"/>
      <c r="AM517" s="148"/>
      <c r="AN517" s="148"/>
      <c r="AO517" s="148"/>
      <c r="AP517" s="148"/>
      <c r="AQ517" s="148"/>
      <c r="AR517" s="148"/>
      <c r="AS517" s="148"/>
      <c r="AT517" s="148"/>
      <c r="AU517" s="148"/>
      <c r="AV517" s="148"/>
      <c r="AW517" s="148"/>
      <c r="AX517" s="148"/>
      <c r="AY517" s="148"/>
      <c r="AZ517" s="148"/>
      <c r="BA517" s="148"/>
      <c r="BB517" s="148"/>
      <c r="BC517" s="148"/>
      <c r="BD517" s="148"/>
      <c r="BE517" s="148"/>
      <c r="BF517" s="148"/>
      <c r="BG517" s="148"/>
      <c r="BH517" s="148"/>
    </row>
    <row r="518" spans="1:60" ht="22.5" outlineLevel="1" x14ac:dyDescent="0.2">
      <c r="A518" s="174">
        <v>117</v>
      </c>
      <c r="B518" s="175" t="s">
        <v>599</v>
      </c>
      <c r="C518" s="186" t="s">
        <v>600</v>
      </c>
      <c r="D518" s="176" t="s">
        <v>181</v>
      </c>
      <c r="E518" s="177">
        <v>6</v>
      </c>
      <c r="F518" s="178">
        <v>0</v>
      </c>
      <c r="G518" s="179">
        <f>ROUND(E518*F518,2)</f>
        <v>0</v>
      </c>
      <c r="H518" s="178">
        <v>0</v>
      </c>
      <c r="I518" s="179">
        <f>ROUND(E518*H518,2)</f>
        <v>0</v>
      </c>
      <c r="J518" s="178">
        <v>631</v>
      </c>
      <c r="K518" s="179">
        <f>ROUND(E518*J518,2)</f>
        <v>3786</v>
      </c>
      <c r="L518" s="179">
        <v>21</v>
      </c>
      <c r="M518" s="179">
        <f>G518*(1+L518/100)</f>
        <v>0</v>
      </c>
      <c r="N518" s="179">
        <v>0</v>
      </c>
      <c r="O518" s="179">
        <f>ROUND(E518*N518,2)</f>
        <v>0</v>
      </c>
      <c r="P518" s="179">
        <v>0</v>
      </c>
      <c r="Q518" s="179">
        <f>ROUND(E518*P518,2)</f>
        <v>0</v>
      </c>
      <c r="R518" s="179" t="s">
        <v>594</v>
      </c>
      <c r="S518" s="179" t="s">
        <v>168</v>
      </c>
      <c r="T518" s="180" t="s">
        <v>168</v>
      </c>
      <c r="U518" s="157">
        <v>1.4500000000000002</v>
      </c>
      <c r="V518" s="157">
        <f>ROUND(E518*U518,2)</f>
        <v>8.6999999999999993</v>
      </c>
      <c r="W518" s="157"/>
      <c r="X518" s="148"/>
      <c r="Y518" s="148"/>
      <c r="Z518" s="148"/>
      <c r="AA518" s="148"/>
      <c r="AB518" s="148"/>
      <c r="AC518" s="148"/>
      <c r="AD518" s="148"/>
      <c r="AE518" s="148"/>
      <c r="AF518" s="148"/>
      <c r="AG518" s="148" t="s">
        <v>480</v>
      </c>
      <c r="AH518" s="148"/>
      <c r="AI518" s="148"/>
      <c r="AJ518" s="148"/>
      <c r="AK518" s="148"/>
      <c r="AL518" s="148"/>
      <c r="AM518" s="148"/>
      <c r="AN518" s="148"/>
      <c r="AO518" s="148"/>
      <c r="AP518" s="148"/>
      <c r="AQ518" s="148"/>
      <c r="AR518" s="148"/>
      <c r="AS518" s="148"/>
      <c r="AT518" s="148"/>
      <c r="AU518" s="148"/>
      <c r="AV518" s="148"/>
      <c r="AW518" s="148"/>
      <c r="AX518" s="148"/>
      <c r="AY518" s="148"/>
      <c r="AZ518" s="148"/>
      <c r="BA518" s="148"/>
      <c r="BB518" s="148"/>
      <c r="BC518" s="148"/>
      <c r="BD518" s="148"/>
      <c r="BE518" s="148"/>
      <c r="BF518" s="148"/>
      <c r="BG518" s="148"/>
      <c r="BH518" s="148"/>
    </row>
    <row r="519" spans="1:60" outlineLevel="1" x14ac:dyDescent="0.2">
      <c r="A519" s="174">
        <v>118</v>
      </c>
      <c r="B519" s="175" t="s">
        <v>601</v>
      </c>
      <c r="C519" s="186" t="s">
        <v>602</v>
      </c>
      <c r="D519" s="176" t="s">
        <v>181</v>
      </c>
      <c r="E519" s="177">
        <v>6</v>
      </c>
      <c r="F519" s="178">
        <v>0</v>
      </c>
      <c r="G519" s="179">
        <f>ROUND(E519*F519,2)</f>
        <v>0</v>
      </c>
      <c r="H519" s="178">
        <v>0</v>
      </c>
      <c r="I519" s="179">
        <f>ROUND(E519*H519,2)</f>
        <v>0</v>
      </c>
      <c r="J519" s="178">
        <v>371</v>
      </c>
      <c r="K519" s="179">
        <f>ROUND(E519*J519,2)</f>
        <v>2226</v>
      </c>
      <c r="L519" s="179">
        <v>21</v>
      </c>
      <c r="M519" s="179">
        <f>G519*(1+L519/100)</f>
        <v>0</v>
      </c>
      <c r="N519" s="179">
        <v>0</v>
      </c>
      <c r="O519" s="179">
        <f>ROUND(E519*N519,2)</f>
        <v>0</v>
      </c>
      <c r="P519" s="179">
        <v>0</v>
      </c>
      <c r="Q519" s="179">
        <f>ROUND(E519*P519,2)</f>
        <v>0</v>
      </c>
      <c r="R519" s="179" t="s">
        <v>594</v>
      </c>
      <c r="S519" s="179" t="s">
        <v>168</v>
      </c>
      <c r="T519" s="180" t="s">
        <v>168</v>
      </c>
      <c r="U519" s="157">
        <v>0.77500000000000002</v>
      </c>
      <c r="V519" s="157">
        <f>ROUND(E519*U519,2)</f>
        <v>4.6500000000000004</v>
      </c>
      <c r="W519" s="157"/>
      <c r="X519" s="148"/>
      <c r="Y519" s="148"/>
      <c r="Z519" s="148"/>
      <c r="AA519" s="148"/>
      <c r="AB519" s="148"/>
      <c r="AC519" s="148"/>
      <c r="AD519" s="148"/>
      <c r="AE519" s="148"/>
      <c r="AF519" s="148"/>
      <c r="AG519" s="148" t="s">
        <v>169</v>
      </c>
      <c r="AH519" s="148"/>
      <c r="AI519" s="148"/>
      <c r="AJ519" s="148"/>
      <c r="AK519" s="148"/>
      <c r="AL519" s="148"/>
      <c r="AM519" s="148"/>
      <c r="AN519" s="148"/>
      <c r="AO519" s="148"/>
      <c r="AP519" s="148"/>
      <c r="AQ519" s="148"/>
      <c r="AR519" s="148"/>
      <c r="AS519" s="148"/>
      <c r="AT519" s="148"/>
      <c r="AU519" s="148"/>
      <c r="AV519" s="148"/>
      <c r="AW519" s="148"/>
      <c r="AX519" s="148"/>
      <c r="AY519" s="148"/>
      <c r="AZ519" s="148"/>
      <c r="BA519" s="148"/>
      <c r="BB519" s="148"/>
      <c r="BC519" s="148"/>
      <c r="BD519" s="148"/>
      <c r="BE519" s="148"/>
      <c r="BF519" s="148"/>
      <c r="BG519" s="148"/>
      <c r="BH519" s="148"/>
    </row>
    <row r="520" spans="1:60" ht="22.5" outlineLevel="1" x14ac:dyDescent="0.2">
      <c r="A520" s="174">
        <v>119</v>
      </c>
      <c r="B520" s="175" t="s">
        <v>603</v>
      </c>
      <c r="C520" s="186" t="s">
        <v>604</v>
      </c>
      <c r="D520" s="176" t="s">
        <v>181</v>
      </c>
      <c r="E520" s="177">
        <v>8</v>
      </c>
      <c r="F520" s="178">
        <v>0</v>
      </c>
      <c r="G520" s="179">
        <f>ROUND(E520*F520,2)</f>
        <v>0</v>
      </c>
      <c r="H520" s="178">
        <v>15.81</v>
      </c>
      <c r="I520" s="179">
        <f>ROUND(E520*H520,2)</f>
        <v>126.48</v>
      </c>
      <c r="J520" s="178">
        <v>236.69000000000003</v>
      </c>
      <c r="K520" s="179">
        <f>ROUND(E520*J520,2)</f>
        <v>1893.52</v>
      </c>
      <c r="L520" s="179">
        <v>21</v>
      </c>
      <c r="M520" s="179">
        <f>G520*(1+L520/100)</f>
        <v>0</v>
      </c>
      <c r="N520" s="179">
        <v>2.1000000000000001E-4</v>
      </c>
      <c r="O520" s="179">
        <f>ROUND(E520*N520,2)</f>
        <v>0</v>
      </c>
      <c r="P520" s="179">
        <v>0</v>
      </c>
      <c r="Q520" s="179">
        <f>ROUND(E520*P520,2)</f>
        <v>0</v>
      </c>
      <c r="R520" s="179" t="s">
        <v>594</v>
      </c>
      <c r="S520" s="179" t="s">
        <v>168</v>
      </c>
      <c r="T520" s="180" t="s">
        <v>168</v>
      </c>
      <c r="U520" s="157">
        <v>0.55500000000000005</v>
      </c>
      <c r="V520" s="157">
        <f>ROUND(E520*U520,2)</f>
        <v>4.4400000000000004</v>
      </c>
      <c r="W520" s="157"/>
      <c r="X520" s="148"/>
      <c r="Y520" s="148"/>
      <c r="Z520" s="148"/>
      <c r="AA520" s="148"/>
      <c r="AB520" s="148"/>
      <c r="AC520" s="148"/>
      <c r="AD520" s="148"/>
      <c r="AE520" s="148"/>
      <c r="AF520" s="148"/>
      <c r="AG520" s="148" t="s">
        <v>169</v>
      </c>
      <c r="AH520" s="148"/>
      <c r="AI520" s="148"/>
      <c r="AJ520" s="148"/>
      <c r="AK520" s="148"/>
      <c r="AL520" s="148"/>
      <c r="AM520" s="148"/>
      <c r="AN520" s="148"/>
      <c r="AO520" s="148"/>
      <c r="AP520" s="148"/>
      <c r="AQ520" s="148"/>
      <c r="AR520" s="148"/>
      <c r="AS520" s="148"/>
      <c r="AT520" s="148"/>
      <c r="AU520" s="148"/>
      <c r="AV520" s="148"/>
      <c r="AW520" s="148"/>
      <c r="AX520" s="148"/>
      <c r="AY520" s="148"/>
      <c r="AZ520" s="148"/>
      <c r="BA520" s="148"/>
      <c r="BB520" s="148"/>
      <c r="BC520" s="148"/>
      <c r="BD520" s="148"/>
      <c r="BE520" s="148"/>
      <c r="BF520" s="148"/>
      <c r="BG520" s="148"/>
      <c r="BH520" s="148"/>
    </row>
    <row r="521" spans="1:60" outlineLevel="1" x14ac:dyDescent="0.2">
      <c r="A521" s="174">
        <v>120</v>
      </c>
      <c r="B521" s="175" t="s">
        <v>605</v>
      </c>
      <c r="C521" s="186" t="s">
        <v>606</v>
      </c>
      <c r="D521" s="176" t="s">
        <v>181</v>
      </c>
      <c r="E521" s="177">
        <v>1</v>
      </c>
      <c r="F521" s="178">
        <v>0</v>
      </c>
      <c r="G521" s="179">
        <f>ROUND(E521*F521,2)</f>
        <v>0</v>
      </c>
      <c r="H521" s="178">
        <v>398</v>
      </c>
      <c r="I521" s="179">
        <f>ROUND(E521*H521,2)</f>
        <v>398</v>
      </c>
      <c r="J521" s="178">
        <v>64602</v>
      </c>
      <c r="K521" s="179">
        <f>ROUND(E521*J521,2)</f>
        <v>64602</v>
      </c>
      <c r="L521" s="179">
        <v>21</v>
      </c>
      <c r="M521" s="179">
        <f>G521*(1+L521/100)</f>
        <v>0</v>
      </c>
      <c r="N521" s="179">
        <v>1.9000000000000001E-4</v>
      </c>
      <c r="O521" s="179">
        <f>ROUND(E521*N521,2)</f>
        <v>0</v>
      </c>
      <c r="P521" s="179">
        <v>0</v>
      </c>
      <c r="Q521" s="179">
        <f>ROUND(E521*P521,2)</f>
        <v>0</v>
      </c>
      <c r="R521" s="179"/>
      <c r="S521" s="179" t="s">
        <v>337</v>
      </c>
      <c r="T521" s="180" t="s">
        <v>408</v>
      </c>
      <c r="U521" s="157">
        <v>1.6970000000000001</v>
      </c>
      <c r="V521" s="157">
        <f>ROUND(E521*U521,2)</f>
        <v>1.7</v>
      </c>
      <c r="W521" s="157"/>
      <c r="X521" s="148"/>
      <c r="Y521" s="148"/>
      <c r="Z521" s="148"/>
      <c r="AA521" s="148"/>
      <c r="AB521" s="148"/>
      <c r="AC521" s="148"/>
      <c r="AD521" s="148"/>
      <c r="AE521" s="148"/>
      <c r="AF521" s="148"/>
      <c r="AG521" s="148" t="s">
        <v>169</v>
      </c>
      <c r="AH521" s="148"/>
      <c r="AI521" s="148"/>
      <c r="AJ521" s="148"/>
      <c r="AK521" s="148"/>
      <c r="AL521" s="148"/>
      <c r="AM521" s="148"/>
      <c r="AN521" s="148"/>
      <c r="AO521" s="148"/>
      <c r="AP521" s="148"/>
      <c r="AQ521" s="148"/>
      <c r="AR521" s="148"/>
      <c r="AS521" s="148"/>
      <c r="AT521" s="148"/>
      <c r="AU521" s="148"/>
      <c r="AV521" s="148"/>
      <c r="AW521" s="148"/>
      <c r="AX521" s="148"/>
      <c r="AY521" s="148"/>
      <c r="AZ521" s="148"/>
      <c r="BA521" s="148"/>
      <c r="BB521" s="148"/>
      <c r="BC521" s="148"/>
      <c r="BD521" s="148"/>
      <c r="BE521" s="148"/>
      <c r="BF521" s="148"/>
      <c r="BG521" s="148"/>
      <c r="BH521" s="148"/>
    </row>
    <row r="522" spans="1:60" ht="22.5" outlineLevel="1" x14ac:dyDescent="0.2">
      <c r="A522" s="167">
        <v>121</v>
      </c>
      <c r="B522" s="168" t="s">
        <v>607</v>
      </c>
      <c r="C522" s="184" t="s">
        <v>608</v>
      </c>
      <c r="D522" s="169" t="s">
        <v>184</v>
      </c>
      <c r="E522" s="170">
        <v>4.4560000000000004</v>
      </c>
      <c r="F522" s="171">
        <v>0</v>
      </c>
      <c r="G522" s="172">
        <f>ROUND(E522*F522,2)</f>
        <v>0</v>
      </c>
      <c r="H522" s="171">
        <v>297.29000000000002</v>
      </c>
      <c r="I522" s="172">
        <f>ROUND(E522*H522,2)</f>
        <v>1324.72</v>
      </c>
      <c r="J522" s="171">
        <v>573.71</v>
      </c>
      <c r="K522" s="172">
        <f>ROUND(E522*J522,2)</f>
        <v>2556.4499999999998</v>
      </c>
      <c r="L522" s="172">
        <v>21</v>
      </c>
      <c r="M522" s="172">
        <f>G522*(1+L522/100)</f>
        <v>0</v>
      </c>
      <c r="N522" s="172">
        <v>1.2500000000000001E-2</v>
      </c>
      <c r="O522" s="172">
        <f>ROUND(E522*N522,2)</f>
        <v>0.06</v>
      </c>
      <c r="P522" s="172">
        <v>0</v>
      </c>
      <c r="Q522" s="172">
        <f>ROUND(E522*P522,2)</f>
        <v>0</v>
      </c>
      <c r="R522" s="172" t="s">
        <v>425</v>
      </c>
      <c r="S522" s="172" t="s">
        <v>168</v>
      </c>
      <c r="T522" s="173" t="s">
        <v>168</v>
      </c>
      <c r="U522" s="157">
        <v>0</v>
      </c>
      <c r="V522" s="157">
        <f>ROUND(E522*U522,2)</f>
        <v>0</v>
      </c>
      <c r="W522" s="157"/>
      <c r="X522" s="148"/>
      <c r="Y522" s="148"/>
      <c r="Z522" s="148"/>
      <c r="AA522" s="148"/>
      <c r="AB522" s="148"/>
      <c r="AC522" s="148"/>
      <c r="AD522" s="148"/>
      <c r="AE522" s="148"/>
      <c r="AF522" s="148"/>
      <c r="AG522" s="148" t="s">
        <v>298</v>
      </c>
      <c r="AH522" s="148"/>
      <c r="AI522" s="148"/>
      <c r="AJ522" s="148"/>
      <c r="AK522" s="148"/>
      <c r="AL522" s="148"/>
      <c r="AM522" s="148"/>
      <c r="AN522" s="148"/>
      <c r="AO522" s="148"/>
      <c r="AP522" s="148"/>
      <c r="AQ522" s="148"/>
      <c r="AR522" s="148"/>
      <c r="AS522" s="148"/>
      <c r="AT522" s="148"/>
      <c r="AU522" s="148"/>
      <c r="AV522" s="148"/>
      <c r="AW522" s="148"/>
      <c r="AX522" s="148"/>
      <c r="AY522" s="148"/>
      <c r="AZ522" s="148"/>
      <c r="BA522" s="148"/>
      <c r="BB522" s="148"/>
      <c r="BC522" s="148"/>
      <c r="BD522" s="148"/>
      <c r="BE522" s="148"/>
      <c r="BF522" s="148"/>
      <c r="BG522" s="148"/>
      <c r="BH522" s="148"/>
    </row>
    <row r="523" spans="1:60" outlineLevel="1" x14ac:dyDescent="0.2">
      <c r="A523" s="155"/>
      <c r="B523" s="156"/>
      <c r="C523" s="185" t="s">
        <v>609</v>
      </c>
      <c r="D523" s="158"/>
      <c r="E523" s="159">
        <v>4.4560000000000004</v>
      </c>
      <c r="F523" s="157"/>
      <c r="G523" s="157"/>
      <c r="H523" s="157"/>
      <c r="I523" s="157"/>
      <c r="J523" s="157"/>
      <c r="K523" s="157"/>
      <c r="L523" s="157"/>
      <c r="M523" s="157"/>
      <c r="N523" s="157"/>
      <c r="O523" s="157"/>
      <c r="P523" s="157"/>
      <c r="Q523" s="157"/>
      <c r="R523" s="157"/>
      <c r="S523" s="157"/>
      <c r="T523" s="157"/>
      <c r="U523" s="157"/>
      <c r="V523" s="157"/>
      <c r="W523" s="157"/>
      <c r="X523" s="148"/>
      <c r="Y523" s="148"/>
      <c r="Z523" s="148"/>
      <c r="AA523" s="148"/>
      <c r="AB523" s="148"/>
      <c r="AC523" s="148"/>
      <c r="AD523" s="148"/>
      <c r="AE523" s="148"/>
      <c r="AF523" s="148"/>
      <c r="AG523" s="148" t="s">
        <v>173</v>
      </c>
      <c r="AH523" s="148">
        <v>0</v>
      </c>
      <c r="AI523" s="148"/>
      <c r="AJ523" s="148"/>
      <c r="AK523" s="148"/>
      <c r="AL523" s="148"/>
      <c r="AM523" s="148"/>
      <c r="AN523" s="148"/>
      <c r="AO523" s="148"/>
      <c r="AP523" s="148"/>
      <c r="AQ523" s="148"/>
      <c r="AR523" s="148"/>
      <c r="AS523" s="148"/>
      <c r="AT523" s="148"/>
      <c r="AU523" s="148"/>
      <c r="AV523" s="148"/>
      <c r="AW523" s="148"/>
      <c r="AX523" s="148"/>
      <c r="AY523" s="148"/>
      <c r="AZ523" s="148"/>
      <c r="BA523" s="148"/>
      <c r="BB523" s="148"/>
      <c r="BC523" s="148"/>
      <c r="BD523" s="148"/>
      <c r="BE523" s="148"/>
      <c r="BF523" s="148"/>
      <c r="BG523" s="148"/>
      <c r="BH523" s="148"/>
    </row>
    <row r="524" spans="1:60" outlineLevel="1" x14ac:dyDescent="0.2">
      <c r="A524" s="167">
        <v>122</v>
      </c>
      <c r="B524" s="168" t="s">
        <v>610</v>
      </c>
      <c r="C524" s="184" t="s">
        <v>611</v>
      </c>
      <c r="D524" s="169" t="s">
        <v>189</v>
      </c>
      <c r="E524" s="170">
        <v>2.1</v>
      </c>
      <c r="F524" s="171">
        <v>0</v>
      </c>
      <c r="G524" s="172">
        <f>ROUND(E524*F524,2)</f>
        <v>0</v>
      </c>
      <c r="H524" s="171">
        <v>351.51000000000005</v>
      </c>
      <c r="I524" s="172">
        <f>ROUND(E524*H524,2)</f>
        <v>738.17</v>
      </c>
      <c r="J524" s="171">
        <v>238.49</v>
      </c>
      <c r="K524" s="172">
        <f>ROUND(E524*J524,2)</f>
        <v>500.83</v>
      </c>
      <c r="L524" s="172">
        <v>21</v>
      </c>
      <c r="M524" s="172">
        <f>G524*(1+L524/100)</f>
        <v>0</v>
      </c>
      <c r="N524" s="172">
        <v>3.7200000000000002E-3</v>
      </c>
      <c r="O524" s="172">
        <f>ROUND(E524*N524,2)</f>
        <v>0.01</v>
      </c>
      <c r="P524" s="172">
        <v>0</v>
      </c>
      <c r="Q524" s="172">
        <f>ROUND(E524*P524,2)</f>
        <v>0</v>
      </c>
      <c r="R524" s="172" t="s">
        <v>425</v>
      </c>
      <c r="S524" s="172" t="s">
        <v>168</v>
      </c>
      <c r="T524" s="173" t="s">
        <v>168</v>
      </c>
      <c r="U524" s="157">
        <v>0</v>
      </c>
      <c r="V524" s="157">
        <f>ROUND(E524*U524,2)</f>
        <v>0</v>
      </c>
      <c r="W524" s="157"/>
      <c r="X524" s="148"/>
      <c r="Y524" s="148"/>
      <c r="Z524" s="148"/>
      <c r="AA524" s="148"/>
      <c r="AB524" s="148"/>
      <c r="AC524" s="148"/>
      <c r="AD524" s="148"/>
      <c r="AE524" s="148"/>
      <c r="AF524" s="148"/>
      <c r="AG524" s="148" t="s">
        <v>298</v>
      </c>
      <c r="AH524" s="148"/>
      <c r="AI524" s="148"/>
      <c r="AJ524" s="148"/>
      <c r="AK524" s="148"/>
      <c r="AL524" s="148"/>
      <c r="AM524" s="148"/>
      <c r="AN524" s="148"/>
      <c r="AO524" s="148"/>
      <c r="AP524" s="148"/>
      <c r="AQ524" s="148"/>
      <c r="AR524" s="148"/>
      <c r="AS524" s="148"/>
      <c r="AT524" s="148"/>
      <c r="AU524" s="148"/>
      <c r="AV524" s="148"/>
      <c r="AW524" s="148"/>
      <c r="AX524" s="148"/>
      <c r="AY524" s="148"/>
      <c r="AZ524" s="148"/>
      <c r="BA524" s="148"/>
      <c r="BB524" s="148"/>
      <c r="BC524" s="148"/>
      <c r="BD524" s="148"/>
      <c r="BE524" s="148"/>
      <c r="BF524" s="148"/>
      <c r="BG524" s="148"/>
      <c r="BH524" s="148"/>
    </row>
    <row r="525" spans="1:60" outlineLevel="1" x14ac:dyDescent="0.2">
      <c r="A525" s="155"/>
      <c r="B525" s="156"/>
      <c r="C525" s="240" t="s">
        <v>612</v>
      </c>
      <c r="D525" s="241"/>
      <c r="E525" s="241"/>
      <c r="F525" s="241"/>
      <c r="G525" s="241"/>
      <c r="H525" s="157"/>
      <c r="I525" s="157"/>
      <c r="J525" s="157"/>
      <c r="K525" s="157"/>
      <c r="L525" s="157"/>
      <c r="M525" s="157"/>
      <c r="N525" s="157"/>
      <c r="O525" s="157"/>
      <c r="P525" s="157"/>
      <c r="Q525" s="157"/>
      <c r="R525" s="157"/>
      <c r="S525" s="157"/>
      <c r="T525" s="157"/>
      <c r="U525" s="157"/>
      <c r="V525" s="157"/>
      <c r="W525" s="157"/>
      <c r="X525" s="148"/>
      <c r="Y525" s="148"/>
      <c r="Z525" s="148"/>
      <c r="AA525" s="148"/>
      <c r="AB525" s="148"/>
      <c r="AC525" s="148"/>
      <c r="AD525" s="148"/>
      <c r="AE525" s="148"/>
      <c r="AF525" s="148"/>
      <c r="AG525" s="148" t="s">
        <v>171</v>
      </c>
      <c r="AH525" s="148"/>
      <c r="AI525" s="148"/>
      <c r="AJ525" s="148"/>
      <c r="AK525" s="148"/>
      <c r="AL525" s="148"/>
      <c r="AM525" s="148"/>
      <c r="AN525" s="148"/>
      <c r="AO525" s="148"/>
      <c r="AP525" s="148"/>
      <c r="AQ525" s="148"/>
      <c r="AR525" s="148"/>
      <c r="AS525" s="148"/>
      <c r="AT525" s="148"/>
      <c r="AU525" s="148"/>
      <c r="AV525" s="148"/>
      <c r="AW525" s="148"/>
      <c r="AX525" s="148"/>
      <c r="AY525" s="148"/>
      <c r="AZ525" s="148"/>
      <c r="BA525" s="148"/>
      <c r="BB525" s="148"/>
      <c r="BC525" s="148"/>
      <c r="BD525" s="148"/>
      <c r="BE525" s="148"/>
      <c r="BF525" s="148"/>
      <c r="BG525" s="148"/>
      <c r="BH525" s="148"/>
    </row>
    <row r="526" spans="1:60" outlineLevel="1" x14ac:dyDescent="0.2">
      <c r="A526" s="174">
        <v>123</v>
      </c>
      <c r="B526" s="175" t="s">
        <v>613</v>
      </c>
      <c r="C526" s="186" t="s">
        <v>614</v>
      </c>
      <c r="D526" s="176" t="s">
        <v>181</v>
      </c>
      <c r="E526" s="177">
        <v>1</v>
      </c>
      <c r="F526" s="178">
        <v>0</v>
      </c>
      <c r="G526" s="179">
        <f t="shared" ref="G526:G532" si="0">ROUND(E526*F526,2)</f>
        <v>0</v>
      </c>
      <c r="H526" s="178">
        <v>19535.650000000001</v>
      </c>
      <c r="I526" s="179">
        <f t="shared" ref="I526:I532" si="1">ROUND(E526*H526,2)</f>
        <v>19535.650000000001</v>
      </c>
      <c r="J526" s="178">
        <v>4264.3500000000004</v>
      </c>
      <c r="K526" s="179">
        <f t="shared" ref="K526:K532" si="2">ROUND(E526*J526,2)</f>
        <v>4264.3500000000004</v>
      </c>
      <c r="L526" s="179">
        <v>21</v>
      </c>
      <c r="M526" s="179">
        <f t="shared" ref="M526:M532" si="3">G526*(1+L526/100)</f>
        <v>0</v>
      </c>
      <c r="N526" s="179">
        <v>0.161</v>
      </c>
      <c r="O526" s="179">
        <f t="shared" ref="O526:O532" si="4">ROUND(E526*N526,2)</f>
        <v>0.16</v>
      </c>
      <c r="P526" s="179">
        <v>0</v>
      </c>
      <c r="Q526" s="179">
        <f t="shared" ref="Q526:Q532" si="5">ROUND(E526*P526,2)</f>
        <v>0</v>
      </c>
      <c r="R526" s="179" t="s">
        <v>425</v>
      </c>
      <c r="S526" s="179" t="s">
        <v>168</v>
      </c>
      <c r="T526" s="180" t="s">
        <v>168</v>
      </c>
      <c r="U526" s="157">
        <v>0</v>
      </c>
      <c r="V526" s="157">
        <f t="shared" ref="V526:V532" si="6">ROUND(E526*U526,2)</f>
        <v>0</v>
      </c>
      <c r="W526" s="157"/>
      <c r="X526" s="148"/>
      <c r="Y526" s="148"/>
      <c r="Z526" s="148"/>
      <c r="AA526" s="148"/>
      <c r="AB526" s="148"/>
      <c r="AC526" s="148"/>
      <c r="AD526" s="148"/>
      <c r="AE526" s="148"/>
      <c r="AF526" s="148"/>
      <c r="AG526" s="148" t="s">
        <v>298</v>
      </c>
      <c r="AH526" s="148"/>
      <c r="AI526" s="148"/>
      <c r="AJ526" s="148"/>
      <c r="AK526" s="148"/>
      <c r="AL526" s="148"/>
      <c r="AM526" s="148"/>
      <c r="AN526" s="148"/>
      <c r="AO526" s="148"/>
      <c r="AP526" s="148"/>
      <c r="AQ526" s="148"/>
      <c r="AR526" s="148"/>
      <c r="AS526" s="148"/>
      <c r="AT526" s="148"/>
      <c r="AU526" s="148"/>
      <c r="AV526" s="148"/>
      <c r="AW526" s="148"/>
      <c r="AX526" s="148"/>
      <c r="AY526" s="148"/>
      <c r="AZ526" s="148"/>
      <c r="BA526" s="148"/>
      <c r="BB526" s="148"/>
      <c r="BC526" s="148"/>
      <c r="BD526" s="148"/>
      <c r="BE526" s="148"/>
      <c r="BF526" s="148"/>
      <c r="BG526" s="148"/>
      <c r="BH526" s="148"/>
    </row>
    <row r="527" spans="1:60" outlineLevel="1" x14ac:dyDescent="0.2">
      <c r="A527" s="174">
        <v>124</v>
      </c>
      <c r="B527" s="175" t="s">
        <v>615</v>
      </c>
      <c r="C527" s="186" t="s">
        <v>616</v>
      </c>
      <c r="D527" s="176" t="s">
        <v>181</v>
      </c>
      <c r="E527" s="177">
        <v>6</v>
      </c>
      <c r="F527" s="178">
        <v>0</v>
      </c>
      <c r="G527" s="179">
        <f t="shared" si="0"/>
        <v>0</v>
      </c>
      <c r="H527" s="178">
        <v>437.5</v>
      </c>
      <c r="I527" s="179">
        <f t="shared" si="1"/>
        <v>2625</v>
      </c>
      <c r="J527" s="178">
        <v>0</v>
      </c>
      <c r="K527" s="179">
        <f t="shared" si="2"/>
        <v>0</v>
      </c>
      <c r="L527" s="179">
        <v>21</v>
      </c>
      <c r="M527" s="179">
        <f t="shared" si="3"/>
        <v>0</v>
      </c>
      <c r="N527" s="179">
        <v>7.5000000000000002E-4</v>
      </c>
      <c r="O527" s="179">
        <f t="shared" si="4"/>
        <v>0</v>
      </c>
      <c r="P527" s="179">
        <v>0</v>
      </c>
      <c r="Q527" s="179">
        <f t="shared" si="5"/>
        <v>0</v>
      </c>
      <c r="R527" s="179"/>
      <c r="S527" s="179" t="s">
        <v>337</v>
      </c>
      <c r="T527" s="180" t="s">
        <v>168</v>
      </c>
      <c r="U527" s="157">
        <v>0</v>
      </c>
      <c r="V527" s="157">
        <f t="shared" si="6"/>
        <v>0</v>
      </c>
      <c r="W527" s="157"/>
      <c r="X527" s="148"/>
      <c r="Y527" s="148"/>
      <c r="Z527" s="148"/>
      <c r="AA527" s="148"/>
      <c r="AB527" s="148"/>
      <c r="AC527" s="148"/>
      <c r="AD527" s="148"/>
      <c r="AE527" s="148"/>
      <c r="AF527" s="148"/>
      <c r="AG527" s="148" t="s">
        <v>409</v>
      </c>
      <c r="AH527" s="148"/>
      <c r="AI527" s="148"/>
      <c r="AJ527" s="148"/>
      <c r="AK527" s="148"/>
      <c r="AL527" s="148"/>
      <c r="AM527" s="148"/>
      <c r="AN527" s="148"/>
      <c r="AO527" s="148"/>
      <c r="AP527" s="148"/>
      <c r="AQ527" s="148"/>
      <c r="AR527" s="148"/>
      <c r="AS527" s="148"/>
      <c r="AT527" s="148"/>
      <c r="AU527" s="148"/>
      <c r="AV527" s="148"/>
      <c r="AW527" s="148"/>
      <c r="AX527" s="148"/>
      <c r="AY527" s="148"/>
      <c r="AZ527" s="148"/>
      <c r="BA527" s="148"/>
      <c r="BB527" s="148"/>
      <c r="BC527" s="148"/>
      <c r="BD527" s="148"/>
      <c r="BE527" s="148"/>
      <c r="BF527" s="148"/>
      <c r="BG527" s="148"/>
      <c r="BH527" s="148"/>
    </row>
    <row r="528" spans="1:60" ht="22.5" outlineLevel="1" x14ac:dyDescent="0.2">
      <c r="A528" s="174">
        <v>125</v>
      </c>
      <c r="B528" s="175" t="s">
        <v>617</v>
      </c>
      <c r="C528" s="186" t="s">
        <v>618</v>
      </c>
      <c r="D528" s="176" t="s">
        <v>181</v>
      </c>
      <c r="E528" s="177">
        <v>2</v>
      </c>
      <c r="F528" s="178">
        <v>0</v>
      </c>
      <c r="G528" s="179">
        <f t="shared" si="0"/>
        <v>0</v>
      </c>
      <c r="H528" s="178">
        <v>4105</v>
      </c>
      <c r="I528" s="179">
        <f t="shared" si="1"/>
        <v>8210</v>
      </c>
      <c r="J528" s="178">
        <v>0</v>
      </c>
      <c r="K528" s="179">
        <f t="shared" si="2"/>
        <v>0</v>
      </c>
      <c r="L528" s="179">
        <v>21</v>
      </c>
      <c r="M528" s="179">
        <f t="shared" si="3"/>
        <v>0</v>
      </c>
      <c r="N528" s="179">
        <v>1.3200000000000002E-2</v>
      </c>
      <c r="O528" s="179">
        <f t="shared" si="4"/>
        <v>0.03</v>
      </c>
      <c r="P528" s="179">
        <v>0</v>
      </c>
      <c r="Q528" s="179">
        <f t="shared" si="5"/>
        <v>0</v>
      </c>
      <c r="R528" s="179" t="s">
        <v>528</v>
      </c>
      <c r="S528" s="179" t="s">
        <v>168</v>
      </c>
      <c r="T528" s="180" t="s">
        <v>168</v>
      </c>
      <c r="U528" s="157">
        <v>0</v>
      </c>
      <c r="V528" s="157">
        <f t="shared" si="6"/>
        <v>0</v>
      </c>
      <c r="W528" s="157"/>
      <c r="X528" s="148"/>
      <c r="Y528" s="148"/>
      <c r="Z528" s="148"/>
      <c r="AA528" s="148"/>
      <c r="AB528" s="148"/>
      <c r="AC528" s="148"/>
      <c r="AD528" s="148"/>
      <c r="AE528" s="148"/>
      <c r="AF528" s="148"/>
      <c r="AG528" s="148" t="s">
        <v>409</v>
      </c>
      <c r="AH528" s="148"/>
      <c r="AI528" s="148"/>
      <c r="AJ528" s="148"/>
      <c r="AK528" s="148"/>
      <c r="AL528" s="148"/>
      <c r="AM528" s="148"/>
      <c r="AN528" s="148"/>
      <c r="AO528" s="148"/>
      <c r="AP528" s="148"/>
      <c r="AQ528" s="148"/>
      <c r="AR528" s="148"/>
      <c r="AS528" s="148"/>
      <c r="AT528" s="148"/>
      <c r="AU528" s="148"/>
      <c r="AV528" s="148"/>
      <c r="AW528" s="148"/>
      <c r="AX528" s="148"/>
      <c r="AY528" s="148"/>
      <c r="AZ528" s="148"/>
      <c r="BA528" s="148"/>
      <c r="BB528" s="148"/>
      <c r="BC528" s="148"/>
      <c r="BD528" s="148"/>
      <c r="BE528" s="148"/>
      <c r="BF528" s="148"/>
      <c r="BG528" s="148"/>
      <c r="BH528" s="148"/>
    </row>
    <row r="529" spans="1:60" ht="22.5" outlineLevel="1" x14ac:dyDescent="0.2">
      <c r="A529" s="174">
        <v>126</v>
      </c>
      <c r="B529" s="175" t="s">
        <v>619</v>
      </c>
      <c r="C529" s="186" t="s">
        <v>620</v>
      </c>
      <c r="D529" s="176" t="s">
        <v>181</v>
      </c>
      <c r="E529" s="177">
        <v>6</v>
      </c>
      <c r="F529" s="178">
        <v>0</v>
      </c>
      <c r="G529" s="179">
        <f t="shared" si="0"/>
        <v>0</v>
      </c>
      <c r="H529" s="178">
        <v>3800</v>
      </c>
      <c r="I529" s="179">
        <f t="shared" si="1"/>
        <v>22800</v>
      </c>
      <c r="J529" s="178">
        <v>0</v>
      </c>
      <c r="K529" s="179">
        <f t="shared" si="2"/>
        <v>0</v>
      </c>
      <c r="L529" s="179">
        <v>21</v>
      </c>
      <c r="M529" s="179">
        <f t="shared" si="3"/>
        <v>0</v>
      </c>
      <c r="N529" s="179">
        <v>0.02</v>
      </c>
      <c r="O529" s="179">
        <f t="shared" si="4"/>
        <v>0.12</v>
      </c>
      <c r="P529" s="179">
        <v>0</v>
      </c>
      <c r="Q529" s="179">
        <f t="shared" si="5"/>
        <v>0</v>
      </c>
      <c r="R529" s="179" t="s">
        <v>528</v>
      </c>
      <c r="S529" s="179" t="s">
        <v>621</v>
      </c>
      <c r="T529" s="180" t="s">
        <v>408</v>
      </c>
      <c r="U529" s="157">
        <v>0</v>
      </c>
      <c r="V529" s="157">
        <f t="shared" si="6"/>
        <v>0</v>
      </c>
      <c r="W529" s="157"/>
      <c r="X529" s="148"/>
      <c r="Y529" s="148"/>
      <c r="Z529" s="148"/>
      <c r="AA529" s="148"/>
      <c r="AB529" s="148"/>
      <c r="AC529" s="148"/>
      <c r="AD529" s="148"/>
      <c r="AE529" s="148"/>
      <c r="AF529" s="148"/>
      <c r="AG529" s="148" t="s">
        <v>622</v>
      </c>
      <c r="AH529" s="148"/>
      <c r="AI529" s="148"/>
      <c r="AJ529" s="148"/>
      <c r="AK529" s="148"/>
      <c r="AL529" s="148"/>
      <c r="AM529" s="148"/>
      <c r="AN529" s="148"/>
      <c r="AO529" s="148"/>
      <c r="AP529" s="148"/>
      <c r="AQ529" s="148"/>
      <c r="AR529" s="148"/>
      <c r="AS529" s="148"/>
      <c r="AT529" s="148"/>
      <c r="AU529" s="148"/>
      <c r="AV529" s="148"/>
      <c r="AW529" s="148"/>
      <c r="AX529" s="148"/>
      <c r="AY529" s="148"/>
      <c r="AZ529" s="148"/>
      <c r="BA529" s="148"/>
      <c r="BB529" s="148"/>
      <c r="BC529" s="148"/>
      <c r="BD529" s="148"/>
      <c r="BE529" s="148"/>
      <c r="BF529" s="148"/>
      <c r="BG529" s="148"/>
      <c r="BH529" s="148"/>
    </row>
    <row r="530" spans="1:60" outlineLevel="1" x14ac:dyDescent="0.2">
      <c r="A530" s="174">
        <v>127</v>
      </c>
      <c r="B530" s="175" t="s">
        <v>623</v>
      </c>
      <c r="C530" s="186" t="s">
        <v>624</v>
      </c>
      <c r="D530" s="176" t="s">
        <v>625</v>
      </c>
      <c r="E530" s="177">
        <v>2</v>
      </c>
      <c r="F530" s="178">
        <v>0</v>
      </c>
      <c r="G530" s="179">
        <f t="shared" si="0"/>
        <v>0</v>
      </c>
      <c r="H530" s="178">
        <v>110000</v>
      </c>
      <c r="I530" s="179">
        <f t="shared" si="1"/>
        <v>220000</v>
      </c>
      <c r="J530" s="178">
        <v>0</v>
      </c>
      <c r="K530" s="179">
        <f t="shared" si="2"/>
        <v>0</v>
      </c>
      <c r="L530" s="179">
        <v>21</v>
      </c>
      <c r="M530" s="179">
        <f t="shared" si="3"/>
        <v>0</v>
      </c>
      <c r="N530" s="179">
        <v>0</v>
      </c>
      <c r="O530" s="179">
        <f t="shared" si="4"/>
        <v>0</v>
      </c>
      <c r="P530" s="179">
        <v>0</v>
      </c>
      <c r="Q530" s="179">
        <f t="shared" si="5"/>
        <v>0</v>
      </c>
      <c r="R530" s="179"/>
      <c r="S530" s="179" t="s">
        <v>337</v>
      </c>
      <c r="T530" s="180" t="s">
        <v>408</v>
      </c>
      <c r="U530" s="157">
        <v>0</v>
      </c>
      <c r="V530" s="157">
        <f t="shared" si="6"/>
        <v>0</v>
      </c>
      <c r="W530" s="157"/>
      <c r="X530" s="148"/>
      <c r="Y530" s="148"/>
      <c r="Z530" s="148"/>
      <c r="AA530" s="148"/>
      <c r="AB530" s="148"/>
      <c r="AC530" s="148"/>
      <c r="AD530" s="148"/>
      <c r="AE530" s="148"/>
      <c r="AF530" s="148"/>
      <c r="AG530" s="148" t="s">
        <v>409</v>
      </c>
      <c r="AH530" s="148"/>
      <c r="AI530" s="148"/>
      <c r="AJ530" s="148"/>
      <c r="AK530" s="148"/>
      <c r="AL530" s="148"/>
      <c r="AM530" s="148"/>
      <c r="AN530" s="148"/>
      <c r="AO530" s="148"/>
      <c r="AP530" s="148"/>
      <c r="AQ530" s="148"/>
      <c r="AR530" s="148"/>
      <c r="AS530" s="148"/>
      <c r="AT530" s="148"/>
      <c r="AU530" s="148"/>
      <c r="AV530" s="148"/>
      <c r="AW530" s="148"/>
      <c r="AX530" s="148"/>
      <c r="AY530" s="148"/>
      <c r="AZ530" s="148"/>
      <c r="BA530" s="148"/>
      <c r="BB530" s="148"/>
      <c r="BC530" s="148"/>
      <c r="BD530" s="148"/>
      <c r="BE530" s="148"/>
      <c r="BF530" s="148"/>
      <c r="BG530" s="148"/>
      <c r="BH530" s="148"/>
    </row>
    <row r="531" spans="1:60" outlineLevel="1" x14ac:dyDescent="0.2">
      <c r="A531" s="174">
        <v>128</v>
      </c>
      <c r="B531" s="175" t="s">
        <v>626</v>
      </c>
      <c r="C531" s="186" t="s">
        <v>627</v>
      </c>
      <c r="D531" s="176" t="s">
        <v>625</v>
      </c>
      <c r="E531" s="177">
        <v>8</v>
      </c>
      <c r="F531" s="178">
        <v>0</v>
      </c>
      <c r="G531" s="179">
        <f t="shared" si="0"/>
        <v>0</v>
      </c>
      <c r="H531" s="178">
        <v>2900</v>
      </c>
      <c r="I531" s="179">
        <f t="shared" si="1"/>
        <v>23200</v>
      </c>
      <c r="J531" s="178">
        <v>0</v>
      </c>
      <c r="K531" s="179">
        <f t="shared" si="2"/>
        <v>0</v>
      </c>
      <c r="L531" s="179">
        <v>21</v>
      </c>
      <c r="M531" s="179">
        <f t="shared" si="3"/>
        <v>0</v>
      </c>
      <c r="N531" s="179">
        <v>0</v>
      </c>
      <c r="O531" s="179">
        <f t="shared" si="4"/>
        <v>0</v>
      </c>
      <c r="P531" s="179">
        <v>0</v>
      </c>
      <c r="Q531" s="179">
        <f t="shared" si="5"/>
        <v>0</v>
      </c>
      <c r="R531" s="179"/>
      <c r="S531" s="179" t="s">
        <v>337</v>
      </c>
      <c r="T531" s="180" t="s">
        <v>408</v>
      </c>
      <c r="U531" s="157">
        <v>0</v>
      </c>
      <c r="V531" s="157">
        <f t="shared" si="6"/>
        <v>0</v>
      </c>
      <c r="W531" s="157"/>
      <c r="X531" s="148"/>
      <c r="Y531" s="148"/>
      <c r="Z531" s="148"/>
      <c r="AA531" s="148"/>
      <c r="AB531" s="148"/>
      <c r="AC531" s="148"/>
      <c r="AD531" s="148"/>
      <c r="AE531" s="148"/>
      <c r="AF531" s="148"/>
      <c r="AG531" s="148" t="s">
        <v>409</v>
      </c>
      <c r="AH531" s="148"/>
      <c r="AI531" s="148"/>
      <c r="AJ531" s="148"/>
      <c r="AK531" s="148"/>
      <c r="AL531" s="148"/>
      <c r="AM531" s="148"/>
      <c r="AN531" s="148"/>
      <c r="AO531" s="148"/>
      <c r="AP531" s="148"/>
      <c r="AQ531" s="148"/>
      <c r="AR531" s="148"/>
      <c r="AS531" s="148"/>
      <c r="AT531" s="148"/>
      <c r="AU531" s="148"/>
      <c r="AV531" s="148"/>
      <c r="AW531" s="148"/>
      <c r="AX531" s="148"/>
      <c r="AY531" s="148"/>
      <c r="AZ531" s="148"/>
      <c r="BA531" s="148"/>
      <c r="BB531" s="148"/>
      <c r="BC531" s="148"/>
      <c r="BD531" s="148"/>
      <c r="BE531" s="148"/>
      <c r="BF531" s="148"/>
      <c r="BG531" s="148"/>
      <c r="BH531" s="148"/>
    </row>
    <row r="532" spans="1:60" outlineLevel="1" x14ac:dyDescent="0.2">
      <c r="A532" s="167">
        <v>129</v>
      </c>
      <c r="B532" s="168" t="s">
        <v>628</v>
      </c>
      <c r="C532" s="184" t="s">
        <v>629</v>
      </c>
      <c r="D532" s="169" t="s">
        <v>0</v>
      </c>
      <c r="E532" s="170">
        <v>3570.672</v>
      </c>
      <c r="F532" s="171">
        <v>0</v>
      </c>
      <c r="G532" s="172">
        <f t="shared" si="0"/>
        <v>0</v>
      </c>
      <c r="H532" s="171">
        <v>0</v>
      </c>
      <c r="I532" s="172">
        <f t="shared" si="1"/>
        <v>0</v>
      </c>
      <c r="J532" s="171">
        <v>1.5</v>
      </c>
      <c r="K532" s="172">
        <f t="shared" si="2"/>
        <v>5356.01</v>
      </c>
      <c r="L532" s="172">
        <v>21</v>
      </c>
      <c r="M532" s="172">
        <f t="shared" si="3"/>
        <v>0</v>
      </c>
      <c r="N532" s="172">
        <v>0</v>
      </c>
      <c r="O532" s="172">
        <f t="shared" si="4"/>
        <v>0</v>
      </c>
      <c r="P532" s="172">
        <v>0</v>
      </c>
      <c r="Q532" s="172">
        <f t="shared" si="5"/>
        <v>0</v>
      </c>
      <c r="R532" s="172" t="s">
        <v>594</v>
      </c>
      <c r="S532" s="172" t="s">
        <v>168</v>
      </c>
      <c r="T532" s="173" t="s">
        <v>168</v>
      </c>
      <c r="U532" s="157">
        <v>0</v>
      </c>
      <c r="V532" s="157">
        <f t="shared" si="6"/>
        <v>0</v>
      </c>
      <c r="W532" s="157"/>
      <c r="X532" s="148"/>
      <c r="Y532" s="148"/>
      <c r="Z532" s="148"/>
      <c r="AA532" s="148"/>
      <c r="AB532" s="148"/>
      <c r="AC532" s="148"/>
      <c r="AD532" s="148"/>
      <c r="AE532" s="148"/>
      <c r="AF532" s="148"/>
      <c r="AG532" s="148" t="s">
        <v>388</v>
      </c>
      <c r="AH532" s="148"/>
      <c r="AI532" s="148"/>
      <c r="AJ532" s="148"/>
      <c r="AK532" s="148"/>
      <c r="AL532" s="148"/>
      <c r="AM532" s="148"/>
      <c r="AN532" s="148"/>
      <c r="AO532" s="148"/>
      <c r="AP532" s="148"/>
      <c r="AQ532" s="148"/>
      <c r="AR532" s="148"/>
      <c r="AS532" s="148"/>
      <c r="AT532" s="148"/>
      <c r="AU532" s="148"/>
      <c r="AV532" s="148"/>
      <c r="AW532" s="148"/>
      <c r="AX532" s="148"/>
      <c r="AY532" s="148"/>
      <c r="AZ532" s="148"/>
      <c r="BA532" s="148"/>
      <c r="BB532" s="148"/>
      <c r="BC532" s="148"/>
      <c r="BD532" s="148"/>
      <c r="BE532" s="148"/>
      <c r="BF532" s="148"/>
      <c r="BG532" s="148"/>
      <c r="BH532" s="148"/>
    </row>
    <row r="533" spans="1:60" outlineLevel="1" x14ac:dyDescent="0.2">
      <c r="A533" s="155"/>
      <c r="B533" s="156"/>
      <c r="C533" s="240" t="s">
        <v>400</v>
      </c>
      <c r="D533" s="241"/>
      <c r="E533" s="241"/>
      <c r="F533" s="241"/>
      <c r="G533" s="241"/>
      <c r="H533" s="157"/>
      <c r="I533" s="157"/>
      <c r="J533" s="157"/>
      <c r="K533" s="157"/>
      <c r="L533" s="157"/>
      <c r="M533" s="157"/>
      <c r="N533" s="157"/>
      <c r="O533" s="157"/>
      <c r="P533" s="157"/>
      <c r="Q533" s="157"/>
      <c r="R533" s="157"/>
      <c r="S533" s="157"/>
      <c r="T533" s="157"/>
      <c r="U533" s="157"/>
      <c r="V533" s="157"/>
      <c r="W533" s="157"/>
      <c r="X533" s="148"/>
      <c r="Y533" s="148"/>
      <c r="Z533" s="148"/>
      <c r="AA533" s="148"/>
      <c r="AB533" s="148"/>
      <c r="AC533" s="148"/>
      <c r="AD533" s="148"/>
      <c r="AE533" s="148"/>
      <c r="AF533" s="148"/>
      <c r="AG533" s="148" t="s">
        <v>171</v>
      </c>
      <c r="AH533" s="148"/>
      <c r="AI533" s="148"/>
      <c r="AJ533" s="148"/>
      <c r="AK533" s="148"/>
      <c r="AL533" s="148"/>
      <c r="AM533" s="148"/>
      <c r="AN533" s="148"/>
      <c r="AO533" s="148"/>
      <c r="AP533" s="148"/>
      <c r="AQ533" s="148"/>
      <c r="AR533" s="148"/>
      <c r="AS533" s="148"/>
      <c r="AT533" s="148"/>
      <c r="AU533" s="148"/>
      <c r="AV533" s="148"/>
      <c r="AW533" s="148"/>
      <c r="AX533" s="148"/>
      <c r="AY533" s="148"/>
      <c r="AZ533" s="148"/>
      <c r="BA533" s="148"/>
      <c r="BB533" s="148"/>
      <c r="BC533" s="148"/>
      <c r="BD533" s="148"/>
      <c r="BE533" s="148"/>
      <c r="BF533" s="148"/>
      <c r="BG533" s="148"/>
      <c r="BH533" s="148"/>
    </row>
    <row r="534" spans="1:60" x14ac:dyDescent="0.2">
      <c r="A534" s="161" t="s">
        <v>162</v>
      </c>
      <c r="B534" s="162" t="s">
        <v>114</v>
      </c>
      <c r="C534" s="183" t="s">
        <v>115</v>
      </c>
      <c r="D534" s="163"/>
      <c r="E534" s="164"/>
      <c r="F534" s="165"/>
      <c r="G534" s="165">
        <f>SUMIF(AG535:AG540,"&lt;&gt;NOR",G535:G540)</f>
        <v>0</v>
      </c>
      <c r="H534" s="165"/>
      <c r="I534" s="165">
        <f>SUM(I535:I540)</f>
        <v>0</v>
      </c>
      <c r="J534" s="165"/>
      <c r="K534" s="165">
        <f>SUM(K535:K540)</f>
        <v>0</v>
      </c>
      <c r="L534" s="165"/>
      <c r="M534" s="165">
        <f>SUM(M535:M540)</f>
        <v>0</v>
      </c>
      <c r="N534" s="165"/>
      <c r="O534" s="165">
        <f>SUM(O535:O540)</f>
        <v>0</v>
      </c>
      <c r="P534" s="165"/>
      <c r="Q534" s="165">
        <f>SUM(Q535:Q540)</f>
        <v>0</v>
      </c>
      <c r="R534" s="165"/>
      <c r="S534" s="165"/>
      <c r="T534" s="166"/>
      <c r="U534" s="160"/>
      <c r="V534" s="160">
        <f>SUM(V535:V540)</f>
        <v>0</v>
      </c>
      <c r="W534" s="160"/>
      <c r="AG534" t="s">
        <v>163</v>
      </c>
    </row>
    <row r="535" spans="1:60" ht="22.5" outlineLevel="1" x14ac:dyDescent="0.2">
      <c r="A535" s="174">
        <v>130</v>
      </c>
      <c r="B535" s="175" t="s">
        <v>630</v>
      </c>
      <c r="C535" s="186" t="s">
        <v>631</v>
      </c>
      <c r="D535" s="176" t="s">
        <v>632</v>
      </c>
      <c r="E535" s="177">
        <v>0</v>
      </c>
      <c r="F535" s="178">
        <v>0</v>
      </c>
      <c r="G535" s="179">
        <f>ROUND(E535*F535,2)</f>
        <v>0</v>
      </c>
      <c r="H535" s="178">
        <v>5.5600000000000005</v>
      </c>
      <c r="I535" s="179">
        <f>ROUND(E535*H535,2)</f>
        <v>0</v>
      </c>
      <c r="J535" s="178">
        <v>42.440000000000005</v>
      </c>
      <c r="K535" s="179">
        <f>ROUND(E535*J535,2)</f>
        <v>0</v>
      </c>
      <c r="L535" s="179">
        <v>21</v>
      </c>
      <c r="M535" s="179">
        <f>G535*(1+L535/100)</f>
        <v>0</v>
      </c>
      <c r="N535" s="179">
        <v>5.0000000000000002E-5</v>
      </c>
      <c r="O535" s="179">
        <f>ROUND(E535*N535,2)</f>
        <v>0</v>
      </c>
      <c r="P535" s="179">
        <v>1E-3</v>
      </c>
      <c r="Q535" s="179">
        <f>ROUND(E535*P535,2)</f>
        <v>0</v>
      </c>
      <c r="R535" s="179" t="s">
        <v>633</v>
      </c>
      <c r="S535" s="179" t="s">
        <v>168</v>
      </c>
      <c r="T535" s="180" t="s">
        <v>168</v>
      </c>
      <c r="U535" s="157">
        <v>9.7000000000000003E-2</v>
      </c>
      <c r="V535" s="157">
        <f>ROUND(E535*U535,2)</f>
        <v>0</v>
      </c>
      <c r="W535" s="157"/>
      <c r="X535" s="148"/>
      <c r="Y535" s="148"/>
      <c r="Z535" s="148"/>
      <c r="AA535" s="148"/>
      <c r="AB535" s="148"/>
      <c r="AC535" s="148"/>
      <c r="AD535" s="148"/>
      <c r="AE535" s="148"/>
      <c r="AF535" s="148"/>
      <c r="AG535" s="148" t="s">
        <v>169</v>
      </c>
      <c r="AH535" s="148"/>
      <c r="AI535" s="148"/>
      <c r="AJ535" s="148"/>
      <c r="AK535" s="148"/>
      <c r="AL535" s="148"/>
      <c r="AM535" s="148"/>
      <c r="AN535" s="148"/>
      <c r="AO535" s="148"/>
      <c r="AP535" s="148"/>
      <c r="AQ535" s="148"/>
      <c r="AR535" s="148"/>
      <c r="AS535" s="148"/>
      <c r="AT535" s="148"/>
      <c r="AU535" s="148"/>
      <c r="AV535" s="148"/>
      <c r="AW535" s="148"/>
      <c r="AX535" s="148"/>
      <c r="AY535" s="148"/>
      <c r="AZ535" s="148"/>
      <c r="BA535" s="148"/>
      <c r="BB535" s="148"/>
      <c r="BC535" s="148"/>
      <c r="BD535" s="148"/>
      <c r="BE535" s="148"/>
      <c r="BF535" s="148"/>
      <c r="BG535" s="148"/>
      <c r="BH535" s="148"/>
    </row>
    <row r="536" spans="1:60" outlineLevel="1" x14ac:dyDescent="0.2">
      <c r="A536" s="167">
        <v>131</v>
      </c>
      <c r="B536" s="168" t="s">
        <v>634</v>
      </c>
      <c r="C536" s="184" t="s">
        <v>635</v>
      </c>
      <c r="D536" s="169" t="s">
        <v>632</v>
      </c>
      <c r="E536" s="170">
        <v>0</v>
      </c>
      <c r="F536" s="171">
        <v>0</v>
      </c>
      <c r="G536" s="172">
        <f>ROUND(E536*F536,2)</f>
        <v>0</v>
      </c>
      <c r="H536" s="171">
        <v>41.010000000000005</v>
      </c>
      <c r="I536" s="172">
        <f>ROUND(E536*H536,2)</f>
        <v>0</v>
      </c>
      <c r="J536" s="171">
        <v>47.09</v>
      </c>
      <c r="K536" s="172">
        <f>ROUND(E536*J536,2)</f>
        <v>0</v>
      </c>
      <c r="L536" s="172">
        <v>21</v>
      </c>
      <c r="M536" s="172">
        <f>G536*(1+L536/100)</f>
        <v>0</v>
      </c>
      <c r="N536" s="172">
        <v>1.0500000000000002E-3</v>
      </c>
      <c r="O536" s="172">
        <f>ROUND(E536*N536,2)</f>
        <v>0</v>
      </c>
      <c r="P536" s="172">
        <v>0</v>
      </c>
      <c r="Q536" s="172">
        <f>ROUND(E536*P536,2)</f>
        <v>0</v>
      </c>
      <c r="R536" s="172" t="s">
        <v>425</v>
      </c>
      <c r="S536" s="172" t="s">
        <v>168</v>
      </c>
      <c r="T536" s="173" t="s">
        <v>168</v>
      </c>
      <c r="U536" s="157">
        <v>0.10316</v>
      </c>
      <c r="V536" s="157">
        <f>ROUND(E536*U536,2)</f>
        <v>0</v>
      </c>
      <c r="W536" s="157"/>
      <c r="X536" s="148"/>
      <c r="Y536" s="148"/>
      <c r="Z536" s="148"/>
      <c r="AA536" s="148"/>
      <c r="AB536" s="148"/>
      <c r="AC536" s="148"/>
      <c r="AD536" s="148"/>
      <c r="AE536" s="148"/>
      <c r="AF536" s="148"/>
      <c r="AG536" s="148" t="s">
        <v>589</v>
      </c>
      <c r="AH536" s="148"/>
      <c r="AI536" s="148"/>
      <c r="AJ536" s="148"/>
      <c r="AK536" s="148"/>
      <c r="AL536" s="148"/>
      <c r="AM536" s="148"/>
      <c r="AN536" s="148"/>
      <c r="AO536" s="148"/>
      <c r="AP536" s="148"/>
      <c r="AQ536" s="148"/>
      <c r="AR536" s="148"/>
      <c r="AS536" s="148"/>
      <c r="AT536" s="148"/>
      <c r="AU536" s="148"/>
      <c r="AV536" s="148"/>
      <c r="AW536" s="148"/>
      <c r="AX536" s="148"/>
      <c r="AY536" s="148"/>
      <c r="AZ536" s="148"/>
      <c r="BA536" s="148"/>
      <c r="BB536" s="148"/>
      <c r="BC536" s="148"/>
      <c r="BD536" s="148"/>
      <c r="BE536" s="148"/>
      <c r="BF536" s="148"/>
      <c r="BG536" s="148"/>
      <c r="BH536" s="148"/>
    </row>
    <row r="537" spans="1:60" outlineLevel="1" x14ac:dyDescent="0.2">
      <c r="A537" s="155"/>
      <c r="B537" s="156"/>
      <c r="C537" s="185" t="s">
        <v>636</v>
      </c>
      <c r="D537" s="158"/>
      <c r="E537" s="159">
        <v>294</v>
      </c>
      <c r="F537" s="157"/>
      <c r="G537" s="157"/>
      <c r="H537" s="157"/>
      <c r="I537" s="157"/>
      <c r="J537" s="157"/>
      <c r="K537" s="157"/>
      <c r="L537" s="157"/>
      <c r="M537" s="157"/>
      <c r="N537" s="157"/>
      <c r="O537" s="157"/>
      <c r="P537" s="157"/>
      <c r="Q537" s="157"/>
      <c r="R537" s="157"/>
      <c r="S537" s="157"/>
      <c r="T537" s="157"/>
      <c r="U537" s="157"/>
      <c r="V537" s="157"/>
      <c r="W537" s="157"/>
      <c r="X537" s="148"/>
      <c r="Y537" s="148"/>
      <c r="Z537" s="148"/>
      <c r="AA537" s="148"/>
      <c r="AB537" s="148"/>
      <c r="AC537" s="148"/>
      <c r="AD537" s="148"/>
      <c r="AE537" s="148"/>
      <c r="AF537" s="148"/>
      <c r="AG537" s="148" t="s">
        <v>173</v>
      </c>
      <c r="AH537" s="148">
        <v>0</v>
      </c>
      <c r="AI537" s="148"/>
      <c r="AJ537" s="148"/>
      <c r="AK537" s="148"/>
      <c r="AL537" s="148"/>
      <c r="AM537" s="148"/>
      <c r="AN537" s="148"/>
      <c r="AO537" s="148"/>
      <c r="AP537" s="148"/>
      <c r="AQ537" s="148"/>
      <c r="AR537" s="148"/>
      <c r="AS537" s="148"/>
      <c r="AT537" s="148"/>
      <c r="AU537" s="148"/>
      <c r="AV537" s="148"/>
      <c r="AW537" s="148"/>
      <c r="AX537" s="148"/>
      <c r="AY537" s="148"/>
      <c r="AZ537" s="148"/>
      <c r="BA537" s="148"/>
      <c r="BB537" s="148"/>
      <c r="BC537" s="148"/>
      <c r="BD537" s="148"/>
      <c r="BE537" s="148"/>
      <c r="BF537" s="148"/>
      <c r="BG537" s="148"/>
      <c r="BH537" s="148"/>
    </row>
    <row r="538" spans="1:60" outlineLevel="1" x14ac:dyDescent="0.2">
      <c r="A538" s="174">
        <v>132</v>
      </c>
      <c r="B538" s="175" t="s">
        <v>634</v>
      </c>
      <c r="C538" s="186" t="s">
        <v>635</v>
      </c>
      <c r="D538" s="176" t="s">
        <v>632</v>
      </c>
      <c r="E538" s="177">
        <v>0</v>
      </c>
      <c r="F538" s="178">
        <v>0</v>
      </c>
      <c r="G538" s="179">
        <f>ROUND(E538*F538,2)</f>
        <v>0</v>
      </c>
      <c r="H538" s="178">
        <v>0</v>
      </c>
      <c r="I538" s="179">
        <f>ROUND(E538*H538,2)</f>
        <v>0</v>
      </c>
      <c r="J538" s="178">
        <v>88.100000000000009</v>
      </c>
      <c r="K538" s="179">
        <f>ROUND(E538*J538,2)</f>
        <v>0</v>
      </c>
      <c r="L538" s="179">
        <v>21</v>
      </c>
      <c r="M538" s="179">
        <f>G538*(1+L538/100)</f>
        <v>0</v>
      </c>
      <c r="N538" s="179">
        <v>1.0500000000000002E-3</v>
      </c>
      <c r="O538" s="179">
        <f>ROUND(E538*N538,2)</f>
        <v>0</v>
      </c>
      <c r="P538" s="179">
        <v>0</v>
      </c>
      <c r="Q538" s="179">
        <f>ROUND(E538*P538,2)</f>
        <v>0</v>
      </c>
      <c r="R538" s="179" t="s">
        <v>425</v>
      </c>
      <c r="S538" s="179" t="s">
        <v>168</v>
      </c>
      <c r="T538" s="180" t="s">
        <v>168</v>
      </c>
      <c r="U538" s="157">
        <v>0</v>
      </c>
      <c r="V538" s="157">
        <f>ROUND(E538*U538,2)</f>
        <v>0</v>
      </c>
      <c r="W538" s="157"/>
      <c r="X538" s="148"/>
      <c r="Y538" s="148"/>
      <c r="Z538" s="148"/>
      <c r="AA538" s="148"/>
      <c r="AB538" s="148"/>
      <c r="AC538" s="148"/>
      <c r="AD538" s="148"/>
      <c r="AE538" s="148"/>
      <c r="AF538" s="148"/>
      <c r="AG538" s="148" t="s">
        <v>637</v>
      </c>
      <c r="AH538" s="148"/>
      <c r="AI538" s="148"/>
      <c r="AJ538" s="148"/>
      <c r="AK538" s="148"/>
      <c r="AL538" s="148"/>
      <c r="AM538" s="148"/>
      <c r="AN538" s="148"/>
      <c r="AO538" s="148"/>
      <c r="AP538" s="148"/>
      <c r="AQ538" s="148"/>
      <c r="AR538" s="148"/>
      <c r="AS538" s="148"/>
      <c r="AT538" s="148"/>
      <c r="AU538" s="148"/>
      <c r="AV538" s="148"/>
      <c r="AW538" s="148"/>
      <c r="AX538" s="148"/>
      <c r="AY538" s="148"/>
      <c r="AZ538" s="148"/>
      <c r="BA538" s="148"/>
      <c r="BB538" s="148"/>
      <c r="BC538" s="148"/>
      <c r="BD538" s="148"/>
      <c r="BE538" s="148"/>
      <c r="BF538" s="148"/>
      <c r="BG538" s="148"/>
      <c r="BH538" s="148"/>
    </row>
    <row r="539" spans="1:60" outlineLevel="1" x14ac:dyDescent="0.2">
      <c r="A539" s="167">
        <v>133</v>
      </c>
      <c r="B539" s="168" t="s">
        <v>638</v>
      </c>
      <c r="C539" s="184" t="s">
        <v>639</v>
      </c>
      <c r="D539" s="169" t="s">
        <v>0</v>
      </c>
      <c r="E539" s="170">
        <v>0</v>
      </c>
      <c r="F539" s="171">
        <v>0</v>
      </c>
      <c r="G539" s="172">
        <f>ROUND(E539*F539,2)</f>
        <v>0</v>
      </c>
      <c r="H539" s="171">
        <v>0</v>
      </c>
      <c r="I539" s="172">
        <f>ROUND(E539*H539,2)</f>
        <v>0</v>
      </c>
      <c r="J539" s="171">
        <v>2</v>
      </c>
      <c r="K539" s="172">
        <f>ROUND(E539*J539,2)</f>
        <v>0</v>
      </c>
      <c r="L539" s="172">
        <v>21</v>
      </c>
      <c r="M539" s="172">
        <f>G539*(1+L539/100)</f>
        <v>0</v>
      </c>
      <c r="N539" s="172">
        <v>0</v>
      </c>
      <c r="O539" s="172">
        <f>ROUND(E539*N539,2)</f>
        <v>0</v>
      </c>
      <c r="P539" s="172">
        <v>0</v>
      </c>
      <c r="Q539" s="172">
        <f>ROUND(E539*P539,2)</f>
        <v>0</v>
      </c>
      <c r="R539" s="172" t="s">
        <v>633</v>
      </c>
      <c r="S539" s="172" t="s">
        <v>168</v>
      </c>
      <c r="T539" s="173" t="s">
        <v>168</v>
      </c>
      <c r="U539" s="157">
        <v>0</v>
      </c>
      <c r="V539" s="157">
        <f>ROUND(E539*U539,2)</f>
        <v>0</v>
      </c>
      <c r="W539" s="157"/>
      <c r="X539" s="148"/>
      <c r="Y539" s="148"/>
      <c r="Z539" s="148"/>
      <c r="AA539" s="148"/>
      <c r="AB539" s="148"/>
      <c r="AC539" s="148"/>
      <c r="AD539" s="148"/>
      <c r="AE539" s="148"/>
      <c r="AF539" s="148"/>
      <c r="AG539" s="148" t="s">
        <v>388</v>
      </c>
      <c r="AH539" s="148"/>
      <c r="AI539" s="148"/>
      <c r="AJ539" s="148"/>
      <c r="AK539" s="148"/>
      <c r="AL539" s="148"/>
      <c r="AM539" s="148"/>
      <c r="AN539" s="148"/>
      <c r="AO539" s="148"/>
      <c r="AP539" s="148"/>
      <c r="AQ539" s="148"/>
      <c r="AR539" s="148"/>
      <c r="AS539" s="148"/>
      <c r="AT539" s="148"/>
      <c r="AU539" s="148"/>
      <c r="AV539" s="148"/>
      <c r="AW539" s="148"/>
      <c r="AX539" s="148"/>
      <c r="AY539" s="148"/>
      <c r="AZ539" s="148"/>
      <c r="BA539" s="148"/>
      <c r="BB539" s="148"/>
      <c r="BC539" s="148"/>
      <c r="BD539" s="148"/>
      <c r="BE539" s="148"/>
      <c r="BF539" s="148"/>
      <c r="BG539" s="148"/>
      <c r="BH539" s="148"/>
    </row>
    <row r="540" spans="1:60" outlineLevel="1" x14ac:dyDescent="0.2">
      <c r="A540" s="155"/>
      <c r="B540" s="156"/>
      <c r="C540" s="240" t="s">
        <v>400</v>
      </c>
      <c r="D540" s="241"/>
      <c r="E540" s="241"/>
      <c r="F540" s="241"/>
      <c r="G540" s="241"/>
      <c r="H540" s="157"/>
      <c r="I540" s="157"/>
      <c r="J540" s="157"/>
      <c r="K540" s="157"/>
      <c r="L540" s="157"/>
      <c r="M540" s="157"/>
      <c r="N540" s="157"/>
      <c r="O540" s="157"/>
      <c r="P540" s="157"/>
      <c r="Q540" s="157"/>
      <c r="R540" s="157"/>
      <c r="S540" s="157"/>
      <c r="T540" s="157"/>
      <c r="U540" s="157"/>
      <c r="V540" s="157"/>
      <c r="W540" s="157"/>
      <c r="X540" s="148"/>
      <c r="Y540" s="148"/>
      <c r="Z540" s="148"/>
      <c r="AA540" s="148"/>
      <c r="AB540" s="148"/>
      <c r="AC540" s="148"/>
      <c r="AD540" s="148"/>
      <c r="AE540" s="148"/>
      <c r="AF540" s="148"/>
      <c r="AG540" s="148" t="s">
        <v>171</v>
      </c>
      <c r="AH540" s="148"/>
      <c r="AI540" s="148"/>
      <c r="AJ540" s="148"/>
      <c r="AK540" s="148"/>
      <c r="AL540" s="148"/>
      <c r="AM540" s="148"/>
      <c r="AN540" s="148"/>
      <c r="AO540" s="148"/>
      <c r="AP540" s="148"/>
      <c r="AQ540" s="148"/>
      <c r="AR540" s="148"/>
      <c r="AS540" s="148"/>
      <c r="AT540" s="148"/>
      <c r="AU540" s="148"/>
      <c r="AV540" s="148"/>
      <c r="AW540" s="148"/>
      <c r="AX540" s="148"/>
      <c r="AY540" s="148"/>
      <c r="AZ540" s="148"/>
      <c r="BA540" s="148"/>
      <c r="BB540" s="148"/>
      <c r="BC540" s="148"/>
      <c r="BD540" s="148"/>
      <c r="BE540" s="148"/>
      <c r="BF540" s="148"/>
      <c r="BG540" s="148"/>
      <c r="BH540" s="148"/>
    </row>
    <row r="541" spans="1:60" x14ac:dyDescent="0.2">
      <c r="A541" s="161" t="s">
        <v>162</v>
      </c>
      <c r="B541" s="162" t="s">
        <v>116</v>
      </c>
      <c r="C541" s="183" t="s">
        <v>117</v>
      </c>
      <c r="D541" s="163"/>
      <c r="E541" s="164"/>
      <c r="F541" s="165"/>
      <c r="G541" s="165">
        <f>SUMIF(AG542:AG572,"&lt;&gt;NOR",G542:G572)</f>
        <v>0</v>
      </c>
      <c r="H541" s="165"/>
      <c r="I541" s="165">
        <f>SUM(I542:I572)</f>
        <v>55548.87</v>
      </c>
      <c r="J541" s="165"/>
      <c r="K541" s="165">
        <f>SUM(K542:K572)</f>
        <v>50419.37</v>
      </c>
      <c r="L541" s="165"/>
      <c r="M541" s="165">
        <f>SUM(M542:M572)</f>
        <v>0</v>
      </c>
      <c r="N541" s="165"/>
      <c r="O541" s="165">
        <f>SUM(O542:O572)</f>
        <v>0.30000000000000004</v>
      </c>
      <c r="P541" s="165"/>
      <c r="Q541" s="165">
        <f>SUM(Q542:Q572)</f>
        <v>0</v>
      </c>
      <c r="R541" s="165"/>
      <c r="S541" s="165"/>
      <c r="T541" s="166"/>
      <c r="U541" s="160"/>
      <c r="V541" s="160">
        <f>SUM(V542:V572)</f>
        <v>68.319999999999993</v>
      </c>
      <c r="W541" s="160"/>
      <c r="AG541" t="s">
        <v>163</v>
      </c>
    </row>
    <row r="542" spans="1:60" outlineLevel="1" x14ac:dyDescent="0.2">
      <c r="A542" s="167">
        <v>134</v>
      </c>
      <c r="B542" s="168" t="s">
        <v>640</v>
      </c>
      <c r="C542" s="184" t="s">
        <v>641</v>
      </c>
      <c r="D542" s="169" t="s">
        <v>184</v>
      </c>
      <c r="E542" s="170">
        <v>15.46</v>
      </c>
      <c r="F542" s="171">
        <v>0</v>
      </c>
      <c r="G542" s="172">
        <f>ROUND(E542*F542,2)</f>
        <v>0</v>
      </c>
      <c r="H542" s="171">
        <v>21.700000000000003</v>
      </c>
      <c r="I542" s="172">
        <f>ROUND(E542*H542,2)</f>
        <v>335.48</v>
      </c>
      <c r="J542" s="171">
        <v>24.8</v>
      </c>
      <c r="K542" s="172">
        <f>ROUND(E542*J542,2)</f>
        <v>383.41</v>
      </c>
      <c r="L542" s="172">
        <v>21</v>
      </c>
      <c r="M542" s="172">
        <f>G542*(1+L542/100)</f>
        <v>0</v>
      </c>
      <c r="N542" s="172">
        <v>2.1000000000000001E-4</v>
      </c>
      <c r="O542" s="172">
        <f>ROUND(E542*N542,2)</f>
        <v>0</v>
      </c>
      <c r="P542" s="172">
        <v>0</v>
      </c>
      <c r="Q542" s="172">
        <f>ROUND(E542*P542,2)</f>
        <v>0</v>
      </c>
      <c r="R542" s="172" t="s">
        <v>642</v>
      </c>
      <c r="S542" s="172" t="s">
        <v>168</v>
      </c>
      <c r="T542" s="173" t="s">
        <v>168</v>
      </c>
      <c r="U542" s="157">
        <v>0.05</v>
      </c>
      <c r="V542" s="157">
        <f>ROUND(E542*U542,2)</f>
        <v>0.77</v>
      </c>
      <c r="W542" s="157"/>
      <c r="X542" s="148"/>
      <c r="Y542" s="148"/>
      <c r="Z542" s="148"/>
      <c r="AA542" s="148"/>
      <c r="AB542" s="148"/>
      <c r="AC542" s="148"/>
      <c r="AD542" s="148"/>
      <c r="AE542" s="148"/>
      <c r="AF542" s="148"/>
      <c r="AG542" s="148" t="s">
        <v>169</v>
      </c>
      <c r="AH542" s="148"/>
      <c r="AI542" s="148"/>
      <c r="AJ542" s="148"/>
      <c r="AK542" s="148"/>
      <c r="AL542" s="148"/>
      <c r="AM542" s="148"/>
      <c r="AN542" s="148"/>
      <c r="AO542" s="148"/>
      <c r="AP542" s="148"/>
      <c r="AQ542" s="148"/>
      <c r="AR542" s="148"/>
      <c r="AS542" s="148"/>
      <c r="AT542" s="148"/>
      <c r="AU542" s="148"/>
      <c r="AV542" s="148"/>
      <c r="AW542" s="148"/>
      <c r="AX542" s="148"/>
      <c r="AY542" s="148"/>
      <c r="AZ542" s="148"/>
      <c r="BA542" s="148"/>
      <c r="BB542" s="148"/>
      <c r="BC542" s="148"/>
      <c r="BD542" s="148"/>
      <c r="BE542" s="148"/>
      <c r="BF542" s="148"/>
      <c r="BG542" s="148"/>
      <c r="BH542" s="148"/>
    </row>
    <row r="543" spans="1:60" outlineLevel="1" x14ac:dyDescent="0.2">
      <c r="A543" s="155"/>
      <c r="B543" s="156"/>
      <c r="C543" s="185" t="s">
        <v>305</v>
      </c>
      <c r="D543" s="158"/>
      <c r="E543" s="159">
        <v>4.4200000000000008</v>
      </c>
      <c r="F543" s="157"/>
      <c r="G543" s="157"/>
      <c r="H543" s="157"/>
      <c r="I543" s="157"/>
      <c r="J543" s="157"/>
      <c r="K543" s="157"/>
      <c r="L543" s="157"/>
      <c r="M543" s="157"/>
      <c r="N543" s="157"/>
      <c r="O543" s="157"/>
      <c r="P543" s="157"/>
      <c r="Q543" s="157"/>
      <c r="R543" s="157"/>
      <c r="S543" s="157"/>
      <c r="T543" s="157"/>
      <c r="U543" s="157"/>
      <c r="V543" s="157"/>
      <c r="W543" s="157"/>
      <c r="X543" s="148"/>
      <c r="Y543" s="148"/>
      <c r="Z543" s="148"/>
      <c r="AA543" s="148"/>
      <c r="AB543" s="148"/>
      <c r="AC543" s="148"/>
      <c r="AD543" s="148"/>
      <c r="AE543" s="148"/>
      <c r="AF543" s="148"/>
      <c r="AG543" s="148" t="s">
        <v>173</v>
      </c>
      <c r="AH543" s="148">
        <v>0</v>
      </c>
      <c r="AI543" s="148"/>
      <c r="AJ543" s="148"/>
      <c r="AK543" s="148"/>
      <c r="AL543" s="148"/>
      <c r="AM543" s="148"/>
      <c r="AN543" s="148"/>
      <c r="AO543" s="148"/>
      <c r="AP543" s="148"/>
      <c r="AQ543" s="148"/>
      <c r="AR543" s="148"/>
      <c r="AS543" s="148"/>
      <c r="AT543" s="148"/>
      <c r="AU543" s="148"/>
      <c r="AV543" s="148"/>
      <c r="AW543" s="148"/>
      <c r="AX543" s="148"/>
      <c r="AY543" s="148"/>
      <c r="AZ543" s="148"/>
      <c r="BA543" s="148"/>
      <c r="BB543" s="148"/>
      <c r="BC543" s="148"/>
      <c r="BD543" s="148"/>
      <c r="BE543" s="148"/>
      <c r="BF543" s="148"/>
      <c r="BG543" s="148"/>
      <c r="BH543" s="148"/>
    </row>
    <row r="544" spans="1:60" outlineLevel="1" x14ac:dyDescent="0.2">
      <c r="A544" s="155"/>
      <c r="B544" s="156"/>
      <c r="C544" s="185" t="s">
        <v>306</v>
      </c>
      <c r="D544" s="158"/>
      <c r="E544" s="159">
        <v>8.16</v>
      </c>
      <c r="F544" s="157"/>
      <c r="G544" s="157"/>
      <c r="H544" s="157"/>
      <c r="I544" s="157"/>
      <c r="J544" s="157"/>
      <c r="K544" s="157"/>
      <c r="L544" s="157"/>
      <c r="M544" s="157"/>
      <c r="N544" s="157"/>
      <c r="O544" s="157"/>
      <c r="P544" s="157"/>
      <c r="Q544" s="157"/>
      <c r="R544" s="157"/>
      <c r="S544" s="157"/>
      <c r="T544" s="157"/>
      <c r="U544" s="157"/>
      <c r="V544" s="157"/>
      <c r="W544" s="157"/>
      <c r="X544" s="148"/>
      <c r="Y544" s="148"/>
      <c r="Z544" s="148"/>
      <c r="AA544" s="148"/>
      <c r="AB544" s="148"/>
      <c r="AC544" s="148"/>
      <c r="AD544" s="148"/>
      <c r="AE544" s="148"/>
      <c r="AF544" s="148"/>
      <c r="AG544" s="148" t="s">
        <v>173</v>
      </c>
      <c r="AH544" s="148">
        <v>0</v>
      </c>
      <c r="AI544" s="148"/>
      <c r="AJ544" s="148"/>
      <c r="AK544" s="148"/>
      <c r="AL544" s="148"/>
      <c r="AM544" s="148"/>
      <c r="AN544" s="148"/>
      <c r="AO544" s="148"/>
      <c r="AP544" s="148"/>
      <c r="AQ544" s="148"/>
      <c r="AR544" s="148"/>
      <c r="AS544" s="148"/>
      <c r="AT544" s="148"/>
      <c r="AU544" s="148"/>
      <c r="AV544" s="148"/>
      <c r="AW544" s="148"/>
      <c r="AX544" s="148"/>
      <c r="AY544" s="148"/>
      <c r="AZ544" s="148"/>
      <c r="BA544" s="148"/>
      <c r="BB544" s="148"/>
      <c r="BC544" s="148"/>
      <c r="BD544" s="148"/>
      <c r="BE544" s="148"/>
      <c r="BF544" s="148"/>
      <c r="BG544" s="148"/>
      <c r="BH544" s="148"/>
    </row>
    <row r="545" spans="1:60" outlineLevel="1" x14ac:dyDescent="0.2">
      <c r="A545" s="155"/>
      <c r="B545" s="156"/>
      <c r="C545" s="185" t="s">
        <v>307</v>
      </c>
      <c r="D545" s="158"/>
      <c r="E545" s="159">
        <v>2.8800000000000003</v>
      </c>
      <c r="F545" s="157"/>
      <c r="G545" s="157"/>
      <c r="H545" s="157"/>
      <c r="I545" s="157"/>
      <c r="J545" s="157"/>
      <c r="K545" s="157"/>
      <c r="L545" s="157"/>
      <c r="M545" s="157"/>
      <c r="N545" s="157"/>
      <c r="O545" s="157"/>
      <c r="P545" s="157"/>
      <c r="Q545" s="157"/>
      <c r="R545" s="157"/>
      <c r="S545" s="157"/>
      <c r="T545" s="157"/>
      <c r="U545" s="157"/>
      <c r="V545" s="157"/>
      <c r="W545" s="157"/>
      <c r="X545" s="148"/>
      <c r="Y545" s="148"/>
      <c r="Z545" s="148"/>
      <c r="AA545" s="148"/>
      <c r="AB545" s="148"/>
      <c r="AC545" s="148"/>
      <c r="AD545" s="148"/>
      <c r="AE545" s="148"/>
      <c r="AF545" s="148"/>
      <c r="AG545" s="148" t="s">
        <v>173</v>
      </c>
      <c r="AH545" s="148">
        <v>0</v>
      </c>
      <c r="AI545" s="148"/>
      <c r="AJ545" s="148"/>
      <c r="AK545" s="148"/>
      <c r="AL545" s="148"/>
      <c r="AM545" s="148"/>
      <c r="AN545" s="148"/>
      <c r="AO545" s="148"/>
      <c r="AP545" s="148"/>
      <c r="AQ545" s="148"/>
      <c r="AR545" s="148"/>
      <c r="AS545" s="148"/>
      <c r="AT545" s="148"/>
      <c r="AU545" s="148"/>
      <c r="AV545" s="148"/>
      <c r="AW545" s="148"/>
      <c r="AX545" s="148"/>
      <c r="AY545" s="148"/>
      <c r="AZ545" s="148"/>
      <c r="BA545" s="148"/>
      <c r="BB545" s="148"/>
      <c r="BC545" s="148"/>
      <c r="BD545" s="148"/>
      <c r="BE545" s="148"/>
      <c r="BF545" s="148"/>
      <c r="BG545" s="148"/>
      <c r="BH545" s="148"/>
    </row>
    <row r="546" spans="1:60" ht="22.5" outlineLevel="1" x14ac:dyDescent="0.2">
      <c r="A546" s="167">
        <v>135</v>
      </c>
      <c r="B546" s="168" t="s">
        <v>643</v>
      </c>
      <c r="C546" s="184" t="s">
        <v>644</v>
      </c>
      <c r="D546" s="169" t="s">
        <v>189</v>
      </c>
      <c r="E546" s="170">
        <v>39.6</v>
      </c>
      <c r="F546" s="171">
        <v>0</v>
      </c>
      <c r="G546" s="172">
        <f>ROUND(E546*F546,2)</f>
        <v>0</v>
      </c>
      <c r="H546" s="171">
        <v>72.56</v>
      </c>
      <c r="I546" s="172">
        <f>ROUND(E546*H546,2)</f>
        <v>2873.38</v>
      </c>
      <c r="J546" s="171">
        <v>226.44000000000003</v>
      </c>
      <c r="K546" s="172">
        <f>ROUND(E546*J546,2)</f>
        <v>8967.02</v>
      </c>
      <c r="L546" s="172">
        <v>21</v>
      </c>
      <c r="M546" s="172">
        <f>G546*(1+L546/100)</f>
        <v>0</v>
      </c>
      <c r="N546" s="172">
        <v>2.4400000000000003E-3</v>
      </c>
      <c r="O546" s="172">
        <f>ROUND(E546*N546,2)</f>
        <v>0.1</v>
      </c>
      <c r="P546" s="172">
        <v>0</v>
      </c>
      <c r="Q546" s="172">
        <f>ROUND(E546*P546,2)</f>
        <v>0</v>
      </c>
      <c r="R546" s="172" t="s">
        <v>642</v>
      </c>
      <c r="S546" s="172" t="s">
        <v>168</v>
      </c>
      <c r="T546" s="173" t="s">
        <v>168</v>
      </c>
      <c r="U546" s="157">
        <v>0.45600000000000002</v>
      </c>
      <c r="V546" s="157">
        <f>ROUND(E546*U546,2)</f>
        <v>18.059999999999999</v>
      </c>
      <c r="W546" s="157"/>
      <c r="X546" s="148"/>
      <c r="Y546" s="148"/>
      <c r="Z546" s="148"/>
      <c r="AA546" s="148"/>
      <c r="AB546" s="148"/>
      <c r="AC546" s="148"/>
      <c r="AD546" s="148"/>
      <c r="AE546" s="148"/>
      <c r="AF546" s="148"/>
      <c r="AG546" s="148" t="s">
        <v>169</v>
      </c>
      <c r="AH546" s="148"/>
      <c r="AI546" s="148"/>
      <c r="AJ546" s="148"/>
      <c r="AK546" s="148"/>
      <c r="AL546" s="148"/>
      <c r="AM546" s="148"/>
      <c r="AN546" s="148"/>
      <c r="AO546" s="148"/>
      <c r="AP546" s="148"/>
      <c r="AQ546" s="148"/>
      <c r="AR546" s="148"/>
      <c r="AS546" s="148"/>
      <c r="AT546" s="148"/>
      <c r="AU546" s="148"/>
      <c r="AV546" s="148"/>
      <c r="AW546" s="148"/>
      <c r="AX546" s="148"/>
      <c r="AY546" s="148"/>
      <c r="AZ546" s="148"/>
      <c r="BA546" s="148"/>
      <c r="BB546" s="148"/>
      <c r="BC546" s="148"/>
      <c r="BD546" s="148"/>
      <c r="BE546" s="148"/>
      <c r="BF546" s="148"/>
      <c r="BG546" s="148"/>
      <c r="BH546" s="148"/>
    </row>
    <row r="547" spans="1:60" outlineLevel="1" x14ac:dyDescent="0.2">
      <c r="A547" s="155"/>
      <c r="B547" s="156"/>
      <c r="C547" s="185" t="s">
        <v>645</v>
      </c>
      <c r="D547" s="158"/>
      <c r="E547" s="159"/>
      <c r="F547" s="157"/>
      <c r="G547" s="157"/>
      <c r="H547" s="157"/>
      <c r="I547" s="157"/>
      <c r="J547" s="157"/>
      <c r="K547" s="157"/>
      <c r="L547" s="157"/>
      <c r="M547" s="157"/>
      <c r="N547" s="157"/>
      <c r="O547" s="157"/>
      <c r="P547" s="157"/>
      <c r="Q547" s="157"/>
      <c r="R547" s="157"/>
      <c r="S547" s="157"/>
      <c r="T547" s="157"/>
      <c r="U547" s="157"/>
      <c r="V547" s="157"/>
      <c r="W547" s="157"/>
      <c r="X547" s="148"/>
      <c r="Y547" s="148"/>
      <c r="Z547" s="148"/>
      <c r="AA547" s="148"/>
      <c r="AB547" s="148"/>
      <c r="AC547" s="148"/>
      <c r="AD547" s="148"/>
      <c r="AE547" s="148"/>
      <c r="AF547" s="148"/>
      <c r="AG547" s="148" t="s">
        <v>173</v>
      </c>
      <c r="AH547" s="148">
        <v>0</v>
      </c>
      <c r="AI547" s="148"/>
      <c r="AJ547" s="148"/>
      <c r="AK547" s="148"/>
      <c r="AL547" s="148"/>
      <c r="AM547" s="148"/>
      <c r="AN547" s="148"/>
      <c r="AO547" s="148"/>
      <c r="AP547" s="148"/>
      <c r="AQ547" s="148"/>
      <c r="AR547" s="148"/>
      <c r="AS547" s="148"/>
      <c r="AT547" s="148"/>
      <c r="AU547" s="148"/>
      <c r="AV547" s="148"/>
      <c r="AW547" s="148"/>
      <c r="AX547" s="148"/>
      <c r="AY547" s="148"/>
      <c r="AZ547" s="148"/>
      <c r="BA547" s="148"/>
      <c r="BB547" s="148"/>
      <c r="BC547" s="148"/>
      <c r="BD547" s="148"/>
      <c r="BE547" s="148"/>
      <c r="BF547" s="148"/>
      <c r="BG547" s="148"/>
      <c r="BH547" s="148"/>
    </row>
    <row r="548" spans="1:60" outlineLevel="1" x14ac:dyDescent="0.2">
      <c r="A548" s="155"/>
      <c r="B548" s="156"/>
      <c r="C548" s="185" t="s">
        <v>646</v>
      </c>
      <c r="D548" s="158"/>
      <c r="E548" s="159">
        <v>39.6</v>
      </c>
      <c r="F548" s="157"/>
      <c r="G548" s="157"/>
      <c r="H548" s="157"/>
      <c r="I548" s="157"/>
      <c r="J548" s="157"/>
      <c r="K548" s="157"/>
      <c r="L548" s="157"/>
      <c r="M548" s="157"/>
      <c r="N548" s="157"/>
      <c r="O548" s="157"/>
      <c r="P548" s="157"/>
      <c r="Q548" s="157"/>
      <c r="R548" s="157"/>
      <c r="S548" s="157"/>
      <c r="T548" s="157"/>
      <c r="U548" s="157"/>
      <c r="V548" s="157"/>
      <c r="W548" s="157"/>
      <c r="X548" s="148"/>
      <c r="Y548" s="148"/>
      <c r="Z548" s="148"/>
      <c r="AA548" s="148"/>
      <c r="AB548" s="148"/>
      <c r="AC548" s="148"/>
      <c r="AD548" s="148"/>
      <c r="AE548" s="148"/>
      <c r="AF548" s="148"/>
      <c r="AG548" s="148" t="s">
        <v>173</v>
      </c>
      <c r="AH548" s="148">
        <v>0</v>
      </c>
      <c r="AI548" s="148"/>
      <c r="AJ548" s="148"/>
      <c r="AK548" s="148"/>
      <c r="AL548" s="148"/>
      <c r="AM548" s="148"/>
      <c r="AN548" s="148"/>
      <c r="AO548" s="148"/>
      <c r="AP548" s="148"/>
      <c r="AQ548" s="148"/>
      <c r="AR548" s="148"/>
      <c r="AS548" s="148"/>
      <c r="AT548" s="148"/>
      <c r="AU548" s="148"/>
      <c r="AV548" s="148"/>
      <c r="AW548" s="148"/>
      <c r="AX548" s="148"/>
      <c r="AY548" s="148"/>
      <c r="AZ548" s="148"/>
      <c r="BA548" s="148"/>
      <c r="BB548" s="148"/>
      <c r="BC548" s="148"/>
      <c r="BD548" s="148"/>
      <c r="BE548" s="148"/>
      <c r="BF548" s="148"/>
      <c r="BG548" s="148"/>
      <c r="BH548" s="148"/>
    </row>
    <row r="549" spans="1:60" ht="22.5" outlineLevel="1" x14ac:dyDescent="0.2">
      <c r="A549" s="167">
        <v>136</v>
      </c>
      <c r="B549" s="168" t="s">
        <v>647</v>
      </c>
      <c r="C549" s="184" t="s">
        <v>648</v>
      </c>
      <c r="D549" s="169" t="s">
        <v>189</v>
      </c>
      <c r="E549" s="170">
        <v>39.6</v>
      </c>
      <c r="F549" s="171">
        <v>0</v>
      </c>
      <c r="G549" s="172">
        <f>ROUND(E549*F549,2)</f>
        <v>0</v>
      </c>
      <c r="H549" s="171">
        <v>66.410000000000011</v>
      </c>
      <c r="I549" s="172">
        <f>ROUND(E549*H549,2)</f>
        <v>2629.84</v>
      </c>
      <c r="J549" s="171">
        <v>114.09</v>
      </c>
      <c r="K549" s="172">
        <f>ROUND(E549*J549,2)</f>
        <v>4517.96</v>
      </c>
      <c r="L549" s="172">
        <v>21</v>
      </c>
      <c r="M549" s="172">
        <f>G549*(1+L549/100)</f>
        <v>0</v>
      </c>
      <c r="N549" s="172">
        <v>2.0200000000000001E-3</v>
      </c>
      <c r="O549" s="172">
        <f>ROUND(E549*N549,2)</f>
        <v>0.08</v>
      </c>
      <c r="P549" s="172">
        <v>0</v>
      </c>
      <c r="Q549" s="172">
        <f>ROUND(E549*P549,2)</f>
        <v>0</v>
      </c>
      <c r="R549" s="172" t="s">
        <v>642</v>
      </c>
      <c r="S549" s="172" t="s">
        <v>168</v>
      </c>
      <c r="T549" s="173" t="s">
        <v>168</v>
      </c>
      <c r="U549" s="157">
        <v>0.23</v>
      </c>
      <c r="V549" s="157">
        <f>ROUND(E549*U549,2)</f>
        <v>9.11</v>
      </c>
      <c r="W549" s="157"/>
      <c r="X549" s="148"/>
      <c r="Y549" s="148"/>
      <c r="Z549" s="148"/>
      <c r="AA549" s="148"/>
      <c r="AB549" s="148"/>
      <c r="AC549" s="148"/>
      <c r="AD549" s="148"/>
      <c r="AE549" s="148"/>
      <c r="AF549" s="148"/>
      <c r="AG549" s="148" t="s">
        <v>169</v>
      </c>
      <c r="AH549" s="148"/>
      <c r="AI549" s="148"/>
      <c r="AJ549" s="148"/>
      <c r="AK549" s="148"/>
      <c r="AL549" s="148"/>
      <c r="AM549" s="148"/>
      <c r="AN549" s="148"/>
      <c r="AO549" s="148"/>
      <c r="AP549" s="148"/>
      <c r="AQ549" s="148"/>
      <c r="AR549" s="148"/>
      <c r="AS549" s="148"/>
      <c r="AT549" s="148"/>
      <c r="AU549" s="148"/>
      <c r="AV549" s="148"/>
      <c r="AW549" s="148"/>
      <c r="AX549" s="148"/>
      <c r="AY549" s="148"/>
      <c r="AZ549" s="148"/>
      <c r="BA549" s="148"/>
      <c r="BB549" s="148"/>
      <c r="BC549" s="148"/>
      <c r="BD549" s="148"/>
      <c r="BE549" s="148"/>
      <c r="BF549" s="148"/>
      <c r="BG549" s="148"/>
      <c r="BH549" s="148"/>
    </row>
    <row r="550" spans="1:60" outlineLevel="1" x14ac:dyDescent="0.2">
      <c r="A550" s="155"/>
      <c r="B550" s="156"/>
      <c r="C550" s="185" t="s">
        <v>646</v>
      </c>
      <c r="D550" s="158"/>
      <c r="E550" s="159">
        <v>39.6</v>
      </c>
      <c r="F550" s="157"/>
      <c r="G550" s="157"/>
      <c r="H550" s="157"/>
      <c r="I550" s="157"/>
      <c r="J550" s="157"/>
      <c r="K550" s="157"/>
      <c r="L550" s="157"/>
      <c r="M550" s="157"/>
      <c r="N550" s="157"/>
      <c r="O550" s="157"/>
      <c r="P550" s="157"/>
      <c r="Q550" s="157"/>
      <c r="R550" s="157"/>
      <c r="S550" s="157"/>
      <c r="T550" s="157"/>
      <c r="U550" s="157"/>
      <c r="V550" s="157"/>
      <c r="W550" s="157"/>
      <c r="X550" s="148"/>
      <c r="Y550" s="148"/>
      <c r="Z550" s="148"/>
      <c r="AA550" s="148"/>
      <c r="AB550" s="148"/>
      <c r="AC550" s="148"/>
      <c r="AD550" s="148"/>
      <c r="AE550" s="148"/>
      <c r="AF550" s="148"/>
      <c r="AG550" s="148" t="s">
        <v>173</v>
      </c>
      <c r="AH550" s="148">
        <v>0</v>
      </c>
      <c r="AI550" s="148"/>
      <c r="AJ550" s="148"/>
      <c r="AK550" s="148"/>
      <c r="AL550" s="148"/>
      <c r="AM550" s="148"/>
      <c r="AN550" s="148"/>
      <c r="AO550" s="148"/>
      <c r="AP550" s="148"/>
      <c r="AQ550" s="148"/>
      <c r="AR550" s="148"/>
      <c r="AS550" s="148"/>
      <c r="AT550" s="148"/>
      <c r="AU550" s="148"/>
      <c r="AV550" s="148"/>
      <c r="AW550" s="148"/>
      <c r="AX550" s="148"/>
      <c r="AY550" s="148"/>
      <c r="AZ550" s="148"/>
      <c r="BA550" s="148"/>
      <c r="BB550" s="148"/>
      <c r="BC550" s="148"/>
      <c r="BD550" s="148"/>
      <c r="BE550" s="148"/>
      <c r="BF550" s="148"/>
      <c r="BG550" s="148"/>
      <c r="BH550" s="148"/>
    </row>
    <row r="551" spans="1:60" ht="22.5" outlineLevel="1" x14ac:dyDescent="0.2">
      <c r="A551" s="167">
        <v>137</v>
      </c>
      <c r="B551" s="168" t="s">
        <v>649</v>
      </c>
      <c r="C551" s="184" t="s">
        <v>650</v>
      </c>
      <c r="D551" s="169" t="s">
        <v>189</v>
      </c>
      <c r="E551" s="170">
        <v>20.900000000000002</v>
      </c>
      <c r="F551" s="171">
        <v>0</v>
      </c>
      <c r="G551" s="172">
        <f>ROUND(E551*F551,2)</f>
        <v>0</v>
      </c>
      <c r="H551" s="171">
        <v>10.98</v>
      </c>
      <c r="I551" s="172">
        <f>ROUND(E551*H551,2)</f>
        <v>229.48</v>
      </c>
      <c r="J551" s="171">
        <v>117.02000000000001</v>
      </c>
      <c r="K551" s="172">
        <f>ROUND(E551*J551,2)</f>
        <v>2445.7199999999998</v>
      </c>
      <c r="L551" s="172">
        <v>21</v>
      </c>
      <c r="M551" s="172">
        <f>G551*(1+L551/100)</f>
        <v>0</v>
      </c>
      <c r="N551" s="172">
        <v>3.2000000000000003E-4</v>
      </c>
      <c r="O551" s="172">
        <f>ROUND(E551*N551,2)</f>
        <v>0.01</v>
      </c>
      <c r="P551" s="172">
        <v>0</v>
      </c>
      <c r="Q551" s="172">
        <f>ROUND(E551*P551,2)</f>
        <v>0</v>
      </c>
      <c r="R551" s="172" t="s">
        <v>642</v>
      </c>
      <c r="S551" s="172" t="s">
        <v>168</v>
      </c>
      <c r="T551" s="173" t="s">
        <v>168</v>
      </c>
      <c r="U551" s="157">
        <v>0.23600000000000002</v>
      </c>
      <c r="V551" s="157">
        <f>ROUND(E551*U551,2)</f>
        <v>4.93</v>
      </c>
      <c r="W551" s="157"/>
      <c r="X551" s="148"/>
      <c r="Y551" s="148"/>
      <c r="Z551" s="148"/>
      <c r="AA551" s="148"/>
      <c r="AB551" s="148"/>
      <c r="AC551" s="148"/>
      <c r="AD551" s="148"/>
      <c r="AE551" s="148"/>
      <c r="AF551" s="148"/>
      <c r="AG551" s="148" t="s">
        <v>480</v>
      </c>
      <c r="AH551" s="148"/>
      <c r="AI551" s="148"/>
      <c r="AJ551" s="148"/>
      <c r="AK551" s="148"/>
      <c r="AL551" s="148"/>
      <c r="AM551" s="148"/>
      <c r="AN551" s="148"/>
      <c r="AO551" s="148"/>
      <c r="AP551" s="148"/>
      <c r="AQ551" s="148"/>
      <c r="AR551" s="148"/>
      <c r="AS551" s="148"/>
      <c r="AT551" s="148"/>
      <c r="AU551" s="148"/>
      <c r="AV551" s="148"/>
      <c r="AW551" s="148"/>
      <c r="AX551" s="148"/>
      <c r="AY551" s="148"/>
      <c r="AZ551" s="148"/>
      <c r="BA551" s="148"/>
      <c r="BB551" s="148"/>
      <c r="BC551" s="148"/>
      <c r="BD551" s="148"/>
      <c r="BE551" s="148"/>
      <c r="BF551" s="148"/>
      <c r="BG551" s="148"/>
      <c r="BH551" s="148"/>
    </row>
    <row r="552" spans="1:60" outlineLevel="1" x14ac:dyDescent="0.2">
      <c r="A552" s="155"/>
      <c r="B552" s="156"/>
      <c r="C552" s="185" t="s">
        <v>651</v>
      </c>
      <c r="D552" s="158"/>
      <c r="E552" s="159">
        <v>6.9</v>
      </c>
      <c r="F552" s="157"/>
      <c r="G552" s="157"/>
      <c r="H552" s="157"/>
      <c r="I552" s="157"/>
      <c r="J552" s="157"/>
      <c r="K552" s="157"/>
      <c r="L552" s="157"/>
      <c r="M552" s="157"/>
      <c r="N552" s="157"/>
      <c r="O552" s="157"/>
      <c r="P552" s="157"/>
      <c r="Q552" s="157"/>
      <c r="R552" s="157"/>
      <c r="S552" s="157"/>
      <c r="T552" s="157"/>
      <c r="U552" s="157"/>
      <c r="V552" s="157"/>
      <c r="W552" s="157"/>
      <c r="X552" s="148"/>
      <c r="Y552" s="148"/>
      <c r="Z552" s="148"/>
      <c r="AA552" s="148"/>
      <c r="AB552" s="148"/>
      <c r="AC552" s="148"/>
      <c r="AD552" s="148"/>
      <c r="AE552" s="148"/>
      <c r="AF552" s="148"/>
      <c r="AG552" s="148" t="s">
        <v>173</v>
      </c>
      <c r="AH552" s="148">
        <v>0</v>
      </c>
      <c r="AI552" s="148"/>
      <c r="AJ552" s="148"/>
      <c r="AK552" s="148"/>
      <c r="AL552" s="148"/>
      <c r="AM552" s="148"/>
      <c r="AN552" s="148"/>
      <c r="AO552" s="148"/>
      <c r="AP552" s="148"/>
      <c r="AQ552" s="148"/>
      <c r="AR552" s="148"/>
      <c r="AS552" s="148"/>
      <c r="AT552" s="148"/>
      <c r="AU552" s="148"/>
      <c r="AV552" s="148"/>
      <c r="AW552" s="148"/>
      <c r="AX552" s="148"/>
      <c r="AY552" s="148"/>
      <c r="AZ552" s="148"/>
      <c r="BA552" s="148"/>
      <c r="BB552" s="148"/>
      <c r="BC552" s="148"/>
      <c r="BD552" s="148"/>
      <c r="BE552" s="148"/>
      <c r="BF552" s="148"/>
      <c r="BG552" s="148"/>
      <c r="BH552" s="148"/>
    </row>
    <row r="553" spans="1:60" outlineLevel="1" x14ac:dyDescent="0.2">
      <c r="A553" s="155"/>
      <c r="B553" s="156"/>
      <c r="C553" s="185" t="s">
        <v>652</v>
      </c>
      <c r="D553" s="158"/>
      <c r="E553" s="159">
        <v>9.2000000000000011</v>
      </c>
      <c r="F553" s="157"/>
      <c r="G553" s="157"/>
      <c r="H553" s="157"/>
      <c r="I553" s="157"/>
      <c r="J553" s="157"/>
      <c r="K553" s="157"/>
      <c r="L553" s="157"/>
      <c r="M553" s="157"/>
      <c r="N553" s="157"/>
      <c r="O553" s="157"/>
      <c r="P553" s="157"/>
      <c r="Q553" s="157"/>
      <c r="R553" s="157"/>
      <c r="S553" s="157"/>
      <c r="T553" s="157"/>
      <c r="U553" s="157"/>
      <c r="V553" s="157"/>
      <c r="W553" s="157"/>
      <c r="X553" s="148"/>
      <c r="Y553" s="148"/>
      <c r="Z553" s="148"/>
      <c r="AA553" s="148"/>
      <c r="AB553" s="148"/>
      <c r="AC553" s="148"/>
      <c r="AD553" s="148"/>
      <c r="AE553" s="148"/>
      <c r="AF553" s="148"/>
      <c r="AG553" s="148" t="s">
        <v>173</v>
      </c>
      <c r="AH553" s="148">
        <v>0</v>
      </c>
      <c r="AI553" s="148"/>
      <c r="AJ553" s="148"/>
      <c r="AK553" s="148"/>
      <c r="AL553" s="148"/>
      <c r="AM553" s="148"/>
      <c r="AN553" s="148"/>
      <c r="AO553" s="148"/>
      <c r="AP553" s="148"/>
      <c r="AQ553" s="148"/>
      <c r="AR553" s="148"/>
      <c r="AS553" s="148"/>
      <c r="AT553" s="148"/>
      <c r="AU553" s="148"/>
      <c r="AV553" s="148"/>
      <c r="AW553" s="148"/>
      <c r="AX553" s="148"/>
      <c r="AY553" s="148"/>
      <c r="AZ553" s="148"/>
      <c r="BA553" s="148"/>
      <c r="BB553" s="148"/>
      <c r="BC553" s="148"/>
      <c r="BD553" s="148"/>
      <c r="BE553" s="148"/>
      <c r="BF553" s="148"/>
      <c r="BG553" s="148"/>
      <c r="BH553" s="148"/>
    </row>
    <row r="554" spans="1:60" outlineLevel="1" x14ac:dyDescent="0.2">
      <c r="A554" s="155"/>
      <c r="B554" s="156"/>
      <c r="C554" s="185" t="s">
        <v>653</v>
      </c>
      <c r="D554" s="158"/>
      <c r="E554" s="159">
        <v>4.8000000000000007</v>
      </c>
      <c r="F554" s="157"/>
      <c r="G554" s="157"/>
      <c r="H554" s="157"/>
      <c r="I554" s="157"/>
      <c r="J554" s="157"/>
      <c r="K554" s="157"/>
      <c r="L554" s="157"/>
      <c r="M554" s="157"/>
      <c r="N554" s="157"/>
      <c r="O554" s="157"/>
      <c r="P554" s="157"/>
      <c r="Q554" s="157"/>
      <c r="R554" s="157"/>
      <c r="S554" s="157"/>
      <c r="T554" s="157"/>
      <c r="U554" s="157"/>
      <c r="V554" s="157"/>
      <c r="W554" s="157"/>
      <c r="X554" s="148"/>
      <c r="Y554" s="148"/>
      <c r="Z554" s="148"/>
      <c r="AA554" s="148"/>
      <c r="AB554" s="148"/>
      <c r="AC554" s="148"/>
      <c r="AD554" s="148"/>
      <c r="AE554" s="148"/>
      <c r="AF554" s="148"/>
      <c r="AG554" s="148" t="s">
        <v>173</v>
      </c>
      <c r="AH554" s="148">
        <v>0</v>
      </c>
      <c r="AI554" s="148"/>
      <c r="AJ554" s="148"/>
      <c r="AK554" s="148"/>
      <c r="AL554" s="148"/>
      <c r="AM554" s="148"/>
      <c r="AN554" s="148"/>
      <c r="AO554" s="148"/>
      <c r="AP554" s="148"/>
      <c r="AQ554" s="148"/>
      <c r="AR554" s="148"/>
      <c r="AS554" s="148"/>
      <c r="AT554" s="148"/>
      <c r="AU554" s="148"/>
      <c r="AV554" s="148"/>
      <c r="AW554" s="148"/>
      <c r="AX554" s="148"/>
      <c r="AY554" s="148"/>
      <c r="AZ554" s="148"/>
      <c r="BA554" s="148"/>
      <c r="BB554" s="148"/>
      <c r="BC554" s="148"/>
      <c r="BD554" s="148"/>
      <c r="BE554" s="148"/>
      <c r="BF554" s="148"/>
      <c r="BG554" s="148"/>
      <c r="BH554" s="148"/>
    </row>
    <row r="555" spans="1:60" ht="22.5" outlineLevel="1" x14ac:dyDescent="0.2">
      <c r="A555" s="167">
        <v>138</v>
      </c>
      <c r="B555" s="168" t="s">
        <v>654</v>
      </c>
      <c r="C555" s="184" t="s">
        <v>655</v>
      </c>
      <c r="D555" s="169" t="s">
        <v>189</v>
      </c>
      <c r="E555" s="170">
        <v>21.027600000000003</v>
      </c>
      <c r="F555" s="171">
        <v>0</v>
      </c>
      <c r="G555" s="172">
        <f>ROUND(E555*F555,2)</f>
        <v>0</v>
      </c>
      <c r="H555" s="171">
        <v>10.98</v>
      </c>
      <c r="I555" s="172">
        <f>ROUND(E555*H555,2)</f>
        <v>230.88</v>
      </c>
      <c r="J555" s="171">
        <v>187.02</v>
      </c>
      <c r="K555" s="172">
        <f>ROUND(E555*J555,2)</f>
        <v>3932.58</v>
      </c>
      <c r="L555" s="172">
        <v>21</v>
      </c>
      <c r="M555" s="172">
        <f>G555*(1+L555/100)</f>
        <v>0</v>
      </c>
      <c r="N555" s="172">
        <v>3.2000000000000003E-4</v>
      </c>
      <c r="O555" s="172">
        <f>ROUND(E555*N555,2)</f>
        <v>0.01</v>
      </c>
      <c r="P555" s="172">
        <v>0</v>
      </c>
      <c r="Q555" s="172">
        <f>ROUND(E555*P555,2)</f>
        <v>0</v>
      </c>
      <c r="R555" s="172" t="s">
        <v>642</v>
      </c>
      <c r="S555" s="172" t="s">
        <v>168</v>
      </c>
      <c r="T555" s="173" t="s">
        <v>168</v>
      </c>
      <c r="U555" s="157">
        <v>0.377</v>
      </c>
      <c r="V555" s="157">
        <f>ROUND(E555*U555,2)</f>
        <v>7.93</v>
      </c>
      <c r="W555" s="157"/>
      <c r="X555" s="148"/>
      <c r="Y555" s="148"/>
      <c r="Z555" s="148"/>
      <c r="AA555" s="148"/>
      <c r="AB555" s="148"/>
      <c r="AC555" s="148"/>
      <c r="AD555" s="148"/>
      <c r="AE555" s="148"/>
      <c r="AF555" s="148"/>
      <c r="AG555" s="148" t="s">
        <v>169</v>
      </c>
      <c r="AH555" s="148"/>
      <c r="AI555" s="148"/>
      <c r="AJ555" s="148"/>
      <c r="AK555" s="148"/>
      <c r="AL555" s="148"/>
      <c r="AM555" s="148"/>
      <c r="AN555" s="148"/>
      <c r="AO555" s="148"/>
      <c r="AP555" s="148"/>
      <c r="AQ555" s="148"/>
      <c r="AR555" s="148"/>
      <c r="AS555" s="148"/>
      <c r="AT555" s="148"/>
      <c r="AU555" s="148"/>
      <c r="AV555" s="148"/>
      <c r="AW555" s="148"/>
      <c r="AX555" s="148"/>
      <c r="AY555" s="148"/>
      <c r="AZ555" s="148"/>
      <c r="BA555" s="148"/>
      <c r="BB555" s="148"/>
      <c r="BC555" s="148"/>
      <c r="BD555" s="148"/>
      <c r="BE555" s="148"/>
      <c r="BF555" s="148"/>
      <c r="BG555" s="148"/>
      <c r="BH555" s="148"/>
    </row>
    <row r="556" spans="1:60" outlineLevel="1" x14ac:dyDescent="0.2">
      <c r="A556" s="155"/>
      <c r="B556" s="156"/>
      <c r="C556" s="185" t="s">
        <v>656</v>
      </c>
      <c r="D556" s="158"/>
      <c r="E556" s="159">
        <v>21.027600000000003</v>
      </c>
      <c r="F556" s="157"/>
      <c r="G556" s="157"/>
      <c r="H556" s="157"/>
      <c r="I556" s="157"/>
      <c r="J556" s="157"/>
      <c r="K556" s="157"/>
      <c r="L556" s="157"/>
      <c r="M556" s="157"/>
      <c r="N556" s="157"/>
      <c r="O556" s="157"/>
      <c r="P556" s="157"/>
      <c r="Q556" s="157"/>
      <c r="R556" s="157"/>
      <c r="S556" s="157"/>
      <c r="T556" s="157"/>
      <c r="U556" s="157"/>
      <c r="V556" s="157"/>
      <c r="W556" s="157"/>
      <c r="X556" s="148"/>
      <c r="Y556" s="148"/>
      <c r="Z556" s="148"/>
      <c r="AA556" s="148"/>
      <c r="AB556" s="148"/>
      <c r="AC556" s="148"/>
      <c r="AD556" s="148"/>
      <c r="AE556" s="148"/>
      <c r="AF556" s="148"/>
      <c r="AG556" s="148" t="s">
        <v>173</v>
      </c>
      <c r="AH556" s="148">
        <v>0</v>
      </c>
      <c r="AI556" s="148"/>
      <c r="AJ556" s="148"/>
      <c r="AK556" s="148"/>
      <c r="AL556" s="148"/>
      <c r="AM556" s="148"/>
      <c r="AN556" s="148"/>
      <c r="AO556" s="148"/>
      <c r="AP556" s="148"/>
      <c r="AQ556" s="148"/>
      <c r="AR556" s="148"/>
      <c r="AS556" s="148"/>
      <c r="AT556" s="148"/>
      <c r="AU556" s="148"/>
      <c r="AV556" s="148"/>
      <c r="AW556" s="148"/>
      <c r="AX556" s="148"/>
      <c r="AY556" s="148"/>
      <c r="AZ556" s="148"/>
      <c r="BA556" s="148"/>
      <c r="BB556" s="148"/>
      <c r="BC556" s="148"/>
      <c r="BD556" s="148"/>
      <c r="BE556" s="148"/>
      <c r="BF556" s="148"/>
      <c r="BG556" s="148"/>
      <c r="BH556" s="148"/>
    </row>
    <row r="557" spans="1:60" outlineLevel="1" x14ac:dyDescent="0.2">
      <c r="A557" s="167">
        <v>139</v>
      </c>
      <c r="B557" s="168" t="s">
        <v>657</v>
      </c>
      <c r="C557" s="184" t="s">
        <v>658</v>
      </c>
      <c r="D557" s="169" t="s">
        <v>189</v>
      </c>
      <c r="E557" s="170">
        <v>41.930000000000007</v>
      </c>
      <c r="F557" s="171">
        <v>0</v>
      </c>
      <c r="G557" s="172">
        <f>ROUND(E557*F557,2)</f>
        <v>0</v>
      </c>
      <c r="H557" s="171">
        <v>5.4200000000000008</v>
      </c>
      <c r="I557" s="172">
        <f>ROUND(E557*H557,2)</f>
        <v>227.26</v>
      </c>
      <c r="J557" s="171">
        <v>87.78</v>
      </c>
      <c r="K557" s="172">
        <f>ROUND(E557*J557,2)</f>
        <v>3680.62</v>
      </c>
      <c r="L557" s="172">
        <v>21</v>
      </c>
      <c r="M557" s="172">
        <f>G557*(1+L557/100)</f>
        <v>0</v>
      </c>
      <c r="N557" s="172">
        <v>0</v>
      </c>
      <c r="O557" s="172">
        <f>ROUND(E557*N557,2)</f>
        <v>0</v>
      </c>
      <c r="P557" s="172">
        <v>0</v>
      </c>
      <c r="Q557" s="172">
        <f>ROUND(E557*P557,2)</f>
        <v>0</v>
      </c>
      <c r="R557" s="172" t="s">
        <v>642</v>
      </c>
      <c r="S557" s="172" t="s">
        <v>168</v>
      </c>
      <c r="T557" s="173" t="s">
        <v>168</v>
      </c>
      <c r="U557" s="157">
        <v>0.15400000000000003</v>
      </c>
      <c r="V557" s="157">
        <f>ROUND(E557*U557,2)</f>
        <v>6.46</v>
      </c>
      <c r="W557" s="157"/>
      <c r="X557" s="148"/>
      <c r="Y557" s="148"/>
      <c r="Z557" s="148"/>
      <c r="AA557" s="148"/>
      <c r="AB557" s="148"/>
      <c r="AC557" s="148"/>
      <c r="AD557" s="148"/>
      <c r="AE557" s="148"/>
      <c r="AF557" s="148"/>
      <c r="AG557" s="148" t="s">
        <v>480</v>
      </c>
      <c r="AH557" s="148"/>
      <c r="AI557" s="148"/>
      <c r="AJ557" s="148"/>
      <c r="AK557" s="148"/>
      <c r="AL557" s="148"/>
      <c r="AM557" s="148"/>
      <c r="AN557" s="148"/>
      <c r="AO557" s="148"/>
      <c r="AP557" s="148"/>
      <c r="AQ557" s="148"/>
      <c r="AR557" s="148"/>
      <c r="AS557" s="148"/>
      <c r="AT557" s="148"/>
      <c r="AU557" s="148"/>
      <c r="AV557" s="148"/>
      <c r="AW557" s="148"/>
      <c r="AX557" s="148"/>
      <c r="AY557" s="148"/>
      <c r="AZ557" s="148"/>
      <c r="BA557" s="148"/>
      <c r="BB557" s="148"/>
      <c r="BC557" s="148"/>
      <c r="BD557" s="148"/>
      <c r="BE557" s="148"/>
      <c r="BF557" s="148"/>
      <c r="BG557" s="148"/>
      <c r="BH557" s="148"/>
    </row>
    <row r="558" spans="1:60" outlineLevel="1" x14ac:dyDescent="0.2">
      <c r="A558" s="155"/>
      <c r="B558" s="156"/>
      <c r="C558" s="185" t="s">
        <v>659</v>
      </c>
      <c r="D558" s="158"/>
      <c r="E558" s="159">
        <v>41.930000000000007</v>
      </c>
      <c r="F558" s="157"/>
      <c r="G558" s="157"/>
      <c r="H558" s="157"/>
      <c r="I558" s="157"/>
      <c r="J558" s="157"/>
      <c r="K558" s="157"/>
      <c r="L558" s="157"/>
      <c r="M558" s="157"/>
      <c r="N558" s="157"/>
      <c r="O558" s="157"/>
      <c r="P558" s="157"/>
      <c r="Q558" s="157"/>
      <c r="R558" s="157"/>
      <c r="S558" s="157"/>
      <c r="T558" s="157"/>
      <c r="U558" s="157"/>
      <c r="V558" s="157"/>
      <c r="W558" s="157"/>
      <c r="X558" s="148"/>
      <c r="Y558" s="148"/>
      <c r="Z558" s="148"/>
      <c r="AA558" s="148"/>
      <c r="AB558" s="148"/>
      <c r="AC558" s="148"/>
      <c r="AD558" s="148"/>
      <c r="AE558" s="148"/>
      <c r="AF558" s="148"/>
      <c r="AG558" s="148" t="s">
        <v>173</v>
      </c>
      <c r="AH558" s="148">
        <v>0</v>
      </c>
      <c r="AI558" s="148"/>
      <c r="AJ558" s="148"/>
      <c r="AK558" s="148"/>
      <c r="AL558" s="148"/>
      <c r="AM558" s="148"/>
      <c r="AN558" s="148"/>
      <c r="AO558" s="148"/>
      <c r="AP558" s="148"/>
      <c r="AQ558" s="148"/>
      <c r="AR558" s="148"/>
      <c r="AS558" s="148"/>
      <c r="AT558" s="148"/>
      <c r="AU558" s="148"/>
      <c r="AV558" s="148"/>
      <c r="AW558" s="148"/>
      <c r="AX558" s="148"/>
      <c r="AY558" s="148"/>
      <c r="AZ558" s="148"/>
      <c r="BA558" s="148"/>
      <c r="BB558" s="148"/>
      <c r="BC558" s="148"/>
      <c r="BD558" s="148"/>
      <c r="BE558" s="148"/>
      <c r="BF558" s="148"/>
      <c r="BG558" s="148"/>
      <c r="BH558" s="148"/>
    </row>
    <row r="559" spans="1:60" ht="22.5" outlineLevel="1" x14ac:dyDescent="0.2">
      <c r="A559" s="167">
        <v>140</v>
      </c>
      <c r="B559" s="168" t="s">
        <v>660</v>
      </c>
      <c r="C559" s="184" t="s">
        <v>661</v>
      </c>
      <c r="D559" s="169" t="s">
        <v>184</v>
      </c>
      <c r="E559" s="170">
        <v>15.46</v>
      </c>
      <c r="F559" s="171">
        <v>0</v>
      </c>
      <c r="G559" s="172">
        <f>ROUND(E559*F559,2)</f>
        <v>0</v>
      </c>
      <c r="H559" s="171">
        <v>101.74000000000001</v>
      </c>
      <c r="I559" s="172">
        <f>ROUND(E559*H559,2)</f>
        <v>1572.9</v>
      </c>
      <c r="J559" s="171">
        <v>485.26000000000005</v>
      </c>
      <c r="K559" s="172">
        <f>ROUND(E559*J559,2)</f>
        <v>7502.12</v>
      </c>
      <c r="L559" s="172">
        <v>21</v>
      </c>
      <c r="M559" s="172">
        <f>G559*(1+L559/100)</f>
        <v>0</v>
      </c>
      <c r="N559" s="172">
        <v>5.0400000000000002E-3</v>
      </c>
      <c r="O559" s="172">
        <f>ROUND(E559*N559,2)</f>
        <v>0.08</v>
      </c>
      <c r="P559" s="172">
        <v>0</v>
      </c>
      <c r="Q559" s="172">
        <f>ROUND(E559*P559,2)</f>
        <v>0</v>
      </c>
      <c r="R559" s="172" t="s">
        <v>642</v>
      </c>
      <c r="S559" s="172" t="s">
        <v>168</v>
      </c>
      <c r="T559" s="173" t="s">
        <v>168</v>
      </c>
      <c r="U559" s="157">
        <v>0.97800000000000009</v>
      </c>
      <c r="V559" s="157">
        <f>ROUND(E559*U559,2)</f>
        <v>15.12</v>
      </c>
      <c r="W559" s="157"/>
      <c r="X559" s="148"/>
      <c r="Y559" s="148"/>
      <c r="Z559" s="148"/>
      <c r="AA559" s="148"/>
      <c r="AB559" s="148"/>
      <c r="AC559" s="148"/>
      <c r="AD559" s="148"/>
      <c r="AE559" s="148"/>
      <c r="AF559" s="148"/>
      <c r="AG559" s="148" t="s">
        <v>480</v>
      </c>
      <c r="AH559" s="148"/>
      <c r="AI559" s="148"/>
      <c r="AJ559" s="148"/>
      <c r="AK559" s="148"/>
      <c r="AL559" s="148"/>
      <c r="AM559" s="148"/>
      <c r="AN559" s="148"/>
      <c r="AO559" s="148"/>
      <c r="AP559" s="148"/>
      <c r="AQ559" s="148"/>
      <c r="AR559" s="148"/>
      <c r="AS559" s="148"/>
      <c r="AT559" s="148"/>
      <c r="AU559" s="148"/>
      <c r="AV559" s="148"/>
      <c r="AW559" s="148"/>
      <c r="AX559" s="148"/>
      <c r="AY559" s="148"/>
      <c r="AZ559" s="148"/>
      <c r="BA559" s="148"/>
      <c r="BB559" s="148"/>
      <c r="BC559" s="148"/>
      <c r="BD559" s="148"/>
      <c r="BE559" s="148"/>
      <c r="BF559" s="148"/>
      <c r="BG559" s="148"/>
      <c r="BH559" s="148"/>
    </row>
    <row r="560" spans="1:60" outlineLevel="1" x14ac:dyDescent="0.2">
      <c r="A560" s="155"/>
      <c r="B560" s="156"/>
      <c r="C560" s="185" t="s">
        <v>305</v>
      </c>
      <c r="D560" s="158"/>
      <c r="E560" s="159">
        <v>4.4200000000000008</v>
      </c>
      <c r="F560" s="157"/>
      <c r="G560" s="157"/>
      <c r="H560" s="157"/>
      <c r="I560" s="157"/>
      <c r="J560" s="157"/>
      <c r="K560" s="157"/>
      <c r="L560" s="157"/>
      <c r="M560" s="157"/>
      <c r="N560" s="157"/>
      <c r="O560" s="157"/>
      <c r="P560" s="157"/>
      <c r="Q560" s="157"/>
      <c r="R560" s="157"/>
      <c r="S560" s="157"/>
      <c r="T560" s="157"/>
      <c r="U560" s="157"/>
      <c r="V560" s="157"/>
      <c r="W560" s="157"/>
      <c r="X560" s="148"/>
      <c r="Y560" s="148"/>
      <c r="Z560" s="148"/>
      <c r="AA560" s="148"/>
      <c r="AB560" s="148"/>
      <c r="AC560" s="148"/>
      <c r="AD560" s="148"/>
      <c r="AE560" s="148"/>
      <c r="AF560" s="148"/>
      <c r="AG560" s="148" t="s">
        <v>173</v>
      </c>
      <c r="AH560" s="148">
        <v>0</v>
      </c>
      <c r="AI560" s="148"/>
      <c r="AJ560" s="148"/>
      <c r="AK560" s="148"/>
      <c r="AL560" s="148"/>
      <c r="AM560" s="148"/>
      <c r="AN560" s="148"/>
      <c r="AO560" s="148"/>
      <c r="AP560" s="148"/>
      <c r="AQ560" s="148"/>
      <c r="AR560" s="148"/>
      <c r="AS560" s="148"/>
      <c r="AT560" s="148"/>
      <c r="AU560" s="148"/>
      <c r="AV560" s="148"/>
      <c r="AW560" s="148"/>
      <c r="AX560" s="148"/>
      <c r="AY560" s="148"/>
      <c r="AZ560" s="148"/>
      <c r="BA560" s="148"/>
      <c r="BB560" s="148"/>
      <c r="BC560" s="148"/>
      <c r="BD560" s="148"/>
      <c r="BE560" s="148"/>
      <c r="BF560" s="148"/>
      <c r="BG560" s="148"/>
      <c r="BH560" s="148"/>
    </row>
    <row r="561" spans="1:60" outlineLevel="1" x14ac:dyDescent="0.2">
      <c r="A561" s="155"/>
      <c r="B561" s="156"/>
      <c r="C561" s="185" t="s">
        <v>306</v>
      </c>
      <c r="D561" s="158"/>
      <c r="E561" s="159">
        <v>8.16</v>
      </c>
      <c r="F561" s="157"/>
      <c r="G561" s="157"/>
      <c r="H561" s="157"/>
      <c r="I561" s="157"/>
      <c r="J561" s="157"/>
      <c r="K561" s="157"/>
      <c r="L561" s="157"/>
      <c r="M561" s="157"/>
      <c r="N561" s="157"/>
      <c r="O561" s="157"/>
      <c r="P561" s="157"/>
      <c r="Q561" s="157"/>
      <c r="R561" s="157"/>
      <c r="S561" s="157"/>
      <c r="T561" s="157"/>
      <c r="U561" s="157"/>
      <c r="V561" s="157"/>
      <c r="W561" s="157"/>
      <c r="X561" s="148"/>
      <c r="Y561" s="148"/>
      <c r="Z561" s="148"/>
      <c r="AA561" s="148"/>
      <c r="AB561" s="148"/>
      <c r="AC561" s="148"/>
      <c r="AD561" s="148"/>
      <c r="AE561" s="148"/>
      <c r="AF561" s="148"/>
      <c r="AG561" s="148" t="s">
        <v>173</v>
      </c>
      <c r="AH561" s="148">
        <v>0</v>
      </c>
      <c r="AI561" s="148"/>
      <c r="AJ561" s="148"/>
      <c r="AK561" s="148"/>
      <c r="AL561" s="148"/>
      <c r="AM561" s="148"/>
      <c r="AN561" s="148"/>
      <c r="AO561" s="148"/>
      <c r="AP561" s="148"/>
      <c r="AQ561" s="148"/>
      <c r="AR561" s="148"/>
      <c r="AS561" s="148"/>
      <c r="AT561" s="148"/>
      <c r="AU561" s="148"/>
      <c r="AV561" s="148"/>
      <c r="AW561" s="148"/>
      <c r="AX561" s="148"/>
      <c r="AY561" s="148"/>
      <c r="AZ561" s="148"/>
      <c r="BA561" s="148"/>
      <c r="BB561" s="148"/>
      <c r="BC561" s="148"/>
      <c r="BD561" s="148"/>
      <c r="BE561" s="148"/>
      <c r="BF561" s="148"/>
      <c r="BG561" s="148"/>
      <c r="BH561" s="148"/>
    </row>
    <row r="562" spans="1:60" outlineLevel="1" x14ac:dyDescent="0.2">
      <c r="A562" s="155"/>
      <c r="B562" s="156"/>
      <c r="C562" s="185" t="s">
        <v>307</v>
      </c>
      <c r="D562" s="158"/>
      <c r="E562" s="159">
        <v>2.8800000000000003</v>
      </c>
      <c r="F562" s="157"/>
      <c r="G562" s="157"/>
      <c r="H562" s="157"/>
      <c r="I562" s="157"/>
      <c r="J562" s="157"/>
      <c r="K562" s="157"/>
      <c r="L562" s="157"/>
      <c r="M562" s="157"/>
      <c r="N562" s="157"/>
      <c r="O562" s="157"/>
      <c r="P562" s="157"/>
      <c r="Q562" s="157"/>
      <c r="R562" s="157"/>
      <c r="S562" s="157"/>
      <c r="T562" s="157"/>
      <c r="U562" s="157"/>
      <c r="V562" s="157"/>
      <c r="W562" s="157"/>
      <c r="X562" s="148"/>
      <c r="Y562" s="148"/>
      <c r="Z562" s="148"/>
      <c r="AA562" s="148"/>
      <c r="AB562" s="148"/>
      <c r="AC562" s="148"/>
      <c r="AD562" s="148"/>
      <c r="AE562" s="148"/>
      <c r="AF562" s="148"/>
      <c r="AG562" s="148" t="s">
        <v>173</v>
      </c>
      <c r="AH562" s="148">
        <v>0</v>
      </c>
      <c r="AI562" s="148"/>
      <c r="AJ562" s="148"/>
      <c r="AK562" s="148"/>
      <c r="AL562" s="148"/>
      <c r="AM562" s="148"/>
      <c r="AN562" s="148"/>
      <c r="AO562" s="148"/>
      <c r="AP562" s="148"/>
      <c r="AQ562" s="148"/>
      <c r="AR562" s="148"/>
      <c r="AS562" s="148"/>
      <c r="AT562" s="148"/>
      <c r="AU562" s="148"/>
      <c r="AV562" s="148"/>
      <c r="AW562" s="148"/>
      <c r="AX562" s="148"/>
      <c r="AY562" s="148"/>
      <c r="AZ562" s="148"/>
      <c r="BA562" s="148"/>
      <c r="BB562" s="148"/>
      <c r="BC562" s="148"/>
      <c r="BD562" s="148"/>
      <c r="BE562" s="148"/>
      <c r="BF562" s="148"/>
      <c r="BG562" s="148"/>
      <c r="BH562" s="148"/>
    </row>
    <row r="563" spans="1:60" ht="22.5" outlineLevel="1" x14ac:dyDescent="0.2">
      <c r="A563" s="167">
        <v>141</v>
      </c>
      <c r="B563" s="168" t="s">
        <v>662</v>
      </c>
      <c r="C563" s="184" t="s">
        <v>663</v>
      </c>
      <c r="D563" s="169" t="s">
        <v>189</v>
      </c>
      <c r="E563" s="170">
        <v>39.6</v>
      </c>
      <c r="F563" s="171">
        <v>0</v>
      </c>
      <c r="G563" s="172">
        <f>ROUND(E563*F563,2)</f>
        <v>0</v>
      </c>
      <c r="H563" s="171">
        <v>745.59</v>
      </c>
      <c r="I563" s="172">
        <f>ROUND(E563*H563,2)</f>
        <v>29525.360000000001</v>
      </c>
      <c r="J563" s="171">
        <v>74.410000000000011</v>
      </c>
      <c r="K563" s="172">
        <f>ROUND(E563*J563,2)</f>
        <v>2946.64</v>
      </c>
      <c r="L563" s="172">
        <v>21</v>
      </c>
      <c r="M563" s="172">
        <f>G563*(1+L563/100)</f>
        <v>0</v>
      </c>
      <c r="N563" s="172">
        <v>4.3000000000000004E-4</v>
      </c>
      <c r="O563" s="172">
        <f>ROUND(E563*N563,2)</f>
        <v>0.02</v>
      </c>
      <c r="P563" s="172">
        <v>0</v>
      </c>
      <c r="Q563" s="172">
        <f>ROUND(E563*P563,2)</f>
        <v>0</v>
      </c>
      <c r="R563" s="172" t="s">
        <v>642</v>
      </c>
      <c r="S563" s="172" t="s">
        <v>168</v>
      </c>
      <c r="T563" s="173" t="s">
        <v>168</v>
      </c>
      <c r="U563" s="157">
        <v>0.15000000000000002</v>
      </c>
      <c r="V563" s="157">
        <f>ROUND(E563*U563,2)</f>
        <v>5.94</v>
      </c>
      <c r="W563" s="157"/>
      <c r="X563" s="148"/>
      <c r="Y563" s="148"/>
      <c r="Z563" s="148"/>
      <c r="AA563" s="148"/>
      <c r="AB563" s="148"/>
      <c r="AC563" s="148"/>
      <c r="AD563" s="148"/>
      <c r="AE563" s="148"/>
      <c r="AF563" s="148"/>
      <c r="AG563" s="148" t="s">
        <v>169</v>
      </c>
      <c r="AH563" s="148"/>
      <c r="AI563" s="148"/>
      <c r="AJ563" s="148"/>
      <c r="AK563" s="148"/>
      <c r="AL563" s="148"/>
      <c r="AM563" s="148"/>
      <c r="AN563" s="148"/>
      <c r="AO563" s="148"/>
      <c r="AP563" s="148"/>
      <c r="AQ563" s="148"/>
      <c r="AR563" s="148"/>
      <c r="AS563" s="148"/>
      <c r="AT563" s="148"/>
      <c r="AU563" s="148"/>
      <c r="AV563" s="148"/>
      <c r="AW563" s="148"/>
      <c r="AX563" s="148"/>
      <c r="AY563" s="148"/>
      <c r="AZ563" s="148"/>
      <c r="BA563" s="148"/>
      <c r="BB563" s="148"/>
      <c r="BC563" s="148"/>
      <c r="BD563" s="148"/>
      <c r="BE563" s="148"/>
      <c r="BF563" s="148"/>
      <c r="BG563" s="148"/>
      <c r="BH563" s="148"/>
    </row>
    <row r="564" spans="1:60" outlineLevel="1" x14ac:dyDescent="0.2">
      <c r="A564" s="155"/>
      <c r="B564" s="156"/>
      <c r="C564" s="185" t="s">
        <v>646</v>
      </c>
      <c r="D564" s="158"/>
      <c r="E564" s="159">
        <v>39.6</v>
      </c>
      <c r="F564" s="157"/>
      <c r="G564" s="157"/>
      <c r="H564" s="157"/>
      <c r="I564" s="157"/>
      <c r="J564" s="157"/>
      <c r="K564" s="157"/>
      <c r="L564" s="157"/>
      <c r="M564" s="157"/>
      <c r="N564" s="157"/>
      <c r="O564" s="157"/>
      <c r="P564" s="157"/>
      <c r="Q564" s="157"/>
      <c r="R564" s="157"/>
      <c r="S564" s="157"/>
      <c r="T564" s="157"/>
      <c r="U564" s="157"/>
      <c r="V564" s="157"/>
      <c r="W564" s="157"/>
      <c r="X564" s="148"/>
      <c r="Y564" s="148"/>
      <c r="Z564" s="148"/>
      <c r="AA564" s="148"/>
      <c r="AB564" s="148"/>
      <c r="AC564" s="148"/>
      <c r="AD564" s="148"/>
      <c r="AE564" s="148"/>
      <c r="AF564" s="148"/>
      <c r="AG564" s="148" t="s">
        <v>173</v>
      </c>
      <c r="AH564" s="148">
        <v>0</v>
      </c>
      <c r="AI564" s="148"/>
      <c r="AJ564" s="148"/>
      <c r="AK564" s="148"/>
      <c r="AL564" s="148"/>
      <c r="AM564" s="148"/>
      <c r="AN564" s="148"/>
      <c r="AO564" s="148"/>
      <c r="AP564" s="148"/>
      <c r="AQ564" s="148"/>
      <c r="AR564" s="148"/>
      <c r="AS564" s="148"/>
      <c r="AT564" s="148"/>
      <c r="AU564" s="148"/>
      <c r="AV564" s="148"/>
      <c r="AW564" s="148"/>
      <c r="AX564" s="148"/>
      <c r="AY564" s="148"/>
      <c r="AZ564" s="148"/>
      <c r="BA564" s="148"/>
      <c r="BB564" s="148"/>
      <c r="BC564" s="148"/>
      <c r="BD564" s="148"/>
      <c r="BE564" s="148"/>
      <c r="BF564" s="148"/>
      <c r="BG564" s="148"/>
      <c r="BH564" s="148"/>
    </row>
    <row r="565" spans="1:60" outlineLevel="1" x14ac:dyDescent="0.2">
      <c r="A565" s="167">
        <v>142</v>
      </c>
      <c r="B565" s="168" t="s">
        <v>664</v>
      </c>
      <c r="C565" s="184" t="s">
        <v>665</v>
      </c>
      <c r="D565" s="169" t="s">
        <v>184</v>
      </c>
      <c r="E565" s="170">
        <v>18.778500000000001</v>
      </c>
      <c r="F565" s="171">
        <v>0</v>
      </c>
      <c r="G565" s="172">
        <f>ROUND(E565*F565,2)</f>
        <v>0</v>
      </c>
      <c r="H565" s="171">
        <v>0</v>
      </c>
      <c r="I565" s="172">
        <f>ROUND(E565*H565,2)</f>
        <v>0</v>
      </c>
      <c r="J565" s="171">
        <v>500</v>
      </c>
      <c r="K565" s="172">
        <f>ROUND(E565*J565,2)</f>
        <v>9389.25</v>
      </c>
      <c r="L565" s="172">
        <v>21</v>
      </c>
      <c r="M565" s="172">
        <f>G565*(1+L565/100)</f>
        <v>0</v>
      </c>
      <c r="N565" s="172">
        <v>0</v>
      </c>
      <c r="O565" s="172">
        <f>ROUND(E565*N565,2)</f>
        <v>0</v>
      </c>
      <c r="P565" s="172">
        <v>0</v>
      </c>
      <c r="Q565" s="172">
        <f>ROUND(E565*P565,2)</f>
        <v>0</v>
      </c>
      <c r="R565" s="172"/>
      <c r="S565" s="172" t="s">
        <v>337</v>
      </c>
      <c r="T565" s="173" t="s">
        <v>408</v>
      </c>
      <c r="U565" s="157">
        <v>0</v>
      </c>
      <c r="V565" s="157">
        <f>ROUND(E565*U565,2)</f>
        <v>0</v>
      </c>
      <c r="W565" s="157"/>
      <c r="X565" s="148"/>
      <c r="Y565" s="148"/>
      <c r="Z565" s="148"/>
      <c r="AA565" s="148"/>
      <c r="AB565" s="148"/>
      <c r="AC565" s="148"/>
      <c r="AD565" s="148"/>
      <c r="AE565" s="148"/>
      <c r="AF565" s="148"/>
      <c r="AG565" s="148" t="s">
        <v>195</v>
      </c>
      <c r="AH565" s="148"/>
      <c r="AI565" s="148"/>
      <c r="AJ565" s="148"/>
      <c r="AK565" s="148"/>
      <c r="AL565" s="148"/>
      <c r="AM565" s="148"/>
      <c r="AN565" s="148"/>
      <c r="AO565" s="148"/>
      <c r="AP565" s="148"/>
      <c r="AQ565" s="148"/>
      <c r="AR565" s="148"/>
      <c r="AS565" s="148"/>
      <c r="AT565" s="148"/>
      <c r="AU565" s="148"/>
      <c r="AV565" s="148"/>
      <c r="AW565" s="148"/>
      <c r="AX565" s="148"/>
      <c r="AY565" s="148"/>
      <c r="AZ565" s="148"/>
      <c r="BA565" s="148"/>
      <c r="BB565" s="148"/>
      <c r="BC565" s="148"/>
      <c r="BD565" s="148"/>
      <c r="BE565" s="148"/>
      <c r="BF565" s="148"/>
      <c r="BG565" s="148"/>
      <c r="BH565" s="148"/>
    </row>
    <row r="566" spans="1:60" outlineLevel="1" x14ac:dyDescent="0.2">
      <c r="A566" s="155"/>
      <c r="B566" s="156"/>
      <c r="C566" s="185" t="s">
        <v>666</v>
      </c>
      <c r="D566" s="158"/>
      <c r="E566" s="159">
        <v>16.542200000000001</v>
      </c>
      <c r="F566" s="157"/>
      <c r="G566" s="157"/>
      <c r="H566" s="157"/>
      <c r="I566" s="157"/>
      <c r="J566" s="157"/>
      <c r="K566" s="157"/>
      <c r="L566" s="157"/>
      <c r="M566" s="157"/>
      <c r="N566" s="157"/>
      <c r="O566" s="157"/>
      <c r="P566" s="157"/>
      <c r="Q566" s="157"/>
      <c r="R566" s="157"/>
      <c r="S566" s="157"/>
      <c r="T566" s="157"/>
      <c r="U566" s="157"/>
      <c r="V566" s="157"/>
      <c r="W566" s="157"/>
      <c r="X566" s="148"/>
      <c r="Y566" s="148"/>
      <c r="Z566" s="148"/>
      <c r="AA566" s="148"/>
      <c r="AB566" s="148"/>
      <c r="AC566" s="148"/>
      <c r="AD566" s="148"/>
      <c r="AE566" s="148"/>
      <c r="AF566" s="148"/>
      <c r="AG566" s="148" t="s">
        <v>173</v>
      </c>
      <c r="AH566" s="148">
        <v>0</v>
      </c>
      <c r="AI566" s="148"/>
      <c r="AJ566" s="148"/>
      <c r="AK566" s="148"/>
      <c r="AL566" s="148"/>
      <c r="AM566" s="148"/>
      <c r="AN566" s="148"/>
      <c r="AO566" s="148"/>
      <c r="AP566" s="148"/>
      <c r="AQ566" s="148"/>
      <c r="AR566" s="148"/>
      <c r="AS566" s="148"/>
      <c r="AT566" s="148"/>
      <c r="AU566" s="148"/>
      <c r="AV566" s="148"/>
      <c r="AW566" s="148"/>
      <c r="AX566" s="148"/>
      <c r="AY566" s="148"/>
      <c r="AZ566" s="148"/>
      <c r="BA566" s="148"/>
      <c r="BB566" s="148"/>
      <c r="BC566" s="148"/>
      <c r="BD566" s="148"/>
      <c r="BE566" s="148"/>
      <c r="BF566" s="148"/>
      <c r="BG566" s="148"/>
      <c r="BH566" s="148"/>
    </row>
    <row r="567" spans="1:60" outlineLevel="1" x14ac:dyDescent="0.2">
      <c r="A567" s="155"/>
      <c r="B567" s="156"/>
      <c r="C567" s="185" t="s">
        <v>667</v>
      </c>
      <c r="D567" s="158"/>
      <c r="E567" s="159">
        <v>2.2363000000000004</v>
      </c>
      <c r="F567" s="157"/>
      <c r="G567" s="157"/>
      <c r="H567" s="157"/>
      <c r="I567" s="157"/>
      <c r="J567" s="157"/>
      <c r="K567" s="157"/>
      <c r="L567" s="157"/>
      <c r="M567" s="157"/>
      <c r="N567" s="157"/>
      <c r="O567" s="157"/>
      <c r="P567" s="157"/>
      <c r="Q567" s="157"/>
      <c r="R567" s="157"/>
      <c r="S567" s="157"/>
      <c r="T567" s="157"/>
      <c r="U567" s="157"/>
      <c r="V567" s="157"/>
      <c r="W567" s="157"/>
      <c r="X567" s="148"/>
      <c r="Y567" s="148"/>
      <c r="Z567" s="148"/>
      <c r="AA567" s="148"/>
      <c r="AB567" s="148"/>
      <c r="AC567" s="148"/>
      <c r="AD567" s="148"/>
      <c r="AE567" s="148"/>
      <c r="AF567" s="148"/>
      <c r="AG567" s="148" t="s">
        <v>173</v>
      </c>
      <c r="AH567" s="148">
        <v>0</v>
      </c>
      <c r="AI567" s="148"/>
      <c r="AJ567" s="148"/>
      <c r="AK567" s="148"/>
      <c r="AL567" s="148"/>
      <c r="AM567" s="148"/>
      <c r="AN567" s="148"/>
      <c r="AO567" s="148"/>
      <c r="AP567" s="148"/>
      <c r="AQ567" s="148"/>
      <c r="AR567" s="148"/>
      <c r="AS567" s="148"/>
      <c r="AT567" s="148"/>
      <c r="AU567" s="148"/>
      <c r="AV567" s="148"/>
      <c r="AW567" s="148"/>
      <c r="AX567" s="148"/>
      <c r="AY567" s="148"/>
      <c r="AZ567" s="148"/>
      <c r="BA567" s="148"/>
      <c r="BB567" s="148"/>
      <c r="BC567" s="148"/>
      <c r="BD567" s="148"/>
      <c r="BE567" s="148"/>
      <c r="BF567" s="148"/>
      <c r="BG567" s="148"/>
      <c r="BH567" s="148"/>
    </row>
    <row r="568" spans="1:60" outlineLevel="1" x14ac:dyDescent="0.2">
      <c r="A568" s="167">
        <v>143</v>
      </c>
      <c r="B568" s="168" t="s">
        <v>668</v>
      </c>
      <c r="C568" s="184" t="s">
        <v>669</v>
      </c>
      <c r="D568" s="169" t="s">
        <v>184</v>
      </c>
      <c r="E568" s="170">
        <v>21.087400000000002</v>
      </c>
      <c r="F568" s="171">
        <v>0</v>
      </c>
      <c r="G568" s="172">
        <f>ROUND(E568*F568,2)</f>
        <v>0</v>
      </c>
      <c r="H568" s="171">
        <v>850</v>
      </c>
      <c r="I568" s="172">
        <f>ROUND(E568*H568,2)</f>
        <v>17924.29</v>
      </c>
      <c r="J568" s="171">
        <v>0</v>
      </c>
      <c r="K568" s="172">
        <f>ROUND(E568*J568,2)</f>
        <v>0</v>
      </c>
      <c r="L568" s="172">
        <v>21</v>
      </c>
      <c r="M568" s="172">
        <f>G568*(1+L568/100)</f>
        <v>0</v>
      </c>
      <c r="N568" s="172">
        <v>0</v>
      </c>
      <c r="O568" s="172">
        <f>ROUND(E568*N568,2)</f>
        <v>0</v>
      </c>
      <c r="P568" s="172">
        <v>0</v>
      </c>
      <c r="Q568" s="172">
        <f>ROUND(E568*P568,2)</f>
        <v>0</v>
      </c>
      <c r="R568" s="172"/>
      <c r="S568" s="172" t="s">
        <v>337</v>
      </c>
      <c r="T568" s="173" t="s">
        <v>408</v>
      </c>
      <c r="U568" s="157">
        <v>0</v>
      </c>
      <c r="V568" s="157">
        <f>ROUND(E568*U568,2)</f>
        <v>0</v>
      </c>
      <c r="W568" s="157"/>
      <c r="X568" s="148"/>
      <c r="Y568" s="148"/>
      <c r="Z568" s="148"/>
      <c r="AA568" s="148"/>
      <c r="AB568" s="148"/>
      <c r="AC568" s="148"/>
      <c r="AD568" s="148"/>
      <c r="AE568" s="148"/>
      <c r="AF568" s="148"/>
      <c r="AG568" s="148" t="s">
        <v>409</v>
      </c>
      <c r="AH568" s="148"/>
      <c r="AI568" s="148"/>
      <c r="AJ568" s="148"/>
      <c r="AK568" s="148"/>
      <c r="AL568" s="148"/>
      <c r="AM568" s="148"/>
      <c r="AN568" s="148"/>
      <c r="AO568" s="148"/>
      <c r="AP568" s="148"/>
      <c r="AQ568" s="148"/>
      <c r="AR568" s="148"/>
      <c r="AS568" s="148"/>
      <c r="AT568" s="148"/>
      <c r="AU568" s="148"/>
      <c r="AV568" s="148"/>
      <c r="AW568" s="148"/>
      <c r="AX568" s="148"/>
      <c r="AY568" s="148"/>
      <c r="AZ568" s="148"/>
      <c r="BA568" s="148"/>
      <c r="BB568" s="148"/>
      <c r="BC568" s="148"/>
      <c r="BD568" s="148"/>
      <c r="BE568" s="148"/>
      <c r="BF568" s="148"/>
      <c r="BG568" s="148"/>
      <c r="BH568" s="148"/>
    </row>
    <row r="569" spans="1:60" outlineLevel="1" x14ac:dyDescent="0.2">
      <c r="A569" s="155"/>
      <c r="B569" s="156"/>
      <c r="C569" s="185" t="s">
        <v>670</v>
      </c>
      <c r="D569" s="158"/>
      <c r="E569" s="159">
        <v>2.3130400000000004</v>
      </c>
      <c r="F569" s="157"/>
      <c r="G569" s="157"/>
      <c r="H569" s="157"/>
      <c r="I569" s="157"/>
      <c r="J569" s="157"/>
      <c r="K569" s="157"/>
      <c r="L569" s="157"/>
      <c r="M569" s="157"/>
      <c r="N569" s="157"/>
      <c r="O569" s="157"/>
      <c r="P569" s="157"/>
      <c r="Q569" s="157"/>
      <c r="R569" s="157"/>
      <c r="S569" s="157"/>
      <c r="T569" s="157"/>
      <c r="U569" s="157"/>
      <c r="V569" s="157"/>
      <c r="W569" s="157"/>
      <c r="X569" s="148"/>
      <c r="Y569" s="148"/>
      <c r="Z569" s="148"/>
      <c r="AA569" s="148"/>
      <c r="AB569" s="148"/>
      <c r="AC569" s="148"/>
      <c r="AD569" s="148"/>
      <c r="AE569" s="148"/>
      <c r="AF569" s="148"/>
      <c r="AG569" s="148" t="s">
        <v>173</v>
      </c>
      <c r="AH569" s="148">
        <v>0</v>
      </c>
      <c r="AI569" s="148"/>
      <c r="AJ569" s="148"/>
      <c r="AK569" s="148"/>
      <c r="AL569" s="148"/>
      <c r="AM569" s="148"/>
      <c r="AN569" s="148"/>
      <c r="AO569" s="148"/>
      <c r="AP569" s="148"/>
      <c r="AQ569" s="148"/>
      <c r="AR569" s="148"/>
      <c r="AS569" s="148"/>
      <c r="AT569" s="148"/>
      <c r="AU569" s="148"/>
      <c r="AV569" s="148"/>
      <c r="AW569" s="148"/>
      <c r="AX569" s="148"/>
      <c r="AY569" s="148"/>
      <c r="AZ569" s="148"/>
      <c r="BA569" s="148"/>
      <c r="BB569" s="148"/>
      <c r="BC569" s="148"/>
      <c r="BD569" s="148"/>
      <c r="BE569" s="148"/>
      <c r="BF569" s="148"/>
      <c r="BG569" s="148"/>
      <c r="BH569" s="148"/>
    </row>
    <row r="570" spans="1:60" outlineLevel="1" x14ac:dyDescent="0.2">
      <c r="A570" s="155"/>
      <c r="B570" s="156"/>
      <c r="C570" s="185" t="s">
        <v>671</v>
      </c>
      <c r="D570" s="158"/>
      <c r="E570" s="159">
        <v>18.774360000000001</v>
      </c>
      <c r="F570" s="157"/>
      <c r="G570" s="157"/>
      <c r="H570" s="157"/>
      <c r="I570" s="157"/>
      <c r="J570" s="157"/>
      <c r="K570" s="157"/>
      <c r="L570" s="157"/>
      <c r="M570" s="157"/>
      <c r="N570" s="157"/>
      <c r="O570" s="157"/>
      <c r="P570" s="157"/>
      <c r="Q570" s="157"/>
      <c r="R570" s="157"/>
      <c r="S570" s="157"/>
      <c r="T570" s="157"/>
      <c r="U570" s="157"/>
      <c r="V570" s="157"/>
      <c r="W570" s="157"/>
      <c r="X570" s="148"/>
      <c r="Y570" s="148"/>
      <c r="Z570" s="148"/>
      <c r="AA570" s="148"/>
      <c r="AB570" s="148"/>
      <c r="AC570" s="148"/>
      <c r="AD570" s="148"/>
      <c r="AE570" s="148"/>
      <c r="AF570" s="148"/>
      <c r="AG570" s="148" t="s">
        <v>173</v>
      </c>
      <c r="AH570" s="148">
        <v>0</v>
      </c>
      <c r="AI570" s="148"/>
      <c r="AJ570" s="148"/>
      <c r="AK570" s="148"/>
      <c r="AL570" s="148"/>
      <c r="AM570" s="148"/>
      <c r="AN570" s="148"/>
      <c r="AO570" s="148"/>
      <c r="AP570" s="148"/>
      <c r="AQ570" s="148"/>
      <c r="AR570" s="148"/>
      <c r="AS570" s="148"/>
      <c r="AT570" s="148"/>
      <c r="AU570" s="148"/>
      <c r="AV570" s="148"/>
      <c r="AW570" s="148"/>
      <c r="AX570" s="148"/>
      <c r="AY570" s="148"/>
      <c r="AZ570" s="148"/>
      <c r="BA570" s="148"/>
      <c r="BB570" s="148"/>
      <c r="BC570" s="148"/>
      <c r="BD570" s="148"/>
      <c r="BE570" s="148"/>
      <c r="BF570" s="148"/>
      <c r="BG570" s="148"/>
      <c r="BH570" s="148"/>
    </row>
    <row r="571" spans="1:60" outlineLevel="1" x14ac:dyDescent="0.2">
      <c r="A571" s="167">
        <v>144</v>
      </c>
      <c r="B571" s="168" t="s">
        <v>672</v>
      </c>
      <c r="C571" s="184" t="s">
        <v>673</v>
      </c>
      <c r="D571" s="169" t="s">
        <v>0</v>
      </c>
      <c r="E571" s="170">
        <v>993.14190000000008</v>
      </c>
      <c r="F571" s="171">
        <v>0</v>
      </c>
      <c r="G571" s="172">
        <f>ROUND(E571*F571,2)</f>
        <v>0</v>
      </c>
      <c r="H571" s="171">
        <v>0</v>
      </c>
      <c r="I571" s="172">
        <f>ROUND(E571*H571,2)</f>
        <v>0</v>
      </c>
      <c r="J571" s="171">
        <v>6.7</v>
      </c>
      <c r="K571" s="172">
        <f>ROUND(E571*J571,2)</f>
        <v>6654.05</v>
      </c>
      <c r="L571" s="172">
        <v>21</v>
      </c>
      <c r="M571" s="172">
        <f>G571*(1+L571/100)</f>
        <v>0</v>
      </c>
      <c r="N571" s="172">
        <v>0</v>
      </c>
      <c r="O571" s="172">
        <f>ROUND(E571*N571,2)</f>
        <v>0</v>
      </c>
      <c r="P571" s="172">
        <v>0</v>
      </c>
      <c r="Q571" s="172">
        <f>ROUND(E571*P571,2)</f>
        <v>0</v>
      </c>
      <c r="R571" s="172" t="s">
        <v>642</v>
      </c>
      <c r="S571" s="172" t="s">
        <v>168</v>
      </c>
      <c r="T571" s="173" t="s">
        <v>168</v>
      </c>
      <c r="U571" s="157">
        <v>0</v>
      </c>
      <c r="V571" s="157">
        <f>ROUND(E571*U571,2)</f>
        <v>0</v>
      </c>
      <c r="W571" s="157"/>
      <c r="X571" s="148"/>
      <c r="Y571" s="148"/>
      <c r="Z571" s="148"/>
      <c r="AA571" s="148"/>
      <c r="AB571" s="148"/>
      <c r="AC571" s="148"/>
      <c r="AD571" s="148"/>
      <c r="AE571" s="148"/>
      <c r="AF571" s="148"/>
      <c r="AG571" s="148" t="s">
        <v>388</v>
      </c>
      <c r="AH571" s="148"/>
      <c r="AI571" s="148"/>
      <c r="AJ571" s="148"/>
      <c r="AK571" s="148"/>
      <c r="AL571" s="148"/>
      <c r="AM571" s="148"/>
      <c r="AN571" s="148"/>
      <c r="AO571" s="148"/>
      <c r="AP571" s="148"/>
      <c r="AQ571" s="148"/>
      <c r="AR571" s="148"/>
      <c r="AS571" s="148"/>
      <c r="AT571" s="148"/>
      <c r="AU571" s="148"/>
      <c r="AV571" s="148"/>
      <c r="AW571" s="148"/>
      <c r="AX571" s="148"/>
      <c r="AY571" s="148"/>
      <c r="AZ571" s="148"/>
      <c r="BA571" s="148"/>
      <c r="BB571" s="148"/>
      <c r="BC571" s="148"/>
      <c r="BD571" s="148"/>
      <c r="BE571" s="148"/>
      <c r="BF571" s="148"/>
      <c r="BG571" s="148"/>
      <c r="BH571" s="148"/>
    </row>
    <row r="572" spans="1:60" outlineLevel="1" x14ac:dyDescent="0.2">
      <c r="A572" s="155"/>
      <c r="B572" s="156"/>
      <c r="C572" s="240" t="s">
        <v>400</v>
      </c>
      <c r="D572" s="241"/>
      <c r="E572" s="241"/>
      <c r="F572" s="241"/>
      <c r="G572" s="241"/>
      <c r="H572" s="157"/>
      <c r="I572" s="157"/>
      <c r="J572" s="157"/>
      <c r="K572" s="157"/>
      <c r="L572" s="157"/>
      <c r="M572" s="157"/>
      <c r="N572" s="157"/>
      <c r="O572" s="157"/>
      <c r="P572" s="157"/>
      <c r="Q572" s="157"/>
      <c r="R572" s="157"/>
      <c r="S572" s="157"/>
      <c r="T572" s="157"/>
      <c r="U572" s="157"/>
      <c r="V572" s="157"/>
      <c r="W572" s="157"/>
      <c r="X572" s="148"/>
      <c r="Y572" s="148"/>
      <c r="Z572" s="148"/>
      <c r="AA572" s="148"/>
      <c r="AB572" s="148"/>
      <c r="AC572" s="148"/>
      <c r="AD572" s="148"/>
      <c r="AE572" s="148"/>
      <c r="AF572" s="148"/>
      <c r="AG572" s="148" t="s">
        <v>171</v>
      </c>
      <c r="AH572" s="148"/>
      <c r="AI572" s="148"/>
      <c r="AJ572" s="148"/>
      <c r="AK572" s="148"/>
      <c r="AL572" s="148"/>
      <c r="AM572" s="148"/>
      <c r="AN572" s="148"/>
      <c r="AO572" s="148"/>
      <c r="AP572" s="148"/>
      <c r="AQ572" s="148"/>
      <c r="AR572" s="148"/>
      <c r="AS572" s="148"/>
      <c r="AT572" s="148"/>
      <c r="AU572" s="148"/>
      <c r="AV572" s="148"/>
      <c r="AW572" s="148"/>
      <c r="AX572" s="148"/>
      <c r="AY572" s="148"/>
      <c r="AZ572" s="148"/>
      <c r="BA572" s="148"/>
      <c r="BB572" s="148"/>
      <c r="BC572" s="148"/>
      <c r="BD572" s="148"/>
      <c r="BE572" s="148"/>
      <c r="BF572" s="148"/>
      <c r="BG572" s="148"/>
      <c r="BH572" s="148"/>
    </row>
    <row r="573" spans="1:60" x14ac:dyDescent="0.2">
      <c r="A573" s="161" t="s">
        <v>162</v>
      </c>
      <c r="B573" s="162" t="s">
        <v>118</v>
      </c>
      <c r="C573" s="183" t="s">
        <v>119</v>
      </c>
      <c r="D573" s="163"/>
      <c r="E573" s="164"/>
      <c r="F573" s="165"/>
      <c r="G573" s="165">
        <f>SUMIF(AG574:AG576,"&lt;&gt;NOR",G574:G576)</f>
        <v>0</v>
      </c>
      <c r="H573" s="165"/>
      <c r="I573" s="165">
        <f>SUM(I574:I576)</f>
        <v>159134.18</v>
      </c>
      <c r="J573" s="165"/>
      <c r="K573" s="165">
        <f>SUM(K574:K576)</f>
        <v>41363.800000000003</v>
      </c>
      <c r="L573" s="165"/>
      <c r="M573" s="165">
        <f>SUM(M574:M576)</f>
        <v>0</v>
      </c>
      <c r="N573" s="165"/>
      <c r="O573" s="165">
        <f>SUM(O574:O576)</f>
        <v>0.93</v>
      </c>
      <c r="P573" s="165"/>
      <c r="Q573" s="165">
        <f>SUM(Q574:Q576)</f>
        <v>0</v>
      </c>
      <c r="R573" s="165"/>
      <c r="S573" s="165"/>
      <c r="T573" s="166"/>
      <c r="U573" s="160"/>
      <c r="V573" s="160">
        <f>SUM(V574:V576)</f>
        <v>0</v>
      </c>
      <c r="W573" s="160"/>
      <c r="AG573" t="s">
        <v>163</v>
      </c>
    </row>
    <row r="574" spans="1:60" outlineLevel="1" x14ac:dyDescent="0.2">
      <c r="A574" s="167">
        <v>145</v>
      </c>
      <c r="B574" s="168" t="s">
        <v>674</v>
      </c>
      <c r="C574" s="184" t="s">
        <v>675</v>
      </c>
      <c r="D574" s="169" t="s">
        <v>184</v>
      </c>
      <c r="E574" s="170">
        <v>113.79</v>
      </c>
      <c r="F574" s="171">
        <v>0</v>
      </c>
      <c r="G574" s="172">
        <f>ROUND(E574*F574,2)</f>
        <v>0</v>
      </c>
      <c r="H574" s="171">
        <v>1398.49</v>
      </c>
      <c r="I574" s="172">
        <f>ROUND(E574*H574,2)</f>
        <v>159134.18</v>
      </c>
      <c r="J574" s="171">
        <v>363.51000000000005</v>
      </c>
      <c r="K574" s="172">
        <f>ROUND(E574*J574,2)</f>
        <v>41363.800000000003</v>
      </c>
      <c r="L574" s="172">
        <v>21</v>
      </c>
      <c r="M574" s="172">
        <f>G574*(1+L574/100)</f>
        <v>0</v>
      </c>
      <c r="N574" s="172">
        <v>8.150000000000001E-3</v>
      </c>
      <c r="O574" s="172">
        <f>ROUND(E574*N574,2)</f>
        <v>0.93</v>
      </c>
      <c r="P574" s="172">
        <v>0</v>
      </c>
      <c r="Q574" s="172">
        <f>ROUND(E574*P574,2)</f>
        <v>0</v>
      </c>
      <c r="R574" s="172" t="s">
        <v>425</v>
      </c>
      <c r="S574" s="172" t="s">
        <v>168</v>
      </c>
      <c r="T574" s="173" t="s">
        <v>168</v>
      </c>
      <c r="U574" s="157">
        <v>0</v>
      </c>
      <c r="V574" s="157">
        <f>ROUND(E574*U574,2)</f>
        <v>0</v>
      </c>
      <c r="W574" s="157"/>
      <c r="X574" s="148"/>
      <c r="Y574" s="148"/>
      <c r="Z574" s="148"/>
      <c r="AA574" s="148"/>
      <c r="AB574" s="148"/>
      <c r="AC574" s="148"/>
      <c r="AD574" s="148"/>
      <c r="AE574" s="148"/>
      <c r="AF574" s="148"/>
      <c r="AG574" s="148" t="s">
        <v>298</v>
      </c>
      <c r="AH574" s="148"/>
      <c r="AI574" s="148"/>
      <c r="AJ574" s="148"/>
      <c r="AK574" s="148"/>
      <c r="AL574" s="148"/>
      <c r="AM574" s="148"/>
      <c r="AN574" s="148"/>
      <c r="AO574" s="148"/>
      <c r="AP574" s="148"/>
      <c r="AQ574" s="148"/>
      <c r="AR574" s="148"/>
      <c r="AS574" s="148"/>
      <c r="AT574" s="148"/>
      <c r="AU574" s="148"/>
      <c r="AV574" s="148"/>
      <c r="AW574" s="148"/>
      <c r="AX574" s="148"/>
      <c r="AY574" s="148"/>
      <c r="AZ574" s="148"/>
      <c r="BA574" s="148"/>
      <c r="BB574" s="148"/>
      <c r="BC574" s="148"/>
      <c r="BD574" s="148"/>
      <c r="BE574" s="148"/>
      <c r="BF574" s="148"/>
      <c r="BG574" s="148"/>
      <c r="BH574" s="148"/>
    </row>
    <row r="575" spans="1:60" outlineLevel="1" x14ac:dyDescent="0.2">
      <c r="A575" s="155"/>
      <c r="B575" s="156"/>
      <c r="C575" s="240" t="s">
        <v>676</v>
      </c>
      <c r="D575" s="241"/>
      <c r="E575" s="241"/>
      <c r="F575" s="241"/>
      <c r="G575" s="241"/>
      <c r="H575" s="157"/>
      <c r="I575" s="157"/>
      <c r="J575" s="157"/>
      <c r="K575" s="157"/>
      <c r="L575" s="157"/>
      <c r="M575" s="157"/>
      <c r="N575" s="157"/>
      <c r="O575" s="157"/>
      <c r="P575" s="157"/>
      <c r="Q575" s="157"/>
      <c r="R575" s="157"/>
      <c r="S575" s="157"/>
      <c r="T575" s="157"/>
      <c r="U575" s="157"/>
      <c r="V575" s="157"/>
      <c r="W575" s="157"/>
      <c r="X575" s="148"/>
      <c r="Y575" s="148"/>
      <c r="Z575" s="148"/>
      <c r="AA575" s="148"/>
      <c r="AB575" s="148"/>
      <c r="AC575" s="148"/>
      <c r="AD575" s="148"/>
      <c r="AE575" s="148"/>
      <c r="AF575" s="148"/>
      <c r="AG575" s="148" t="s">
        <v>171</v>
      </c>
      <c r="AH575" s="148"/>
      <c r="AI575" s="148"/>
      <c r="AJ575" s="148"/>
      <c r="AK575" s="148"/>
      <c r="AL575" s="148"/>
      <c r="AM575" s="148"/>
      <c r="AN575" s="148"/>
      <c r="AO575" s="148"/>
      <c r="AP575" s="148"/>
      <c r="AQ575" s="148"/>
      <c r="AR575" s="148"/>
      <c r="AS575" s="148"/>
      <c r="AT575" s="148"/>
      <c r="AU575" s="148"/>
      <c r="AV575" s="148"/>
      <c r="AW575" s="148"/>
      <c r="AX575" s="148"/>
      <c r="AY575" s="148"/>
      <c r="AZ575" s="148"/>
      <c r="BA575" s="148"/>
      <c r="BB575" s="148"/>
      <c r="BC575" s="148"/>
      <c r="BD575" s="148"/>
      <c r="BE575" s="148"/>
      <c r="BF575" s="148"/>
      <c r="BG575" s="148"/>
      <c r="BH575" s="148"/>
    </row>
    <row r="576" spans="1:60" outlineLevel="1" x14ac:dyDescent="0.2">
      <c r="A576" s="155"/>
      <c r="B576" s="156"/>
      <c r="C576" s="185" t="s">
        <v>308</v>
      </c>
      <c r="D576" s="158"/>
      <c r="E576" s="159">
        <v>113.79</v>
      </c>
      <c r="F576" s="157"/>
      <c r="G576" s="157"/>
      <c r="H576" s="157"/>
      <c r="I576" s="157"/>
      <c r="J576" s="157"/>
      <c r="K576" s="157"/>
      <c r="L576" s="157"/>
      <c r="M576" s="157"/>
      <c r="N576" s="157"/>
      <c r="O576" s="157"/>
      <c r="P576" s="157"/>
      <c r="Q576" s="157"/>
      <c r="R576" s="157"/>
      <c r="S576" s="157"/>
      <c r="T576" s="157"/>
      <c r="U576" s="157"/>
      <c r="V576" s="157"/>
      <c r="W576" s="157"/>
      <c r="X576" s="148"/>
      <c r="Y576" s="148"/>
      <c r="Z576" s="148"/>
      <c r="AA576" s="148"/>
      <c r="AB576" s="148"/>
      <c r="AC576" s="148"/>
      <c r="AD576" s="148"/>
      <c r="AE576" s="148"/>
      <c r="AF576" s="148"/>
      <c r="AG576" s="148" t="s">
        <v>173</v>
      </c>
      <c r="AH576" s="148">
        <v>0</v>
      </c>
      <c r="AI576" s="148"/>
      <c r="AJ576" s="148"/>
      <c r="AK576" s="148"/>
      <c r="AL576" s="148"/>
      <c r="AM576" s="148"/>
      <c r="AN576" s="148"/>
      <c r="AO576" s="148"/>
      <c r="AP576" s="148"/>
      <c r="AQ576" s="148"/>
      <c r="AR576" s="148"/>
      <c r="AS576" s="148"/>
      <c r="AT576" s="148"/>
      <c r="AU576" s="148"/>
      <c r="AV576" s="148"/>
      <c r="AW576" s="148"/>
      <c r="AX576" s="148"/>
      <c r="AY576" s="148"/>
      <c r="AZ576" s="148"/>
      <c r="BA576" s="148"/>
      <c r="BB576" s="148"/>
      <c r="BC576" s="148"/>
      <c r="BD576" s="148"/>
      <c r="BE576" s="148"/>
      <c r="BF576" s="148"/>
      <c r="BG576" s="148"/>
      <c r="BH576" s="148"/>
    </row>
    <row r="577" spans="1:60" x14ac:dyDescent="0.2">
      <c r="A577" s="161" t="s">
        <v>162</v>
      </c>
      <c r="B577" s="162" t="s">
        <v>120</v>
      </c>
      <c r="C577" s="183" t="s">
        <v>121</v>
      </c>
      <c r="D577" s="163"/>
      <c r="E577" s="164"/>
      <c r="F577" s="165"/>
      <c r="G577" s="165">
        <f>SUMIF(AG578:AG581,"&lt;&gt;NOR",G578:G581)</f>
        <v>0</v>
      </c>
      <c r="H577" s="165"/>
      <c r="I577" s="165">
        <f>SUM(I578:I581)</f>
        <v>0</v>
      </c>
      <c r="J577" s="165"/>
      <c r="K577" s="165">
        <f>SUM(K578:K581)</f>
        <v>10816.24</v>
      </c>
      <c r="L577" s="165"/>
      <c r="M577" s="165">
        <f>SUM(M578:M581)</f>
        <v>0</v>
      </c>
      <c r="N577" s="165"/>
      <c r="O577" s="165">
        <f>SUM(O578:O581)</f>
        <v>0</v>
      </c>
      <c r="P577" s="165"/>
      <c r="Q577" s="165">
        <f>SUM(Q578:Q581)</f>
        <v>0.11</v>
      </c>
      <c r="R577" s="165"/>
      <c r="S577" s="165"/>
      <c r="T577" s="166"/>
      <c r="U577" s="160"/>
      <c r="V577" s="160">
        <f>SUM(V578:V581)</f>
        <v>29.02</v>
      </c>
      <c r="W577" s="160"/>
      <c r="AG577" t="s">
        <v>163</v>
      </c>
    </row>
    <row r="578" spans="1:60" ht="22.5" outlineLevel="1" x14ac:dyDescent="0.2">
      <c r="A578" s="167">
        <v>146</v>
      </c>
      <c r="B578" s="168" t="s">
        <v>677</v>
      </c>
      <c r="C578" s="184" t="s">
        <v>678</v>
      </c>
      <c r="D578" s="169" t="s">
        <v>184</v>
      </c>
      <c r="E578" s="170">
        <v>113.79</v>
      </c>
      <c r="F578" s="171">
        <v>0</v>
      </c>
      <c r="G578" s="172">
        <f>ROUND(E578*F578,2)</f>
        <v>0</v>
      </c>
      <c r="H578" s="171">
        <v>0</v>
      </c>
      <c r="I578" s="172">
        <f>ROUND(E578*H578,2)</f>
        <v>0</v>
      </c>
      <c r="J578" s="171">
        <v>94.300000000000011</v>
      </c>
      <c r="K578" s="172">
        <f>ROUND(E578*J578,2)</f>
        <v>10730.4</v>
      </c>
      <c r="L578" s="172">
        <v>21</v>
      </c>
      <c r="M578" s="172">
        <f>G578*(1+L578/100)</f>
        <v>0</v>
      </c>
      <c r="N578" s="172">
        <v>0</v>
      </c>
      <c r="O578" s="172">
        <f>ROUND(E578*N578,2)</f>
        <v>0</v>
      </c>
      <c r="P578" s="172">
        <v>1E-3</v>
      </c>
      <c r="Q578" s="172">
        <f>ROUND(E578*P578,2)</f>
        <v>0.11</v>
      </c>
      <c r="R578" s="172" t="s">
        <v>679</v>
      </c>
      <c r="S578" s="172" t="s">
        <v>168</v>
      </c>
      <c r="T578" s="173" t="s">
        <v>168</v>
      </c>
      <c r="U578" s="157">
        <v>0.255</v>
      </c>
      <c r="V578" s="157">
        <f>ROUND(E578*U578,2)</f>
        <v>29.02</v>
      </c>
      <c r="W578" s="157"/>
      <c r="X578" s="148"/>
      <c r="Y578" s="148"/>
      <c r="Z578" s="148"/>
      <c r="AA578" s="148"/>
      <c r="AB578" s="148"/>
      <c r="AC578" s="148"/>
      <c r="AD578" s="148"/>
      <c r="AE578" s="148"/>
      <c r="AF578" s="148"/>
      <c r="AG578" s="148" t="s">
        <v>480</v>
      </c>
      <c r="AH578" s="148"/>
      <c r="AI578" s="148"/>
      <c r="AJ578" s="148"/>
      <c r="AK578" s="148"/>
      <c r="AL578" s="148"/>
      <c r="AM578" s="148"/>
      <c r="AN578" s="148"/>
      <c r="AO578" s="148"/>
      <c r="AP578" s="148"/>
      <c r="AQ578" s="148"/>
      <c r="AR578" s="148"/>
      <c r="AS578" s="148"/>
      <c r="AT578" s="148"/>
      <c r="AU578" s="148"/>
      <c r="AV578" s="148"/>
      <c r="AW578" s="148"/>
      <c r="AX578" s="148"/>
      <c r="AY578" s="148"/>
      <c r="AZ578" s="148"/>
      <c r="BA578" s="148"/>
      <c r="BB578" s="148"/>
      <c r="BC578" s="148"/>
      <c r="BD578" s="148"/>
      <c r="BE578" s="148"/>
      <c r="BF578" s="148"/>
      <c r="BG578" s="148"/>
      <c r="BH578" s="148"/>
    </row>
    <row r="579" spans="1:60" outlineLevel="1" x14ac:dyDescent="0.2">
      <c r="A579" s="155"/>
      <c r="B579" s="156"/>
      <c r="C579" s="185" t="s">
        <v>308</v>
      </c>
      <c r="D579" s="158"/>
      <c r="E579" s="159">
        <v>113.79</v>
      </c>
      <c r="F579" s="157"/>
      <c r="G579" s="157"/>
      <c r="H579" s="157"/>
      <c r="I579" s="157"/>
      <c r="J579" s="157"/>
      <c r="K579" s="157"/>
      <c r="L579" s="157"/>
      <c r="M579" s="157"/>
      <c r="N579" s="157"/>
      <c r="O579" s="157"/>
      <c r="P579" s="157"/>
      <c r="Q579" s="157"/>
      <c r="R579" s="157"/>
      <c r="S579" s="157"/>
      <c r="T579" s="157"/>
      <c r="U579" s="157"/>
      <c r="V579" s="157"/>
      <c r="W579" s="157"/>
      <c r="X579" s="148"/>
      <c r="Y579" s="148"/>
      <c r="Z579" s="148"/>
      <c r="AA579" s="148"/>
      <c r="AB579" s="148"/>
      <c r="AC579" s="148"/>
      <c r="AD579" s="148"/>
      <c r="AE579" s="148"/>
      <c r="AF579" s="148"/>
      <c r="AG579" s="148" t="s">
        <v>173</v>
      </c>
      <c r="AH579" s="148">
        <v>0</v>
      </c>
      <c r="AI579" s="148"/>
      <c r="AJ579" s="148"/>
      <c r="AK579" s="148"/>
      <c r="AL579" s="148"/>
      <c r="AM579" s="148"/>
      <c r="AN579" s="148"/>
      <c r="AO579" s="148"/>
      <c r="AP579" s="148"/>
      <c r="AQ579" s="148"/>
      <c r="AR579" s="148"/>
      <c r="AS579" s="148"/>
      <c r="AT579" s="148"/>
      <c r="AU579" s="148"/>
      <c r="AV579" s="148"/>
      <c r="AW579" s="148"/>
      <c r="AX579" s="148"/>
      <c r="AY579" s="148"/>
      <c r="AZ579" s="148"/>
      <c r="BA579" s="148"/>
      <c r="BB579" s="148"/>
      <c r="BC579" s="148"/>
      <c r="BD579" s="148"/>
      <c r="BE579" s="148"/>
      <c r="BF579" s="148"/>
      <c r="BG579" s="148"/>
      <c r="BH579" s="148"/>
    </row>
    <row r="580" spans="1:60" outlineLevel="1" x14ac:dyDescent="0.2">
      <c r="A580" s="167">
        <v>147</v>
      </c>
      <c r="B580" s="168" t="s">
        <v>680</v>
      </c>
      <c r="C580" s="184" t="s">
        <v>681</v>
      </c>
      <c r="D580" s="169" t="s">
        <v>0</v>
      </c>
      <c r="E580" s="170">
        <v>107.304</v>
      </c>
      <c r="F580" s="171">
        <v>0</v>
      </c>
      <c r="G580" s="172">
        <f>ROUND(E580*F580,2)</f>
        <v>0</v>
      </c>
      <c r="H580" s="171">
        <v>0</v>
      </c>
      <c r="I580" s="172">
        <f>ROUND(E580*H580,2)</f>
        <v>0</v>
      </c>
      <c r="J580" s="171">
        <v>0.8</v>
      </c>
      <c r="K580" s="172">
        <f>ROUND(E580*J580,2)</f>
        <v>85.84</v>
      </c>
      <c r="L580" s="172">
        <v>21</v>
      </c>
      <c r="M580" s="172">
        <f>G580*(1+L580/100)</f>
        <v>0</v>
      </c>
      <c r="N580" s="172">
        <v>0</v>
      </c>
      <c r="O580" s="172">
        <f>ROUND(E580*N580,2)</f>
        <v>0</v>
      </c>
      <c r="P580" s="172">
        <v>0</v>
      </c>
      <c r="Q580" s="172">
        <f>ROUND(E580*P580,2)</f>
        <v>0</v>
      </c>
      <c r="R580" s="172" t="s">
        <v>679</v>
      </c>
      <c r="S580" s="172" t="s">
        <v>168</v>
      </c>
      <c r="T580" s="173" t="s">
        <v>168</v>
      </c>
      <c r="U580" s="157">
        <v>0</v>
      </c>
      <c r="V580" s="157">
        <f>ROUND(E580*U580,2)</f>
        <v>0</v>
      </c>
      <c r="W580" s="157"/>
      <c r="X580" s="148"/>
      <c r="Y580" s="148"/>
      <c r="Z580" s="148"/>
      <c r="AA580" s="148"/>
      <c r="AB580" s="148"/>
      <c r="AC580" s="148"/>
      <c r="AD580" s="148"/>
      <c r="AE580" s="148"/>
      <c r="AF580" s="148"/>
      <c r="AG580" s="148" t="s">
        <v>388</v>
      </c>
      <c r="AH580" s="148"/>
      <c r="AI580" s="148"/>
      <c r="AJ580" s="148"/>
      <c r="AK580" s="148"/>
      <c r="AL580" s="148"/>
      <c r="AM580" s="148"/>
      <c r="AN580" s="148"/>
      <c r="AO580" s="148"/>
      <c r="AP580" s="148"/>
      <c r="AQ580" s="148"/>
      <c r="AR580" s="148"/>
      <c r="AS580" s="148"/>
      <c r="AT580" s="148"/>
      <c r="AU580" s="148"/>
      <c r="AV580" s="148"/>
      <c r="AW580" s="148"/>
      <c r="AX580" s="148"/>
      <c r="AY580" s="148"/>
      <c r="AZ580" s="148"/>
      <c r="BA580" s="148"/>
      <c r="BB580" s="148"/>
      <c r="BC580" s="148"/>
      <c r="BD580" s="148"/>
      <c r="BE580" s="148"/>
      <c r="BF580" s="148"/>
      <c r="BG580" s="148"/>
      <c r="BH580" s="148"/>
    </row>
    <row r="581" spans="1:60" outlineLevel="1" x14ac:dyDescent="0.2">
      <c r="A581" s="155"/>
      <c r="B581" s="156"/>
      <c r="C581" s="240" t="s">
        <v>442</v>
      </c>
      <c r="D581" s="241"/>
      <c r="E581" s="241"/>
      <c r="F581" s="241"/>
      <c r="G581" s="241"/>
      <c r="H581" s="157"/>
      <c r="I581" s="157"/>
      <c r="J581" s="157"/>
      <c r="K581" s="157"/>
      <c r="L581" s="157"/>
      <c r="M581" s="157"/>
      <c r="N581" s="157"/>
      <c r="O581" s="157"/>
      <c r="P581" s="157"/>
      <c r="Q581" s="157"/>
      <c r="R581" s="157"/>
      <c r="S581" s="157"/>
      <c r="T581" s="157"/>
      <c r="U581" s="157"/>
      <c r="V581" s="157"/>
      <c r="W581" s="157"/>
      <c r="X581" s="148"/>
      <c r="Y581" s="148"/>
      <c r="Z581" s="148"/>
      <c r="AA581" s="148"/>
      <c r="AB581" s="148"/>
      <c r="AC581" s="148"/>
      <c r="AD581" s="148"/>
      <c r="AE581" s="148"/>
      <c r="AF581" s="148"/>
      <c r="AG581" s="148" t="s">
        <v>171</v>
      </c>
      <c r="AH581" s="148"/>
      <c r="AI581" s="148"/>
      <c r="AJ581" s="148"/>
      <c r="AK581" s="148"/>
      <c r="AL581" s="148"/>
      <c r="AM581" s="148"/>
      <c r="AN581" s="148"/>
      <c r="AO581" s="148"/>
      <c r="AP581" s="148"/>
      <c r="AQ581" s="148"/>
      <c r="AR581" s="148"/>
      <c r="AS581" s="148"/>
      <c r="AT581" s="148"/>
      <c r="AU581" s="148"/>
      <c r="AV581" s="148"/>
      <c r="AW581" s="148"/>
      <c r="AX581" s="148"/>
      <c r="AY581" s="148"/>
      <c r="AZ581" s="148"/>
      <c r="BA581" s="148"/>
      <c r="BB581" s="148"/>
      <c r="BC581" s="148"/>
      <c r="BD581" s="148"/>
      <c r="BE581" s="148"/>
      <c r="BF581" s="148"/>
      <c r="BG581" s="148"/>
      <c r="BH581" s="148"/>
    </row>
    <row r="582" spans="1:60" x14ac:dyDescent="0.2">
      <c r="A582" s="161" t="s">
        <v>162</v>
      </c>
      <c r="B582" s="162" t="s">
        <v>122</v>
      </c>
      <c r="C582" s="183" t="s">
        <v>123</v>
      </c>
      <c r="D582" s="163"/>
      <c r="E582" s="164"/>
      <c r="F582" s="165"/>
      <c r="G582" s="165">
        <f>SUMIF(AG583:AG591,"&lt;&gt;NOR",G583:G591)</f>
        <v>0</v>
      </c>
      <c r="H582" s="165"/>
      <c r="I582" s="165">
        <f>SUM(I583:I591)</f>
        <v>1020.52</v>
      </c>
      <c r="J582" s="165"/>
      <c r="K582" s="165">
        <f>SUM(K583:K591)</f>
        <v>13919.93</v>
      </c>
      <c r="L582" s="165"/>
      <c r="M582" s="165">
        <f>SUM(M583:M591)</f>
        <v>0</v>
      </c>
      <c r="N582" s="165"/>
      <c r="O582" s="165">
        <f>SUM(O583:O591)</f>
        <v>0.05</v>
      </c>
      <c r="P582" s="165"/>
      <c r="Q582" s="165">
        <f>SUM(Q583:Q591)</f>
        <v>0</v>
      </c>
      <c r="R582" s="165"/>
      <c r="S582" s="165"/>
      <c r="T582" s="166"/>
      <c r="U582" s="160"/>
      <c r="V582" s="160">
        <f>SUM(V583:V591)</f>
        <v>13.219999999999999</v>
      </c>
      <c r="W582" s="160"/>
      <c r="AG582" t="s">
        <v>163</v>
      </c>
    </row>
    <row r="583" spans="1:60" outlineLevel="1" x14ac:dyDescent="0.2">
      <c r="A583" s="167">
        <v>148</v>
      </c>
      <c r="B583" s="168" t="s">
        <v>682</v>
      </c>
      <c r="C583" s="184" t="s">
        <v>683</v>
      </c>
      <c r="D583" s="169" t="s">
        <v>184</v>
      </c>
      <c r="E583" s="170">
        <v>10.860000000000001</v>
      </c>
      <c r="F583" s="171">
        <v>0</v>
      </c>
      <c r="G583" s="172">
        <f>ROUND(E583*F583,2)</f>
        <v>0</v>
      </c>
      <c r="H583" s="171">
        <v>16.3</v>
      </c>
      <c r="I583" s="172">
        <f>ROUND(E583*H583,2)</f>
        <v>177.02</v>
      </c>
      <c r="J583" s="171">
        <v>24.8</v>
      </c>
      <c r="K583" s="172">
        <f>ROUND(E583*J583,2)</f>
        <v>269.33</v>
      </c>
      <c r="L583" s="172">
        <v>21</v>
      </c>
      <c r="M583" s="172">
        <f>G583*(1+L583/100)</f>
        <v>0</v>
      </c>
      <c r="N583" s="172">
        <v>1.6000000000000001E-4</v>
      </c>
      <c r="O583" s="172">
        <f>ROUND(E583*N583,2)</f>
        <v>0</v>
      </c>
      <c r="P583" s="172">
        <v>0</v>
      </c>
      <c r="Q583" s="172">
        <f>ROUND(E583*P583,2)</f>
        <v>0</v>
      </c>
      <c r="R583" s="172" t="s">
        <v>642</v>
      </c>
      <c r="S583" s="172" t="s">
        <v>168</v>
      </c>
      <c r="T583" s="173" t="s">
        <v>168</v>
      </c>
      <c r="U583" s="157">
        <v>0.05</v>
      </c>
      <c r="V583" s="157">
        <f>ROUND(E583*U583,2)</f>
        <v>0.54</v>
      </c>
      <c r="W583" s="157"/>
      <c r="X583" s="148"/>
      <c r="Y583" s="148"/>
      <c r="Z583" s="148"/>
      <c r="AA583" s="148"/>
      <c r="AB583" s="148"/>
      <c r="AC583" s="148"/>
      <c r="AD583" s="148"/>
      <c r="AE583" s="148"/>
      <c r="AF583" s="148"/>
      <c r="AG583" s="148" t="s">
        <v>169</v>
      </c>
      <c r="AH583" s="148"/>
      <c r="AI583" s="148"/>
      <c r="AJ583" s="148"/>
      <c r="AK583" s="148"/>
      <c r="AL583" s="148"/>
      <c r="AM583" s="148"/>
      <c r="AN583" s="148"/>
      <c r="AO583" s="148"/>
      <c r="AP583" s="148"/>
      <c r="AQ583" s="148"/>
      <c r="AR583" s="148"/>
      <c r="AS583" s="148"/>
      <c r="AT583" s="148"/>
      <c r="AU583" s="148"/>
      <c r="AV583" s="148"/>
      <c r="AW583" s="148"/>
      <c r="AX583" s="148"/>
      <c r="AY583" s="148"/>
      <c r="AZ583" s="148"/>
      <c r="BA583" s="148"/>
      <c r="BB583" s="148"/>
      <c r="BC583" s="148"/>
      <c r="BD583" s="148"/>
      <c r="BE583" s="148"/>
      <c r="BF583" s="148"/>
      <c r="BG583" s="148"/>
      <c r="BH583" s="148"/>
    </row>
    <row r="584" spans="1:60" outlineLevel="1" x14ac:dyDescent="0.2">
      <c r="A584" s="155"/>
      <c r="B584" s="156"/>
      <c r="C584" s="185" t="s">
        <v>374</v>
      </c>
      <c r="D584" s="158"/>
      <c r="E584" s="159">
        <v>4.0500000000000007</v>
      </c>
      <c r="F584" s="157"/>
      <c r="G584" s="157"/>
      <c r="H584" s="157"/>
      <c r="I584" s="157"/>
      <c r="J584" s="157"/>
      <c r="K584" s="157"/>
      <c r="L584" s="157"/>
      <c r="M584" s="157"/>
      <c r="N584" s="157"/>
      <c r="O584" s="157"/>
      <c r="P584" s="157"/>
      <c r="Q584" s="157"/>
      <c r="R584" s="157"/>
      <c r="S584" s="157"/>
      <c r="T584" s="157"/>
      <c r="U584" s="157"/>
      <c r="V584" s="157"/>
      <c r="W584" s="157"/>
      <c r="X584" s="148"/>
      <c r="Y584" s="148"/>
      <c r="Z584" s="148"/>
      <c r="AA584" s="148"/>
      <c r="AB584" s="148"/>
      <c r="AC584" s="148"/>
      <c r="AD584" s="148"/>
      <c r="AE584" s="148"/>
      <c r="AF584" s="148"/>
      <c r="AG584" s="148" t="s">
        <v>173</v>
      </c>
      <c r="AH584" s="148">
        <v>0</v>
      </c>
      <c r="AI584" s="148"/>
      <c r="AJ584" s="148"/>
      <c r="AK584" s="148"/>
      <c r="AL584" s="148"/>
      <c r="AM584" s="148"/>
      <c r="AN584" s="148"/>
      <c r="AO584" s="148"/>
      <c r="AP584" s="148"/>
      <c r="AQ584" s="148"/>
      <c r="AR584" s="148"/>
      <c r="AS584" s="148"/>
      <c r="AT584" s="148"/>
      <c r="AU584" s="148"/>
      <c r="AV584" s="148"/>
      <c r="AW584" s="148"/>
      <c r="AX584" s="148"/>
      <c r="AY584" s="148"/>
      <c r="AZ584" s="148"/>
      <c r="BA584" s="148"/>
      <c r="BB584" s="148"/>
      <c r="BC584" s="148"/>
      <c r="BD584" s="148"/>
      <c r="BE584" s="148"/>
      <c r="BF584" s="148"/>
      <c r="BG584" s="148"/>
      <c r="BH584" s="148"/>
    </row>
    <row r="585" spans="1:60" outlineLevel="1" x14ac:dyDescent="0.2">
      <c r="A585" s="155"/>
      <c r="B585" s="156"/>
      <c r="C585" s="185" t="s">
        <v>375</v>
      </c>
      <c r="D585" s="158"/>
      <c r="E585" s="159">
        <v>6.8100000000000005</v>
      </c>
      <c r="F585" s="157"/>
      <c r="G585" s="157"/>
      <c r="H585" s="157"/>
      <c r="I585" s="157"/>
      <c r="J585" s="157"/>
      <c r="K585" s="157"/>
      <c r="L585" s="157"/>
      <c r="M585" s="157"/>
      <c r="N585" s="157"/>
      <c r="O585" s="157"/>
      <c r="P585" s="157"/>
      <c r="Q585" s="157"/>
      <c r="R585" s="157"/>
      <c r="S585" s="157"/>
      <c r="T585" s="157"/>
      <c r="U585" s="157"/>
      <c r="V585" s="157"/>
      <c r="W585" s="157"/>
      <c r="X585" s="148"/>
      <c r="Y585" s="148"/>
      <c r="Z585" s="148"/>
      <c r="AA585" s="148"/>
      <c r="AB585" s="148"/>
      <c r="AC585" s="148"/>
      <c r="AD585" s="148"/>
      <c r="AE585" s="148"/>
      <c r="AF585" s="148"/>
      <c r="AG585" s="148" t="s">
        <v>173</v>
      </c>
      <c r="AH585" s="148">
        <v>0</v>
      </c>
      <c r="AI585" s="148"/>
      <c r="AJ585" s="148"/>
      <c r="AK585" s="148"/>
      <c r="AL585" s="148"/>
      <c r="AM585" s="148"/>
      <c r="AN585" s="148"/>
      <c r="AO585" s="148"/>
      <c r="AP585" s="148"/>
      <c r="AQ585" s="148"/>
      <c r="AR585" s="148"/>
      <c r="AS585" s="148"/>
      <c r="AT585" s="148"/>
      <c r="AU585" s="148"/>
      <c r="AV585" s="148"/>
      <c r="AW585" s="148"/>
      <c r="AX585" s="148"/>
      <c r="AY585" s="148"/>
      <c r="AZ585" s="148"/>
      <c r="BA585" s="148"/>
      <c r="BB585" s="148"/>
      <c r="BC585" s="148"/>
      <c r="BD585" s="148"/>
      <c r="BE585" s="148"/>
      <c r="BF585" s="148"/>
      <c r="BG585" s="148"/>
      <c r="BH585" s="148"/>
    </row>
    <row r="586" spans="1:60" ht="22.5" outlineLevel="1" x14ac:dyDescent="0.2">
      <c r="A586" s="167">
        <v>149</v>
      </c>
      <c r="B586" s="168" t="s">
        <v>684</v>
      </c>
      <c r="C586" s="184" t="s">
        <v>685</v>
      </c>
      <c r="D586" s="169" t="s">
        <v>184</v>
      </c>
      <c r="E586" s="170">
        <v>10.860000000000001</v>
      </c>
      <c r="F586" s="171">
        <v>0</v>
      </c>
      <c r="G586" s="172">
        <f>ROUND(E586*F586,2)</f>
        <v>0</v>
      </c>
      <c r="H586" s="171">
        <v>77.67</v>
      </c>
      <c r="I586" s="172">
        <f>ROUND(E586*H586,2)</f>
        <v>843.5</v>
      </c>
      <c r="J586" s="171">
        <v>580.33000000000004</v>
      </c>
      <c r="K586" s="172">
        <f>ROUND(E586*J586,2)</f>
        <v>6302.38</v>
      </c>
      <c r="L586" s="172">
        <v>21</v>
      </c>
      <c r="M586" s="172">
        <f>G586*(1+L586/100)</f>
        <v>0</v>
      </c>
      <c r="N586" s="172">
        <v>4.7800000000000004E-3</v>
      </c>
      <c r="O586" s="172">
        <f>ROUND(E586*N586,2)</f>
        <v>0.05</v>
      </c>
      <c r="P586" s="172">
        <v>0</v>
      </c>
      <c r="Q586" s="172">
        <f>ROUND(E586*P586,2)</f>
        <v>0</v>
      </c>
      <c r="R586" s="172" t="s">
        <v>642</v>
      </c>
      <c r="S586" s="172" t="s">
        <v>168</v>
      </c>
      <c r="T586" s="173" t="s">
        <v>168</v>
      </c>
      <c r="U586" s="157">
        <v>1.1680000000000001</v>
      </c>
      <c r="V586" s="157">
        <f>ROUND(E586*U586,2)</f>
        <v>12.68</v>
      </c>
      <c r="W586" s="157"/>
      <c r="X586" s="148"/>
      <c r="Y586" s="148"/>
      <c r="Z586" s="148"/>
      <c r="AA586" s="148"/>
      <c r="AB586" s="148"/>
      <c r="AC586" s="148"/>
      <c r="AD586" s="148"/>
      <c r="AE586" s="148"/>
      <c r="AF586" s="148"/>
      <c r="AG586" s="148" t="s">
        <v>480</v>
      </c>
      <c r="AH586" s="148"/>
      <c r="AI586" s="148"/>
      <c r="AJ586" s="148"/>
      <c r="AK586" s="148"/>
      <c r="AL586" s="148"/>
      <c r="AM586" s="148"/>
      <c r="AN586" s="148"/>
      <c r="AO586" s="148"/>
      <c r="AP586" s="148"/>
      <c r="AQ586" s="148"/>
      <c r="AR586" s="148"/>
      <c r="AS586" s="148"/>
      <c r="AT586" s="148"/>
      <c r="AU586" s="148"/>
      <c r="AV586" s="148"/>
      <c r="AW586" s="148"/>
      <c r="AX586" s="148"/>
      <c r="AY586" s="148"/>
      <c r="AZ586" s="148"/>
      <c r="BA586" s="148"/>
      <c r="BB586" s="148"/>
      <c r="BC586" s="148"/>
      <c r="BD586" s="148"/>
      <c r="BE586" s="148"/>
      <c r="BF586" s="148"/>
      <c r="BG586" s="148"/>
      <c r="BH586" s="148"/>
    </row>
    <row r="587" spans="1:60" outlineLevel="1" x14ac:dyDescent="0.2">
      <c r="A587" s="155"/>
      <c r="B587" s="156"/>
      <c r="C587" s="185" t="s">
        <v>374</v>
      </c>
      <c r="D587" s="158"/>
      <c r="E587" s="159">
        <v>4.0500000000000007</v>
      </c>
      <c r="F587" s="157"/>
      <c r="G587" s="157"/>
      <c r="H587" s="157"/>
      <c r="I587" s="157"/>
      <c r="J587" s="157"/>
      <c r="K587" s="157"/>
      <c r="L587" s="157"/>
      <c r="M587" s="157"/>
      <c r="N587" s="157"/>
      <c r="O587" s="157"/>
      <c r="P587" s="157"/>
      <c r="Q587" s="157"/>
      <c r="R587" s="157"/>
      <c r="S587" s="157"/>
      <c r="T587" s="157"/>
      <c r="U587" s="157"/>
      <c r="V587" s="157"/>
      <c r="W587" s="157"/>
      <c r="X587" s="148"/>
      <c r="Y587" s="148"/>
      <c r="Z587" s="148"/>
      <c r="AA587" s="148"/>
      <c r="AB587" s="148"/>
      <c r="AC587" s="148"/>
      <c r="AD587" s="148"/>
      <c r="AE587" s="148"/>
      <c r="AF587" s="148"/>
      <c r="AG587" s="148" t="s">
        <v>173</v>
      </c>
      <c r="AH587" s="148">
        <v>0</v>
      </c>
      <c r="AI587" s="148"/>
      <c r="AJ587" s="148"/>
      <c r="AK587" s="148"/>
      <c r="AL587" s="148"/>
      <c r="AM587" s="148"/>
      <c r="AN587" s="148"/>
      <c r="AO587" s="148"/>
      <c r="AP587" s="148"/>
      <c r="AQ587" s="148"/>
      <c r="AR587" s="148"/>
      <c r="AS587" s="148"/>
      <c r="AT587" s="148"/>
      <c r="AU587" s="148"/>
      <c r="AV587" s="148"/>
      <c r="AW587" s="148"/>
      <c r="AX587" s="148"/>
      <c r="AY587" s="148"/>
      <c r="AZ587" s="148"/>
      <c r="BA587" s="148"/>
      <c r="BB587" s="148"/>
      <c r="BC587" s="148"/>
      <c r="BD587" s="148"/>
      <c r="BE587" s="148"/>
      <c r="BF587" s="148"/>
      <c r="BG587" s="148"/>
      <c r="BH587" s="148"/>
    </row>
    <row r="588" spans="1:60" outlineLevel="1" x14ac:dyDescent="0.2">
      <c r="A588" s="155"/>
      <c r="B588" s="156"/>
      <c r="C588" s="185" t="s">
        <v>375</v>
      </c>
      <c r="D588" s="158"/>
      <c r="E588" s="159">
        <v>6.8100000000000005</v>
      </c>
      <c r="F588" s="157"/>
      <c r="G588" s="157"/>
      <c r="H588" s="157"/>
      <c r="I588" s="157"/>
      <c r="J588" s="157"/>
      <c r="K588" s="157"/>
      <c r="L588" s="157"/>
      <c r="M588" s="157"/>
      <c r="N588" s="157"/>
      <c r="O588" s="157"/>
      <c r="P588" s="157"/>
      <c r="Q588" s="157"/>
      <c r="R588" s="157"/>
      <c r="S588" s="157"/>
      <c r="T588" s="157"/>
      <c r="U588" s="157"/>
      <c r="V588" s="157"/>
      <c r="W588" s="157"/>
      <c r="X588" s="148"/>
      <c r="Y588" s="148"/>
      <c r="Z588" s="148"/>
      <c r="AA588" s="148"/>
      <c r="AB588" s="148"/>
      <c r="AC588" s="148"/>
      <c r="AD588" s="148"/>
      <c r="AE588" s="148"/>
      <c r="AF588" s="148"/>
      <c r="AG588" s="148" t="s">
        <v>173</v>
      </c>
      <c r="AH588" s="148">
        <v>0</v>
      </c>
      <c r="AI588" s="148"/>
      <c r="AJ588" s="148"/>
      <c r="AK588" s="148"/>
      <c r="AL588" s="148"/>
      <c r="AM588" s="148"/>
      <c r="AN588" s="148"/>
      <c r="AO588" s="148"/>
      <c r="AP588" s="148"/>
      <c r="AQ588" s="148"/>
      <c r="AR588" s="148"/>
      <c r="AS588" s="148"/>
      <c r="AT588" s="148"/>
      <c r="AU588" s="148"/>
      <c r="AV588" s="148"/>
      <c r="AW588" s="148"/>
      <c r="AX588" s="148"/>
      <c r="AY588" s="148"/>
      <c r="AZ588" s="148"/>
      <c r="BA588" s="148"/>
      <c r="BB588" s="148"/>
      <c r="BC588" s="148"/>
      <c r="BD588" s="148"/>
      <c r="BE588" s="148"/>
      <c r="BF588" s="148"/>
      <c r="BG588" s="148"/>
      <c r="BH588" s="148"/>
    </row>
    <row r="589" spans="1:60" outlineLevel="1" x14ac:dyDescent="0.2">
      <c r="A589" s="174">
        <v>150</v>
      </c>
      <c r="B589" s="175" t="s">
        <v>686</v>
      </c>
      <c r="C589" s="186" t="s">
        <v>687</v>
      </c>
      <c r="D589" s="176" t="s">
        <v>0</v>
      </c>
      <c r="E589" s="177">
        <v>101.64960000000001</v>
      </c>
      <c r="F589" s="178">
        <v>0</v>
      </c>
      <c r="G589" s="179">
        <f>ROUND(E589*F589,2)</f>
        <v>0</v>
      </c>
      <c r="H589" s="178">
        <v>0</v>
      </c>
      <c r="I589" s="179">
        <f>ROUND(E589*H589,2)</f>
        <v>0</v>
      </c>
      <c r="J589" s="178">
        <v>3.7</v>
      </c>
      <c r="K589" s="179">
        <f>ROUND(E589*J589,2)</f>
        <v>376.1</v>
      </c>
      <c r="L589" s="179">
        <v>21</v>
      </c>
      <c r="M589" s="179">
        <f>G589*(1+L589/100)</f>
        <v>0</v>
      </c>
      <c r="N589" s="179">
        <v>0</v>
      </c>
      <c r="O589" s="179">
        <f>ROUND(E589*N589,2)</f>
        <v>0</v>
      </c>
      <c r="P589" s="179">
        <v>0</v>
      </c>
      <c r="Q589" s="179">
        <f>ROUND(E589*P589,2)</f>
        <v>0</v>
      </c>
      <c r="R589" s="179" t="s">
        <v>642</v>
      </c>
      <c r="S589" s="179" t="s">
        <v>168</v>
      </c>
      <c r="T589" s="180" t="s">
        <v>168</v>
      </c>
      <c r="U589" s="157">
        <v>0</v>
      </c>
      <c r="V589" s="157">
        <f>ROUND(E589*U589,2)</f>
        <v>0</v>
      </c>
      <c r="W589" s="157"/>
      <c r="X589" s="148"/>
      <c r="Y589" s="148"/>
      <c r="Z589" s="148"/>
      <c r="AA589" s="148"/>
      <c r="AB589" s="148"/>
      <c r="AC589" s="148"/>
      <c r="AD589" s="148"/>
      <c r="AE589" s="148"/>
      <c r="AF589" s="148"/>
      <c r="AG589" s="148" t="s">
        <v>169</v>
      </c>
      <c r="AH589" s="148"/>
      <c r="AI589" s="148"/>
      <c r="AJ589" s="148"/>
      <c r="AK589" s="148"/>
      <c r="AL589" s="148"/>
      <c r="AM589" s="148"/>
      <c r="AN589" s="148"/>
      <c r="AO589" s="148"/>
      <c r="AP589" s="148"/>
      <c r="AQ589" s="148"/>
      <c r="AR589" s="148"/>
      <c r="AS589" s="148"/>
      <c r="AT589" s="148"/>
      <c r="AU589" s="148"/>
      <c r="AV589" s="148"/>
      <c r="AW589" s="148"/>
      <c r="AX589" s="148"/>
      <c r="AY589" s="148"/>
      <c r="AZ589" s="148"/>
      <c r="BA589" s="148"/>
      <c r="BB589" s="148"/>
      <c r="BC589" s="148"/>
      <c r="BD589" s="148"/>
      <c r="BE589" s="148"/>
      <c r="BF589" s="148"/>
      <c r="BG589" s="148"/>
      <c r="BH589" s="148"/>
    </row>
    <row r="590" spans="1:60" outlineLevel="1" x14ac:dyDescent="0.2">
      <c r="A590" s="167">
        <v>151</v>
      </c>
      <c r="B590" s="168" t="s">
        <v>688</v>
      </c>
      <c r="C590" s="184" t="s">
        <v>689</v>
      </c>
      <c r="D590" s="169" t="s">
        <v>184</v>
      </c>
      <c r="E590" s="170">
        <v>11.620200000000001</v>
      </c>
      <c r="F590" s="171">
        <v>0</v>
      </c>
      <c r="G590" s="172">
        <f>ROUND(E590*F590,2)</f>
        <v>0</v>
      </c>
      <c r="H590" s="171">
        <v>0</v>
      </c>
      <c r="I590" s="172">
        <f>ROUND(E590*H590,2)</f>
        <v>0</v>
      </c>
      <c r="J590" s="171">
        <v>600</v>
      </c>
      <c r="K590" s="172">
        <f>ROUND(E590*J590,2)</f>
        <v>6972.12</v>
      </c>
      <c r="L590" s="172">
        <v>21</v>
      </c>
      <c r="M590" s="172">
        <f>G590*(1+L590/100)</f>
        <v>0</v>
      </c>
      <c r="N590" s="172">
        <v>0</v>
      </c>
      <c r="O590" s="172">
        <f>ROUND(E590*N590,2)</f>
        <v>0</v>
      </c>
      <c r="P590" s="172">
        <v>0</v>
      </c>
      <c r="Q590" s="172">
        <f>ROUND(E590*P590,2)</f>
        <v>0</v>
      </c>
      <c r="R590" s="172"/>
      <c r="S590" s="172" t="s">
        <v>337</v>
      </c>
      <c r="T590" s="173" t="s">
        <v>408</v>
      </c>
      <c r="U590" s="157">
        <v>0</v>
      </c>
      <c r="V590" s="157">
        <f>ROUND(E590*U590,2)</f>
        <v>0</v>
      </c>
      <c r="W590" s="157"/>
      <c r="X590" s="148"/>
      <c r="Y590" s="148"/>
      <c r="Z590" s="148"/>
      <c r="AA590" s="148"/>
      <c r="AB590" s="148"/>
      <c r="AC590" s="148"/>
      <c r="AD590" s="148"/>
      <c r="AE590" s="148"/>
      <c r="AF590" s="148"/>
      <c r="AG590" s="148" t="s">
        <v>195</v>
      </c>
      <c r="AH590" s="148"/>
      <c r="AI590" s="148"/>
      <c r="AJ590" s="148"/>
      <c r="AK590" s="148"/>
      <c r="AL590" s="148"/>
      <c r="AM590" s="148"/>
      <c r="AN590" s="148"/>
      <c r="AO590" s="148"/>
      <c r="AP590" s="148"/>
      <c r="AQ590" s="148"/>
      <c r="AR590" s="148"/>
      <c r="AS590" s="148"/>
      <c r="AT590" s="148"/>
      <c r="AU590" s="148"/>
      <c r="AV590" s="148"/>
      <c r="AW590" s="148"/>
      <c r="AX590" s="148"/>
      <c r="AY590" s="148"/>
      <c r="AZ590" s="148"/>
      <c r="BA590" s="148"/>
      <c r="BB590" s="148"/>
      <c r="BC590" s="148"/>
      <c r="BD590" s="148"/>
      <c r="BE590" s="148"/>
      <c r="BF590" s="148"/>
      <c r="BG590" s="148"/>
      <c r="BH590" s="148"/>
    </row>
    <row r="591" spans="1:60" outlineLevel="1" x14ac:dyDescent="0.2">
      <c r="A591" s="155"/>
      <c r="B591" s="156"/>
      <c r="C591" s="185" t="s">
        <v>690</v>
      </c>
      <c r="D591" s="158"/>
      <c r="E591" s="159">
        <v>11.620200000000001</v>
      </c>
      <c r="F591" s="157"/>
      <c r="G591" s="157"/>
      <c r="H591" s="157"/>
      <c r="I591" s="157"/>
      <c r="J591" s="157"/>
      <c r="K591" s="157"/>
      <c r="L591" s="157"/>
      <c r="M591" s="157"/>
      <c r="N591" s="157"/>
      <c r="O591" s="157"/>
      <c r="P591" s="157"/>
      <c r="Q591" s="157"/>
      <c r="R591" s="157"/>
      <c r="S591" s="157"/>
      <c r="T591" s="157"/>
      <c r="U591" s="157"/>
      <c r="V591" s="157"/>
      <c r="W591" s="157"/>
      <c r="X591" s="148"/>
      <c r="Y591" s="148"/>
      <c r="Z591" s="148"/>
      <c r="AA591" s="148"/>
      <c r="AB591" s="148"/>
      <c r="AC591" s="148"/>
      <c r="AD591" s="148"/>
      <c r="AE591" s="148"/>
      <c r="AF591" s="148"/>
      <c r="AG591" s="148" t="s">
        <v>173</v>
      </c>
      <c r="AH591" s="148">
        <v>0</v>
      </c>
      <c r="AI591" s="148"/>
      <c r="AJ591" s="148"/>
      <c r="AK591" s="148"/>
      <c r="AL591" s="148"/>
      <c r="AM591" s="148"/>
      <c r="AN591" s="148"/>
      <c r="AO591" s="148"/>
      <c r="AP591" s="148"/>
      <c r="AQ591" s="148"/>
      <c r="AR591" s="148"/>
      <c r="AS591" s="148"/>
      <c r="AT591" s="148"/>
      <c r="AU591" s="148"/>
      <c r="AV591" s="148"/>
      <c r="AW591" s="148"/>
      <c r="AX591" s="148"/>
      <c r="AY591" s="148"/>
      <c r="AZ591" s="148"/>
      <c r="BA591" s="148"/>
      <c r="BB591" s="148"/>
      <c r="BC591" s="148"/>
      <c r="BD591" s="148"/>
      <c r="BE591" s="148"/>
      <c r="BF591" s="148"/>
      <c r="BG591" s="148"/>
      <c r="BH591" s="148"/>
    </row>
    <row r="592" spans="1:60" x14ac:dyDescent="0.2">
      <c r="A592" s="161" t="s">
        <v>162</v>
      </c>
      <c r="B592" s="162" t="s">
        <v>124</v>
      </c>
      <c r="C592" s="183" t="s">
        <v>125</v>
      </c>
      <c r="D592" s="163"/>
      <c r="E592" s="164"/>
      <c r="F592" s="165"/>
      <c r="G592" s="165">
        <f>SUMIF(AG593:AG600,"&lt;&gt;NOR",G593:G600)</f>
        <v>0</v>
      </c>
      <c r="H592" s="165"/>
      <c r="I592" s="165">
        <f>SUM(I593:I600)</f>
        <v>0</v>
      </c>
      <c r="J592" s="165"/>
      <c r="K592" s="165">
        <f>SUM(K593:K600)</f>
        <v>0</v>
      </c>
      <c r="L592" s="165"/>
      <c r="M592" s="165">
        <f>SUM(M593:M600)</f>
        <v>0</v>
      </c>
      <c r="N592" s="165"/>
      <c r="O592" s="165">
        <f>SUM(O593:O600)</f>
        <v>0</v>
      </c>
      <c r="P592" s="165"/>
      <c r="Q592" s="165">
        <f>SUM(Q593:Q600)</f>
        <v>0</v>
      </c>
      <c r="R592" s="165"/>
      <c r="S592" s="165"/>
      <c r="T592" s="166"/>
      <c r="U592" s="160"/>
      <c r="V592" s="160">
        <f>SUM(V593:V600)</f>
        <v>0</v>
      </c>
      <c r="W592" s="160"/>
      <c r="AG592" t="s">
        <v>163</v>
      </c>
    </row>
    <row r="593" spans="1:60" ht="22.5" outlineLevel="1" x14ac:dyDescent="0.2">
      <c r="A593" s="167">
        <v>152</v>
      </c>
      <c r="B593" s="168" t="s">
        <v>691</v>
      </c>
      <c r="C593" s="184" t="s">
        <v>692</v>
      </c>
      <c r="D593" s="169" t="s">
        <v>184</v>
      </c>
      <c r="E593" s="170">
        <v>0</v>
      </c>
      <c r="F593" s="171">
        <v>0</v>
      </c>
      <c r="G593" s="172">
        <f>ROUND(E593*F593,2)</f>
        <v>0</v>
      </c>
      <c r="H593" s="171">
        <v>8.7900000000000009</v>
      </c>
      <c r="I593" s="172">
        <f>ROUND(E593*H593,2)</f>
        <v>0</v>
      </c>
      <c r="J593" s="171">
        <v>56.510000000000005</v>
      </c>
      <c r="K593" s="172">
        <f>ROUND(E593*J593,2)</f>
        <v>0</v>
      </c>
      <c r="L593" s="172">
        <v>21</v>
      </c>
      <c r="M593" s="172">
        <f>G593*(1+L593/100)</f>
        <v>0</v>
      </c>
      <c r="N593" s="172">
        <v>1.6000000000000001E-4</v>
      </c>
      <c r="O593" s="172">
        <f>ROUND(E593*N593,2)</f>
        <v>0</v>
      </c>
      <c r="P593" s="172">
        <v>0</v>
      </c>
      <c r="Q593" s="172">
        <f>ROUND(E593*P593,2)</f>
        <v>0</v>
      </c>
      <c r="R593" s="172" t="s">
        <v>693</v>
      </c>
      <c r="S593" s="172" t="s">
        <v>168</v>
      </c>
      <c r="T593" s="173" t="s">
        <v>168</v>
      </c>
      <c r="U593" s="157">
        <v>0.15000000000000002</v>
      </c>
      <c r="V593" s="157">
        <f>ROUND(E593*U593,2)</f>
        <v>0</v>
      </c>
      <c r="W593" s="157"/>
      <c r="X593" s="148"/>
      <c r="Y593" s="148"/>
      <c r="Z593" s="148"/>
      <c r="AA593" s="148"/>
      <c r="AB593" s="148"/>
      <c r="AC593" s="148"/>
      <c r="AD593" s="148"/>
      <c r="AE593" s="148"/>
      <c r="AF593" s="148"/>
      <c r="AG593" s="148" t="s">
        <v>480</v>
      </c>
      <c r="AH593" s="148"/>
      <c r="AI593" s="148"/>
      <c r="AJ593" s="148"/>
      <c r="AK593" s="148"/>
      <c r="AL593" s="148"/>
      <c r="AM593" s="148"/>
      <c r="AN593" s="148"/>
      <c r="AO593" s="148"/>
      <c r="AP593" s="148"/>
      <c r="AQ593" s="148"/>
      <c r="AR593" s="148"/>
      <c r="AS593" s="148"/>
      <c r="AT593" s="148"/>
      <c r="AU593" s="148"/>
      <c r="AV593" s="148"/>
      <c r="AW593" s="148"/>
      <c r="AX593" s="148"/>
      <c r="AY593" s="148"/>
      <c r="AZ593" s="148"/>
      <c r="BA593" s="148"/>
      <c r="BB593" s="148"/>
      <c r="BC593" s="148"/>
      <c r="BD593" s="148"/>
      <c r="BE593" s="148"/>
      <c r="BF593" s="148"/>
      <c r="BG593" s="148"/>
      <c r="BH593" s="148"/>
    </row>
    <row r="594" spans="1:60" outlineLevel="1" x14ac:dyDescent="0.2">
      <c r="A594" s="155"/>
      <c r="B594" s="156"/>
      <c r="C594" s="240" t="s">
        <v>694</v>
      </c>
      <c r="D594" s="241"/>
      <c r="E594" s="241"/>
      <c r="F594" s="241"/>
      <c r="G594" s="241"/>
      <c r="H594" s="157"/>
      <c r="I594" s="157"/>
      <c r="J594" s="157"/>
      <c r="K594" s="157"/>
      <c r="L594" s="157"/>
      <c r="M594" s="157"/>
      <c r="N594" s="157"/>
      <c r="O594" s="157"/>
      <c r="P594" s="157"/>
      <c r="Q594" s="157"/>
      <c r="R594" s="157"/>
      <c r="S594" s="157"/>
      <c r="T594" s="157"/>
      <c r="U594" s="157"/>
      <c r="V594" s="157"/>
      <c r="W594" s="157"/>
      <c r="X594" s="148"/>
      <c r="Y594" s="148"/>
      <c r="Z594" s="148"/>
      <c r="AA594" s="148"/>
      <c r="AB594" s="148"/>
      <c r="AC594" s="148"/>
      <c r="AD594" s="148"/>
      <c r="AE594" s="148"/>
      <c r="AF594" s="148"/>
      <c r="AG594" s="148" t="s">
        <v>171</v>
      </c>
      <c r="AH594" s="148"/>
      <c r="AI594" s="148"/>
      <c r="AJ594" s="148"/>
      <c r="AK594" s="148"/>
      <c r="AL594" s="148"/>
      <c r="AM594" s="148"/>
      <c r="AN594" s="148"/>
      <c r="AO594" s="148"/>
      <c r="AP594" s="148"/>
      <c r="AQ594" s="148"/>
      <c r="AR594" s="148"/>
      <c r="AS594" s="148"/>
      <c r="AT594" s="148"/>
      <c r="AU594" s="148"/>
      <c r="AV594" s="148"/>
      <c r="AW594" s="148"/>
      <c r="AX594" s="148"/>
      <c r="AY594" s="148"/>
      <c r="AZ594" s="148"/>
      <c r="BA594" s="148"/>
      <c r="BB594" s="148"/>
      <c r="BC594" s="148"/>
      <c r="BD594" s="148"/>
      <c r="BE594" s="148"/>
      <c r="BF594" s="148"/>
      <c r="BG594" s="148"/>
      <c r="BH594" s="148"/>
    </row>
    <row r="595" spans="1:60" outlineLevel="1" x14ac:dyDescent="0.2">
      <c r="A595" s="155"/>
      <c r="B595" s="156"/>
      <c r="C595" s="185" t="s">
        <v>508</v>
      </c>
      <c r="D595" s="158"/>
      <c r="E595" s="159">
        <v>1.7408000000000001</v>
      </c>
      <c r="F595" s="157"/>
      <c r="G595" s="157"/>
      <c r="H595" s="157"/>
      <c r="I595" s="157"/>
      <c r="J595" s="157"/>
      <c r="K595" s="157"/>
      <c r="L595" s="157"/>
      <c r="M595" s="157"/>
      <c r="N595" s="157"/>
      <c r="O595" s="157"/>
      <c r="P595" s="157"/>
      <c r="Q595" s="157"/>
      <c r="R595" s="157"/>
      <c r="S595" s="157"/>
      <c r="T595" s="157"/>
      <c r="U595" s="157"/>
      <c r="V595" s="157"/>
      <c r="W595" s="157"/>
      <c r="X595" s="148"/>
      <c r="Y595" s="148"/>
      <c r="Z595" s="148"/>
      <c r="AA595" s="148"/>
      <c r="AB595" s="148"/>
      <c r="AC595" s="148"/>
      <c r="AD595" s="148"/>
      <c r="AE595" s="148"/>
      <c r="AF595" s="148"/>
      <c r="AG595" s="148" t="s">
        <v>173</v>
      </c>
      <c r="AH595" s="148">
        <v>0</v>
      </c>
      <c r="AI595" s="148"/>
      <c r="AJ595" s="148"/>
      <c r="AK595" s="148"/>
      <c r="AL595" s="148"/>
      <c r="AM595" s="148"/>
      <c r="AN595" s="148"/>
      <c r="AO595" s="148"/>
      <c r="AP595" s="148"/>
      <c r="AQ595" s="148"/>
      <c r="AR595" s="148"/>
      <c r="AS595" s="148"/>
      <c r="AT595" s="148"/>
      <c r="AU595" s="148"/>
      <c r="AV595" s="148"/>
      <c r="AW595" s="148"/>
      <c r="AX595" s="148"/>
      <c r="AY595" s="148"/>
      <c r="AZ595" s="148"/>
      <c r="BA595" s="148"/>
      <c r="BB595" s="148"/>
      <c r="BC595" s="148"/>
      <c r="BD595" s="148"/>
      <c r="BE595" s="148"/>
      <c r="BF595" s="148"/>
      <c r="BG595" s="148"/>
      <c r="BH595" s="148"/>
    </row>
    <row r="596" spans="1:60" outlineLevel="1" x14ac:dyDescent="0.2">
      <c r="A596" s="155"/>
      <c r="B596" s="156"/>
      <c r="C596" s="185" t="s">
        <v>695</v>
      </c>
      <c r="D596" s="158"/>
      <c r="E596" s="159">
        <v>102.96000000000001</v>
      </c>
      <c r="F596" s="157"/>
      <c r="G596" s="157"/>
      <c r="H596" s="157"/>
      <c r="I596" s="157"/>
      <c r="J596" s="157"/>
      <c r="K596" s="157"/>
      <c r="L596" s="157"/>
      <c r="M596" s="157"/>
      <c r="N596" s="157"/>
      <c r="O596" s="157"/>
      <c r="P596" s="157"/>
      <c r="Q596" s="157"/>
      <c r="R596" s="157"/>
      <c r="S596" s="157"/>
      <c r="T596" s="157"/>
      <c r="U596" s="157"/>
      <c r="V596" s="157"/>
      <c r="W596" s="157"/>
      <c r="X596" s="148"/>
      <c r="Y596" s="148"/>
      <c r="Z596" s="148"/>
      <c r="AA596" s="148"/>
      <c r="AB596" s="148"/>
      <c r="AC596" s="148"/>
      <c r="AD596" s="148"/>
      <c r="AE596" s="148"/>
      <c r="AF596" s="148"/>
      <c r="AG596" s="148" t="s">
        <v>173</v>
      </c>
      <c r="AH596" s="148">
        <v>0</v>
      </c>
      <c r="AI596" s="148"/>
      <c r="AJ596" s="148"/>
      <c r="AK596" s="148"/>
      <c r="AL596" s="148"/>
      <c r="AM596" s="148"/>
      <c r="AN596" s="148"/>
      <c r="AO596" s="148"/>
      <c r="AP596" s="148"/>
      <c r="AQ596" s="148"/>
      <c r="AR596" s="148"/>
      <c r="AS596" s="148"/>
      <c r="AT596" s="148"/>
      <c r="AU596" s="148"/>
      <c r="AV596" s="148"/>
      <c r="AW596" s="148"/>
      <c r="AX596" s="148"/>
      <c r="AY596" s="148"/>
      <c r="AZ596" s="148"/>
      <c r="BA596" s="148"/>
      <c r="BB596" s="148"/>
      <c r="BC596" s="148"/>
      <c r="BD596" s="148"/>
      <c r="BE596" s="148"/>
      <c r="BF596" s="148"/>
      <c r="BG596" s="148"/>
      <c r="BH596" s="148"/>
    </row>
    <row r="597" spans="1:60" outlineLevel="1" x14ac:dyDescent="0.2">
      <c r="A597" s="155"/>
      <c r="B597" s="156"/>
      <c r="C597" s="185" t="s">
        <v>696</v>
      </c>
      <c r="D597" s="158"/>
      <c r="E597" s="159">
        <v>21.6</v>
      </c>
      <c r="F597" s="157"/>
      <c r="G597" s="157"/>
      <c r="H597" s="157"/>
      <c r="I597" s="157"/>
      <c r="J597" s="157"/>
      <c r="K597" s="157"/>
      <c r="L597" s="157"/>
      <c r="M597" s="157"/>
      <c r="N597" s="157"/>
      <c r="O597" s="157"/>
      <c r="P597" s="157"/>
      <c r="Q597" s="157"/>
      <c r="R597" s="157"/>
      <c r="S597" s="157"/>
      <c r="T597" s="157"/>
      <c r="U597" s="157"/>
      <c r="V597" s="157"/>
      <c r="W597" s="157"/>
      <c r="X597" s="148"/>
      <c r="Y597" s="148"/>
      <c r="Z597" s="148"/>
      <c r="AA597" s="148"/>
      <c r="AB597" s="148"/>
      <c r="AC597" s="148"/>
      <c r="AD597" s="148"/>
      <c r="AE597" s="148"/>
      <c r="AF597" s="148"/>
      <c r="AG597" s="148" t="s">
        <v>173</v>
      </c>
      <c r="AH597" s="148">
        <v>0</v>
      </c>
      <c r="AI597" s="148"/>
      <c r="AJ597" s="148"/>
      <c r="AK597" s="148"/>
      <c r="AL597" s="148"/>
      <c r="AM597" s="148"/>
      <c r="AN597" s="148"/>
      <c r="AO597" s="148"/>
      <c r="AP597" s="148"/>
      <c r="AQ597" s="148"/>
      <c r="AR597" s="148"/>
      <c r="AS597" s="148"/>
      <c r="AT597" s="148"/>
      <c r="AU597" s="148"/>
      <c r="AV597" s="148"/>
      <c r="AW597" s="148"/>
      <c r="AX597" s="148"/>
      <c r="AY597" s="148"/>
      <c r="AZ597" s="148"/>
      <c r="BA597" s="148"/>
      <c r="BB597" s="148"/>
      <c r="BC597" s="148"/>
      <c r="BD597" s="148"/>
      <c r="BE597" s="148"/>
      <c r="BF597" s="148"/>
      <c r="BG597" s="148"/>
      <c r="BH597" s="148"/>
    </row>
    <row r="598" spans="1:60" outlineLevel="1" x14ac:dyDescent="0.2">
      <c r="A598" s="155"/>
      <c r="B598" s="156"/>
      <c r="C598" s="185" t="s">
        <v>697</v>
      </c>
      <c r="D598" s="158"/>
      <c r="E598" s="159">
        <v>117.66240000000001</v>
      </c>
      <c r="F598" s="157"/>
      <c r="G598" s="157"/>
      <c r="H598" s="157"/>
      <c r="I598" s="157"/>
      <c r="J598" s="157"/>
      <c r="K598" s="157"/>
      <c r="L598" s="157"/>
      <c r="M598" s="157"/>
      <c r="N598" s="157"/>
      <c r="O598" s="157"/>
      <c r="P598" s="157"/>
      <c r="Q598" s="157"/>
      <c r="R598" s="157"/>
      <c r="S598" s="157"/>
      <c r="T598" s="157"/>
      <c r="U598" s="157"/>
      <c r="V598" s="157"/>
      <c r="W598" s="157"/>
      <c r="X598" s="148"/>
      <c r="Y598" s="148"/>
      <c r="Z598" s="148"/>
      <c r="AA598" s="148"/>
      <c r="AB598" s="148"/>
      <c r="AC598" s="148"/>
      <c r="AD598" s="148"/>
      <c r="AE598" s="148"/>
      <c r="AF598" s="148"/>
      <c r="AG598" s="148" t="s">
        <v>173</v>
      </c>
      <c r="AH598" s="148">
        <v>0</v>
      </c>
      <c r="AI598" s="148"/>
      <c r="AJ598" s="148"/>
      <c r="AK598" s="148"/>
      <c r="AL598" s="148"/>
      <c r="AM598" s="148"/>
      <c r="AN598" s="148"/>
      <c r="AO598" s="148"/>
      <c r="AP598" s="148"/>
      <c r="AQ598" s="148"/>
      <c r="AR598" s="148"/>
      <c r="AS598" s="148"/>
      <c r="AT598" s="148"/>
      <c r="AU598" s="148"/>
      <c r="AV598" s="148"/>
      <c r="AW598" s="148"/>
      <c r="AX598" s="148"/>
      <c r="AY598" s="148"/>
      <c r="AZ598" s="148"/>
      <c r="BA598" s="148"/>
      <c r="BB598" s="148"/>
      <c r="BC598" s="148"/>
      <c r="BD598" s="148"/>
      <c r="BE598" s="148"/>
      <c r="BF598" s="148"/>
      <c r="BG598" s="148"/>
      <c r="BH598" s="148"/>
    </row>
    <row r="599" spans="1:60" outlineLevel="1" x14ac:dyDescent="0.2">
      <c r="A599" s="155"/>
      <c r="B599" s="156"/>
      <c r="C599" s="185" t="s">
        <v>698</v>
      </c>
      <c r="D599" s="158"/>
      <c r="E599" s="159">
        <v>49.026000000000003</v>
      </c>
      <c r="F599" s="157"/>
      <c r="G599" s="157"/>
      <c r="H599" s="157"/>
      <c r="I599" s="157"/>
      <c r="J599" s="157"/>
      <c r="K599" s="157"/>
      <c r="L599" s="157"/>
      <c r="M599" s="157"/>
      <c r="N599" s="157"/>
      <c r="O599" s="157"/>
      <c r="P599" s="157"/>
      <c r="Q599" s="157"/>
      <c r="R599" s="157"/>
      <c r="S599" s="157"/>
      <c r="T599" s="157"/>
      <c r="U599" s="157"/>
      <c r="V599" s="157"/>
      <c r="W599" s="157"/>
      <c r="X599" s="148"/>
      <c r="Y599" s="148"/>
      <c r="Z599" s="148"/>
      <c r="AA599" s="148"/>
      <c r="AB599" s="148"/>
      <c r="AC599" s="148"/>
      <c r="AD599" s="148"/>
      <c r="AE599" s="148"/>
      <c r="AF599" s="148"/>
      <c r="AG599" s="148" t="s">
        <v>173</v>
      </c>
      <c r="AH599" s="148">
        <v>0</v>
      </c>
      <c r="AI599" s="148"/>
      <c r="AJ599" s="148"/>
      <c r="AK599" s="148"/>
      <c r="AL599" s="148"/>
      <c r="AM599" s="148"/>
      <c r="AN599" s="148"/>
      <c r="AO599" s="148"/>
      <c r="AP599" s="148"/>
      <c r="AQ599" s="148"/>
      <c r="AR599" s="148"/>
      <c r="AS599" s="148"/>
      <c r="AT599" s="148"/>
      <c r="AU599" s="148"/>
      <c r="AV599" s="148"/>
      <c r="AW599" s="148"/>
      <c r="AX599" s="148"/>
      <c r="AY599" s="148"/>
      <c r="AZ599" s="148"/>
      <c r="BA599" s="148"/>
      <c r="BB599" s="148"/>
      <c r="BC599" s="148"/>
      <c r="BD599" s="148"/>
      <c r="BE599" s="148"/>
      <c r="BF599" s="148"/>
      <c r="BG599" s="148"/>
      <c r="BH599" s="148"/>
    </row>
    <row r="600" spans="1:60" outlineLevel="1" x14ac:dyDescent="0.2">
      <c r="A600" s="155"/>
      <c r="B600" s="156"/>
      <c r="C600" s="185" t="s">
        <v>699</v>
      </c>
      <c r="D600" s="158"/>
      <c r="E600" s="159">
        <v>73.432380000000009</v>
      </c>
      <c r="F600" s="157"/>
      <c r="G600" s="157"/>
      <c r="H600" s="157"/>
      <c r="I600" s="157"/>
      <c r="J600" s="157"/>
      <c r="K600" s="157"/>
      <c r="L600" s="157"/>
      <c r="M600" s="157"/>
      <c r="N600" s="157"/>
      <c r="O600" s="157"/>
      <c r="P600" s="157"/>
      <c r="Q600" s="157"/>
      <c r="R600" s="157"/>
      <c r="S600" s="157"/>
      <c r="T600" s="157"/>
      <c r="U600" s="157"/>
      <c r="V600" s="157"/>
      <c r="W600" s="157"/>
      <c r="X600" s="148"/>
      <c r="Y600" s="148"/>
      <c r="Z600" s="148"/>
      <c r="AA600" s="148"/>
      <c r="AB600" s="148"/>
      <c r="AC600" s="148"/>
      <c r="AD600" s="148"/>
      <c r="AE600" s="148"/>
      <c r="AF600" s="148"/>
      <c r="AG600" s="148" t="s">
        <v>173</v>
      </c>
      <c r="AH600" s="148">
        <v>0</v>
      </c>
      <c r="AI600" s="148"/>
      <c r="AJ600" s="148"/>
      <c r="AK600" s="148"/>
      <c r="AL600" s="148"/>
      <c r="AM600" s="148"/>
      <c r="AN600" s="148"/>
      <c r="AO600" s="148"/>
      <c r="AP600" s="148"/>
      <c r="AQ600" s="148"/>
      <c r="AR600" s="148"/>
      <c r="AS600" s="148"/>
      <c r="AT600" s="148"/>
      <c r="AU600" s="148"/>
      <c r="AV600" s="148"/>
      <c r="AW600" s="148"/>
      <c r="AX600" s="148"/>
      <c r="AY600" s="148"/>
      <c r="AZ600" s="148"/>
      <c r="BA600" s="148"/>
      <c r="BB600" s="148"/>
      <c r="BC600" s="148"/>
      <c r="BD600" s="148"/>
      <c r="BE600" s="148"/>
      <c r="BF600" s="148"/>
      <c r="BG600" s="148"/>
      <c r="BH600" s="148"/>
    </row>
    <row r="601" spans="1:60" x14ac:dyDescent="0.2">
      <c r="A601" s="161" t="s">
        <v>162</v>
      </c>
      <c r="B601" s="162" t="s">
        <v>126</v>
      </c>
      <c r="C601" s="183" t="s">
        <v>127</v>
      </c>
      <c r="D601" s="163"/>
      <c r="E601" s="164"/>
      <c r="F601" s="165"/>
      <c r="G601" s="165">
        <f>SUMIF(AG602:AG634,"&lt;&gt;NOR",G602:G634)</f>
        <v>0</v>
      </c>
      <c r="H601" s="165"/>
      <c r="I601" s="165">
        <f>SUM(I602:I634)</f>
        <v>11721.210000000001</v>
      </c>
      <c r="J601" s="165"/>
      <c r="K601" s="165">
        <f>SUM(K602:K634)</f>
        <v>56283.14</v>
      </c>
      <c r="L601" s="165"/>
      <c r="M601" s="165">
        <f>SUM(M602:M634)</f>
        <v>0</v>
      </c>
      <c r="N601" s="165"/>
      <c r="O601" s="165">
        <f>SUM(O602:O634)</f>
        <v>0.21000000000000002</v>
      </c>
      <c r="P601" s="165"/>
      <c r="Q601" s="165">
        <f>SUM(Q602:Q634)</f>
        <v>0</v>
      </c>
      <c r="R601" s="165"/>
      <c r="S601" s="165"/>
      <c r="T601" s="166"/>
      <c r="U601" s="160"/>
      <c r="V601" s="160">
        <f>SUM(V602:V634)</f>
        <v>118.5</v>
      </c>
      <c r="W601" s="160"/>
      <c r="AG601" t="s">
        <v>163</v>
      </c>
    </row>
    <row r="602" spans="1:60" outlineLevel="1" x14ac:dyDescent="0.2">
      <c r="A602" s="167">
        <v>153</v>
      </c>
      <c r="B602" s="168" t="s">
        <v>700</v>
      </c>
      <c r="C602" s="184" t="s">
        <v>701</v>
      </c>
      <c r="D602" s="169" t="s">
        <v>184</v>
      </c>
      <c r="E602" s="170">
        <v>561.0920000000001</v>
      </c>
      <c r="F602" s="171">
        <v>0</v>
      </c>
      <c r="G602" s="172">
        <f>ROUND(E602*F602,2)</f>
        <v>0</v>
      </c>
      <c r="H602" s="171">
        <v>9.0000000000000011E-2</v>
      </c>
      <c r="I602" s="172">
        <f>ROUND(E602*H602,2)</f>
        <v>50.5</v>
      </c>
      <c r="J602" s="171">
        <v>33.110000000000007</v>
      </c>
      <c r="K602" s="172">
        <f>ROUND(E602*J602,2)</f>
        <v>18577.759999999998</v>
      </c>
      <c r="L602" s="172">
        <v>21</v>
      </c>
      <c r="M602" s="172">
        <f>G602*(1+L602/100)</f>
        <v>0</v>
      </c>
      <c r="N602" s="172">
        <v>0</v>
      </c>
      <c r="O602" s="172">
        <f>ROUND(E602*N602,2)</f>
        <v>0</v>
      </c>
      <c r="P602" s="172">
        <v>0</v>
      </c>
      <c r="Q602" s="172">
        <f>ROUND(E602*P602,2)</f>
        <v>0</v>
      </c>
      <c r="R602" s="172" t="s">
        <v>702</v>
      </c>
      <c r="S602" s="172" t="s">
        <v>168</v>
      </c>
      <c r="T602" s="173" t="s">
        <v>168</v>
      </c>
      <c r="U602" s="157">
        <v>6.9710000000000008E-2</v>
      </c>
      <c r="V602" s="157">
        <f>ROUND(E602*U602,2)</f>
        <v>39.11</v>
      </c>
      <c r="W602" s="157"/>
      <c r="X602" s="148"/>
      <c r="Y602" s="148"/>
      <c r="Z602" s="148"/>
      <c r="AA602" s="148"/>
      <c r="AB602" s="148"/>
      <c r="AC602" s="148"/>
      <c r="AD602" s="148"/>
      <c r="AE602" s="148"/>
      <c r="AF602" s="148"/>
      <c r="AG602" s="148" t="s">
        <v>169</v>
      </c>
      <c r="AH602" s="148"/>
      <c r="AI602" s="148"/>
      <c r="AJ602" s="148"/>
      <c r="AK602" s="148"/>
      <c r="AL602" s="148"/>
      <c r="AM602" s="148"/>
      <c r="AN602" s="148"/>
      <c r="AO602" s="148"/>
      <c r="AP602" s="148"/>
      <c r="AQ602" s="148"/>
      <c r="AR602" s="148"/>
      <c r="AS602" s="148"/>
      <c r="AT602" s="148"/>
      <c r="AU602" s="148"/>
      <c r="AV602" s="148"/>
      <c r="AW602" s="148"/>
      <c r="AX602" s="148"/>
      <c r="AY602" s="148"/>
      <c r="AZ602" s="148"/>
      <c r="BA602" s="148"/>
      <c r="BB602" s="148"/>
      <c r="BC602" s="148"/>
      <c r="BD602" s="148"/>
      <c r="BE602" s="148"/>
      <c r="BF602" s="148"/>
      <c r="BG602" s="148"/>
      <c r="BH602" s="148"/>
    </row>
    <row r="603" spans="1:60" outlineLevel="1" x14ac:dyDescent="0.2">
      <c r="A603" s="155"/>
      <c r="B603" s="156"/>
      <c r="C603" s="185" t="s">
        <v>211</v>
      </c>
      <c r="D603" s="158"/>
      <c r="E603" s="159">
        <v>32.540000000000006</v>
      </c>
      <c r="F603" s="157"/>
      <c r="G603" s="157"/>
      <c r="H603" s="157"/>
      <c r="I603" s="157"/>
      <c r="J603" s="157"/>
      <c r="K603" s="157"/>
      <c r="L603" s="157"/>
      <c r="M603" s="157"/>
      <c r="N603" s="157"/>
      <c r="O603" s="157"/>
      <c r="P603" s="157"/>
      <c r="Q603" s="157"/>
      <c r="R603" s="157"/>
      <c r="S603" s="157"/>
      <c r="T603" s="157"/>
      <c r="U603" s="157"/>
      <c r="V603" s="157"/>
      <c r="W603" s="157"/>
      <c r="X603" s="148"/>
      <c r="Y603" s="148"/>
      <c r="Z603" s="148"/>
      <c r="AA603" s="148"/>
      <c r="AB603" s="148"/>
      <c r="AC603" s="148"/>
      <c r="AD603" s="148"/>
      <c r="AE603" s="148"/>
      <c r="AF603" s="148"/>
      <c r="AG603" s="148" t="s">
        <v>173</v>
      </c>
      <c r="AH603" s="148">
        <v>0</v>
      </c>
      <c r="AI603" s="148"/>
      <c r="AJ603" s="148"/>
      <c r="AK603" s="148"/>
      <c r="AL603" s="148"/>
      <c r="AM603" s="148"/>
      <c r="AN603" s="148"/>
      <c r="AO603" s="148"/>
      <c r="AP603" s="148"/>
      <c r="AQ603" s="148"/>
      <c r="AR603" s="148"/>
      <c r="AS603" s="148"/>
      <c r="AT603" s="148"/>
      <c r="AU603" s="148"/>
      <c r="AV603" s="148"/>
      <c r="AW603" s="148"/>
      <c r="AX603" s="148"/>
      <c r="AY603" s="148"/>
      <c r="AZ603" s="148"/>
      <c r="BA603" s="148"/>
      <c r="BB603" s="148"/>
      <c r="BC603" s="148"/>
      <c r="BD603" s="148"/>
      <c r="BE603" s="148"/>
      <c r="BF603" s="148"/>
      <c r="BG603" s="148"/>
      <c r="BH603" s="148"/>
    </row>
    <row r="604" spans="1:60" outlineLevel="1" x14ac:dyDescent="0.2">
      <c r="A604" s="155"/>
      <c r="B604" s="156"/>
      <c r="C604" s="185" t="s">
        <v>212</v>
      </c>
      <c r="D604" s="158"/>
      <c r="E604" s="159">
        <v>113.54</v>
      </c>
      <c r="F604" s="157"/>
      <c r="G604" s="157"/>
      <c r="H604" s="157"/>
      <c r="I604" s="157"/>
      <c r="J604" s="157"/>
      <c r="K604" s="157"/>
      <c r="L604" s="157"/>
      <c r="M604" s="157"/>
      <c r="N604" s="157"/>
      <c r="O604" s="157"/>
      <c r="P604" s="157"/>
      <c r="Q604" s="157"/>
      <c r="R604" s="157"/>
      <c r="S604" s="157"/>
      <c r="T604" s="157"/>
      <c r="U604" s="157"/>
      <c r="V604" s="157"/>
      <c r="W604" s="157"/>
      <c r="X604" s="148"/>
      <c r="Y604" s="148"/>
      <c r="Z604" s="148"/>
      <c r="AA604" s="148"/>
      <c r="AB604" s="148"/>
      <c r="AC604" s="148"/>
      <c r="AD604" s="148"/>
      <c r="AE604" s="148"/>
      <c r="AF604" s="148"/>
      <c r="AG604" s="148" t="s">
        <v>173</v>
      </c>
      <c r="AH604" s="148">
        <v>0</v>
      </c>
      <c r="AI604" s="148"/>
      <c r="AJ604" s="148"/>
      <c r="AK604" s="148"/>
      <c r="AL604" s="148"/>
      <c r="AM604" s="148"/>
      <c r="AN604" s="148"/>
      <c r="AO604" s="148"/>
      <c r="AP604" s="148"/>
      <c r="AQ604" s="148"/>
      <c r="AR604" s="148"/>
      <c r="AS604" s="148"/>
      <c r="AT604" s="148"/>
      <c r="AU604" s="148"/>
      <c r="AV604" s="148"/>
      <c r="AW604" s="148"/>
      <c r="AX604" s="148"/>
      <c r="AY604" s="148"/>
      <c r="AZ604" s="148"/>
      <c r="BA604" s="148"/>
      <c r="BB604" s="148"/>
      <c r="BC604" s="148"/>
      <c r="BD604" s="148"/>
      <c r="BE604" s="148"/>
      <c r="BF604" s="148"/>
      <c r="BG604" s="148"/>
      <c r="BH604" s="148"/>
    </row>
    <row r="605" spans="1:60" outlineLevel="1" x14ac:dyDescent="0.2">
      <c r="A605" s="155"/>
      <c r="B605" s="156"/>
      <c r="C605" s="185" t="s">
        <v>703</v>
      </c>
      <c r="D605" s="158"/>
      <c r="E605" s="159">
        <v>141.33600000000001</v>
      </c>
      <c r="F605" s="157"/>
      <c r="G605" s="157"/>
      <c r="H605" s="157"/>
      <c r="I605" s="157"/>
      <c r="J605" s="157"/>
      <c r="K605" s="157"/>
      <c r="L605" s="157"/>
      <c r="M605" s="157"/>
      <c r="N605" s="157"/>
      <c r="O605" s="157"/>
      <c r="P605" s="157"/>
      <c r="Q605" s="157"/>
      <c r="R605" s="157"/>
      <c r="S605" s="157"/>
      <c r="T605" s="157"/>
      <c r="U605" s="157"/>
      <c r="V605" s="157"/>
      <c r="W605" s="157"/>
      <c r="X605" s="148"/>
      <c r="Y605" s="148"/>
      <c r="Z605" s="148"/>
      <c r="AA605" s="148"/>
      <c r="AB605" s="148"/>
      <c r="AC605" s="148"/>
      <c r="AD605" s="148"/>
      <c r="AE605" s="148"/>
      <c r="AF605" s="148"/>
      <c r="AG605" s="148" t="s">
        <v>173</v>
      </c>
      <c r="AH605" s="148">
        <v>0</v>
      </c>
      <c r="AI605" s="148"/>
      <c r="AJ605" s="148"/>
      <c r="AK605" s="148"/>
      <c r="AL605" s="148"/>
      <c r="AM605" s="148"/>
      <c r="AN605" s="148"/>
      <c r="AO605" s="148"/>
      <c r="AP605" s="148"/>
      <c r="AQ605" s="148"/>
      <c r="AR605" s="148"/>
      <c r="AS605" s="148"/>
      <c r="AT605" s="148"/>
      <c r="AU605" s="148"/>
      <c r="AV605" s="148"/>
      <c r="AW605" s="148"/>
      <c r="AX605" s="148"/>
      <c r="AY605" s="148"/>
      <c r="AZ605" s="148"/>
      <c r="BA605" s="148"/>
      <c r="BB605" s="148"/>
      <c r="BC605" s="148"/>
      <c r="BD605" s="148"/>
      <c r="BE605" s="148"/>
      <c r="BF605" s="148"/>
      <c r="BG605" s="148"/>
      <c r="BH605" s="148"/>
    </row>
    <row r="606" spans="1:60" outlineLevel="1" x14ac:dyDescent="0.2">
      <c r="A606" s="155"/>
      <c r="B606" s="156"/>
      <c r="C606" s="185" t="s">
        <v>219</v>
      </c>
      <c r="D606" s="158"/>
      <c r="E606" s="159">
        <v>47.580000000000005</v>
      </c>
      <c r="F606" s="157"/>
      <c r="G606" s="157"/>
      <c r="H606" s="157"/>
      <c r="I606" s="157"/>
      <c r="J606" s="157"/>
      <c r="K606" s="157"/>
      <c r="L606" s="157"/>
      <c r="M606" s="157"/>
      <c r="N606" s="157"/>
      <c r="O606" s="157"/>
      <c r="P606" s="157"/>
      <c r="Q606" s="157"/>
      <c r="R606" s="157"/>
      <c r="S606" s="157"/>
      <c r="T606" s="157"/>
      <c r="U606" s="157"/>
      <c r="V606" s="157"/>
      <c r="W606" s="157"/>
      <c r="X606" s="148"/>
      <c r="Y606" s="148"/>
      <c r="Z606" s="148"/>
      <c r="AA606" s="148"/>
      <c r="AB606" s="148"/>
      <c r="AC606" s="148"/>
      <c r="AD606" s="148"/>
      <c r="AE606" s="148"/>
      <c r="AF606" s="148"/>
      <c r="AG606" s="148" t="s">
        <v>173</v>
      </c>
      <c r="AH606" s="148">
        <v>0</v>
      </c>
      <c r="AI606" s="148"/>
      <c r="AJ606" s="148"/>
      <c r="AK606" s="148"/>
      <c r="AL606" s="148"/>
      <c r="AM606" s="148"/>
      <c r="AN606" s="148"/>
      <c r="AO606" s="148"/>
      <c r="AP606" s="148"/>
      <c r="AQ606" s="148"/>
      <c r="AR606" s="148"/>
      <c r="AS606" s="148"/>
      <c r="AT606" s="148"/>
      <c r="AU606" s="148"/>
      <c r="AV606" s="148"/>
      <c r="AW606" s="148"/>
      <c r="AX606" s="148"/>
      <c r="AY606" s="148"/>
      <c r="AZ606" s="148"/>
      <c r="BA606" s="148"/>
      <c r="BB606" s="148"/>
      <c r="BC606" s="148"/>
      <c r="BD606" s="148"/>
      <c r="BE606" s="148"/>
      <c r="BF606" s="148"/>
      <c r="BG606" s="148"/>
      <c r="BH606" s="148"/>
    </row>
    <row r="607" spans="1:60" outlineLevel="1" x14ac:dyDescent="0.2">
      <c r="A607" s="155"/>
      <c r="B607" s="156"/>
      <c r="C607" s="185" t="s">
        <v>220</v>
      </c>
      <c r="D607" s="158"/>
      <c r="E607" s="159">
        <v>17.940000000000001</v>
      </c>
      <c r="F607" s="157"/>
      <c r="G607" s="157"/>
      <c r="H607" s="157"/>
      <c r="I607" s="157"/>
      <c r="J607" s="157"/>
      <c r="K607" s="157"/>
      <c r="L607" s="157"/>
      <c r="M607" s="157"/>
      <c r="N607" s="157"/>
      <c r="O607" s="157"/>
      <c r="P607" s="157"/>
      <c r="Q607" s="157"/>
      <c r="R607" s="157"/>
      <c r="S607" s="157"/>
      <c r="T607" s="157"/>
      <c r="U607" s="157"/>
      <c r="V607" s="157"/>
      <c r="W607" s="157"/>
      <c r="X607" s="148"/>
      <c r="Y607" s="148"/>
      <c r="Z607" s="148"/>
      <c r="AA607" s="148"/>
      <c r="AB607" s="148"/>
      <c r="AC607" s="148"/>
      <c r="AD607" s="148"/>
      <c r="AE607" s="148"/>
      <c r="AF607" s="148"/>
      <c r="AG607" s="148" t="s">
        <v>173</v>
      </c>
      <c r="AH607" s="148">
        <v>0</v>
      </c>
      <c r="AI607" s="148"/>
      <c r="AJ607" s="148"/>
      <c r="AK607" s="148"/>
      <c r="AL607" s="148"/>
      <c r="AM607" s="148"/>
      <c r="AN607" s="148"/>
      <c r="AO607" s="148"/>
      <c r="AP607" s="148"/>
      <c r="AQ607" s="148"/>
      <c r="AR607" s="148"/>
      <c r="AS607" s="148"/>
      <c r="AT607" s="148"/>
      <c r="AU607" s="148"/>
      <c r="AV607" s="148"/>
      <c r="AW607" s="148"/>
      <c r="AX607" s="148"/>
      <c r="AY607" s="148"/>
      <c r="AZ607" s="148"/>
      <c r="BA607" s="148"/>
      <c r="BB607" s="148"/>
      <c r="BC607" s="148"/>
      <c r="BD607" s="148"/>
      <c r="BE607" s="148"/>
      <c r="BF607" s="148"/>
      <c r="BG607" s="148"/>
      <c r="BH607" s="148"/>
    </row>
    <row r="608" spans="1:60" outlineLevel="1" x14ac:dyDescent="0.2">
      <c r="A608" s="155"/>
      <c r="B608" s="156"/>
      <c r="C608" s="185" t="s">
        <v>221</v>
      </c>
      <c r="D608" s="158"/>
      <c r="E608" s="159">
        <v>12.584000000000001</v>
      </c>
      <c r="F608" s="157"/>
      <c r="G608" s="157"/>
      <c r="H608" s="157"/>
      <c r="I608" s="157"/>
      <c r="J608" s="157"/>
      <c r="K608" s="157"/>
      <c r="L608" s="157"/>
      <c r="M608" s="157"/>
      <c r="N608" s="157"/>
      <c r="O608" s="157"/>
      <c r="P608" s="157"/>
      <c r="Q608" s="157"/>
      <c r="R608" s="157"/>
      <c r="S608" s="157"/>
      <c r="T608" s="157"/>
      <c r="U608" s="157"/>
      <c r="V608" s="157"/>
      <c r="W608" s="157"/>
      <c r="X608" s="148"/>
      <c r="Y608" s="148"/>
      <c r="Z608" s="148"/>
      <c r="AA608" s="148"/>
      <c r="AB608" s="148"/>
      <c r="AC608" s="148"/>
      <c r="AD608" s="148"/>
      <c r="AE608" s="148"/>
      <c r="AF608" s="148"/>
      <c r="AG608" s="148" t="s">
        <v>173</v>
      </c>
      <c r="AH608" s="148">
        <v>0</v>
      </c>
      <c r="AI608" s="148"/>
      <c r="AJ608" s="148"/>
      <c r="AK608" s="148"/>
      <c r="AL608" s="148"/>
      <c r="AM608" s="148"/>
      <c r="AN608" s="148"/>
      <c r="AO608" s="148"/>
      <c r="AP608" s="148"/>
      <c r="AQ608" s="148"/>
      <c r="AR608" s="148"/>
      <c r="AS608" s="148"/>
      <c r="AT608" s="148"/>
      <c r="AU608" s="148"/>
      <c r="AV608" s="148"/>
      <c r="AW608" s="148"/>
      <c r="AX608" s="148"/>
      <c r="AY608" s="148"/>
      <c r="AZ608" s="148"/>
      <c r="BA608" s="148"/>
      <c r="BB608" s="148"/>
      <c r="BC608" s="148"/>
      <c r="BD608" s="148"/>
      <c r="BE608" s="148"/>
      <c r="BF608" s="148"/>
      <c r="BG608" s="148"/>
      <c r="BH608" s="148"/>
    </row>
    <row r="609" spans="1:60" outlineLevel="1" x14ac:dyDescent="0.2">
      <c r="A609" s="155"/>
      <c r="B609" s="156"/>
      <c r="C609" s="185" t="s">
        <v>222</v>
      </c>
      <c r="D609" s="158"/>
      <c r="E609" s="159">
        <v>32.604000000000006</v>
      </c>
      <c r="F609" s="157"/>
      <c r="G609" s="157"/>
      <c r="H609" s="157"/>
      <c r="I609" s="157"/>
      <c r="J609" s="157"/>
      <c r="K609" s="157"/>
      <c r="L609" s="157"/>
      <c r="M609" s="157"/>
      <c r="N609" s="157"/>
      <c r="O609" s="157"/>
      <c r="P609" s="157"/>
      <c r="Q609" s="157"/>
      <c r="R609" s="157"/>
      <c r="S609" s="157"/>
      <c r="T609" s="157"/>
      <c r="U609" s="157"/>
      <c r="V609" s="157"/>
      <c r="W609" s="157"/>
      <c r="X609" s="148"/>
      <c r="Y609" s="148"/>
      <c r="Z609" s="148"/>
      <c r="AA609" s="148"/>
      <c r="AB609" s="148"/>
      <c r="AC609" s="148"/>
      <c r="AD609" s="148"/>
      <c r="AE609" s="148"/>
      <c r="AF609" s="148"/>
      <c r="AG609" s="148" t="s">
        <v>173</v>
      </c>
      <c r="AH609" s="148">
        <v>0</v>
      </c>
      <c r="AI609" s="148"/>
      <c r="AJ609" s="148"/>
      <c r="AK609" s="148"/>
      <c r="AL609" s="148"/>
      <c r="AM609" s="148"/>
      <c r="AN609" s="148"/>
      <c r="AO609" s="148"/>
      <c r="AP609" s="148"/>
      <c r="AQ609" s="148"/>
      <c r="AR609" s="148"/>
      <c r="AS609" s="148"/>
      <c r="AT609" s="148"/>
      <c r="AU609" s="148"/>
      <c r="AV609" s="148"/>
      <c r="AW609" s="148"/>
      <c r="AX609" s="148"/>
      <c r="AY609" s="148"/>
      <c r="AZ609" s="148"/>
      <c r="BA609" s="148"/>
      <c r="BB609" s="148"/>
      <c r="BC609" s="148"/>
      <c r="BD609" s="148"/>
      <c r="BE609" s="148"/>
      <c r="BF609" s="148"/>
      <c r="BG609" s="148"/>
      <c r="BH609" s="148"/>
    </row>
    <row r="610" spans="1:60" outlineLevel="1" x14ac:dyDescent="0.2">
      <c r="A610" s="155"/>
      <c r="B610" s="156"/>
      <c r="C610" s="185" t="s">
        <v>223</v>
      </c>
      <c r="D610" s="158"/>
      <c r="E610" s="159">
        <v>36.660000000000004</v>
      </c>
      <c r="F610" s="157"/>
      <c r="G610" s="157"/>
      <c r="H610" s="157"/>
      <c r="I610" s="157"/>
      <c r="J610" s="157"/>
      <c r="K610" s="157"/>
      <c r="L610" s="157"/>
      <c r="M610" s="157"/>
      <c r="N610" s="157"/>
      <c r="O610" s="157"/>
      <c r="P610" s="157"/>
      <c r="Q610" s="157"/>
      <c r="R610" s="157"/>
      <c r="S610" s="157"/>
      <c r="T610" s="157"/>
      <c r="U610" s="157"/>
      <c r="V610" s="157"/>
      <c r="W610" s="157"/>
      <c r="X610" s="148"/>
      <c r="Y610" s="148"/>
      <c r="Z610" s="148"/>
      <c r="AA610" s="148"/>
      <c r="AB610" s="148"/>
      <c r="AC610" s="148"/>
      <c r="AD610" s="148"/>
      <c r="AE610" s="148"/>
      <c r="AF610" s="148"/>
      <c r="AG610" s="148" t="s">
        <v>173</v>
      </c>
      <c r="AH610" s="148">
        <v>0</v>
      </c>
      <c r="AI610" s="148"/>
      <c r="AJ610" s="148"/>
      <c r="AK610" s="148"/>
      <c r="AL610" s="148"/>
      <c r="AM610" s="148"/>
      <c r="AN610" s="148"/>
      <c r="AO610" s="148"/>
      <c r="AP610" s="148"/>
      <c r="AQ610" s="148"/>
      <c r="AR610" s="148"/>
      <c r="AS610" s="148"/>
      <c r="AT610" s="148"/>
      <c r="AU610" s="148"/>
      <c r="AV610" s="148"/>
      <c r="AW610" s="148"/>
      <c r="AX610" s="148"/>
      <c r="AY610" s="148"/>
      <c r="AZ610" s="148"/>
      <c r="BA610" s="148"/>
      <c r="BB610" s="148"/>
      <c r="BC610" s="148"/>
      <c r="BD610" s="148"/>
      <c r="BE610" s="148"/>
      <c r="BF610" s="148"/>
      <c r="BG610" s="148"/>
      <c r="BH610" s="148"/>
    </row>
    <row r="611" spans="1:60" outlineLevel="1" x14ac:dyDescent="0.2">
      <c r="A611" s="155"/>
      <c r="B611" s="156"/>
      <c r="C611" s="185" t="s">
        <v>224</v>
      </c>
      <c r="D611" s="158"/>
      <c r="E611" s="159">
        <v>70.044000000000011</v>
      </c>
      <c r="F611" s="157"/>
      <c r="G611" s="157"/>
      <c r="H611" s="157"/>
      <c r="I611" s="157"/>
      <c r="J611" s="157"/>
      <c r="K611" s="157"/>
      <c r="L611" s="157"/>
      <c r="M611" s="157"/>
      <c r="N611" s="157"/>
      <c r="O611" s="157"/>
      <c r="P611" s="157"/>
      <c r="Q611" s="157"/>
      <c r="R611" s="157"/>
      <c r="S611" s="157"/>
      <c r="T611" s="157"/>
      <c r="U611" s="157"/>
      <c r="V611" s="157"/>
      <c r="W611" s="157"/>
      <c r="X611" s="148"/>
      <c r="Y611" s="148"/>
      <c r="Z611" s="148"/>
      <c r="AA611" s="148"/>
      <c r="AB611" s="148"/>
      <c r="AC611" s="148"/>
      <c r="AD611" s="148"/>
      <c r="AE611" s="148"/>
      <c r="AF611" s="148"/>
      <c r="AG611" s="148" t="s">
        <v>173</v>
      </c>
      <c r="AH611" s="148">
        <v>0</v>
      </c>
      <c r="AI611" s="148"/>
      <c r="AJ611" s="148"/>
      <c r="AK611" s="148"/>
      <c r="AL611" s="148"/>
      <c r="AM611" s="148"/>
      <c r="AN611" s="148"/>
      <c r="AO611" s="148"/>
      <c r="AP611" s="148"/>
      <c r="AQ611" s="148"/>
      <c r="AR611" s="148"/>
      <c r="AS611" s="148"/>
      <c r="AT611" s="148"/>
      <c r="AU611" s="148"/>
      <c r="AV611" s="148"/>
      <c r="AW611" s="148"/>
      <c r="AX611" s="148"/>
      <c r="AY611" s="148"/>
      <c r="AZ611" s="148"/>
      <c r="BA611" s="148"/>
      <c r="BB611" s="148"/>
      <c r="BC611" s="148"/>
      <c r="BD611" s="148"/>
      <c r="BE611" s="148"/>
      <c r="BF611" s="148"/>
      <c r="BG611" s="148"/>
      <c r="BH611" s="148"/>
    </row>
    <row r="612" spans="1:60" outlineLevel="1" x14ac:dyDescent="0.2">
      <c r="A612" s="155"/>
      <c r="B612" s="156"/>
      <c r="C612" s="185" t="s">
        <v>225</v>
      </c>
      <c r="D612" s="158"/>
      <c r="E612" s="159">
        <v>56.264000000000003</v>
      </c>
      <c r="F612" s="157"/>
      <c r="G612" s="157"/>
      <c r="H612" s="157"/>
      <c r="I612" s="157"/>
      <c r="J612" s="157"/>
      <c r="K612" s="157"/>
      <c r="L612" s="157"/>
      <c r="M612" s="157"/>
      <c r="N612" s="157"/>
      <c r="O612" s="157"/>
      <c r="P612" s="157"/>
      <c r="Q612" s="157"/>
      <c r="R612" s="157"/>
      <c r="S612" s="157"/>
      <c r="T612" s="157"/>
      <c r="U612" s="157"/>
      <c r="V612" s="157"/>
      <c r="W612" s="157"/>
      <c r="X612" s="148"/>
      <c r="Y612" s="148"/>
      <c r="Z612" s="148"/>
      <c r="AA612" s="148"/>
      <c r="AB612" s="148"/>
      <c r="AC612" s="148"/>
      <c r="AD612" s="148"/>
      <c r="AE612" s="148"/>
      <c r="AF612" s="148"/>
      <c r="AG612" s="148" t="s">
        <v>173</v>
      </c>
      <c r="AH612" s="148">
        <v>0</v>
      </c>
      <c r="AI612" s="148"/>
      <c r="AJ612" s="148"/>
      <c r="AK612" s="148"/>
      <c r="AL612" s="148"/>
      <c r="AM612" s="148"/>
      <c r="AN612" s="148"/>
      <c r="AO612" s="148"/>
      <c r="AP612" s="148"/>
      <c r="AQ612" s="148"/>
      <c r="AR612" s="148"/>
      <c r="AS612" s="148"/>
      <c r="AT612" s="148"/>
      <c r="AU612" s="148"/>
      <c r="AV612" s="148"/>
      <c r="AW612" s="148"/>
      <c r="AX612" s="148"/>
      <c r="AY612" s="148"/>
      <c r="AZ612" s="148"/>
      <c r="BA612" s="148"/>
      <c r="BB612" s="148"/>
      <c r="BC612" s="148"/>
      <c r="BD612" s="148"/>
      <c r="BE612" s="148"/>
      <c r="BF612" s="148"/>
      <c r="BG612" s="148"/>
      <c r="BH612" s="148"/>
    </row>
    <row r="613" spans="1:60" outlineLevel="1" x14ac:dyDescent="0.2">
      <c r="A613" s="167">
        <v>154</v>
      </c>
      <c r="B613" s="168" t="s">
        <v>704</v>
      </c>
      <c r="C613" s="184" t="s">
        <v>705</v>
      </c>
      <c r="D613" s="169" t="s">
        <v>184</v>
      </c>
      <c r="E613" s="170">
        <v>561.0920000000001</v>
      </c>
      <c r="F613" s="171">
        <v>0</v>
      </c>
      <c r="G613" s="172">
        <f>ROUND(E613*F613,2)</f>
        <v>0</v>
      </c>
      <c r="H613" s="171">
        <v>5.2600000000000007</v>
      </c>
      <c r="I613" s="172">
        <f>ROUND(E613*H613,2)</f>
        <v>2951.34</v>
      </c>
      <c r="J613" s="171">
        <v>15.440000000000001</v>
      </c>
      <c r="K613" s="172">
        <f>ROUND(E613*J613,2)</f>
        <v>8663.26</v>
      </c>
      <c r="L613" s="172">
        <v>21</v>
      </c>
      <c r="M613" s="172">
        <f>G613*(1+L613/100)</f>
        <v>0</v>
      </c>
      <c r="N613" s="172">
        <v>7.0000000000000007E-5</v>
      </c>
      <c r="O613" s="172">
        <f>ROUND(E613*N613,2)</f>
        <v>0.04</v>
      </c>
      <c r="P613" s="172">
        <v>0</v>
      </c>
      <c r="Q613" s="172">
        <f>ROUND(E613*P613,2)</f>
        <v>0</v>
      </c>
      <c r="R613" s="172" t="s">
        <v>702</v>
      </c>
      <c r="S613" s="172" t="s">
        <v>168</v>
      </c>
      <c r="T613" s="173" t="s">
        <v>168</v>
      </c>
      <c r="U613" s="157">
        <v>3.2480000000000002E-2</v>
      </c>
      <c r="V613" s="157">
        <f>ROUND(E613*U613,2)</f>
        <v>18.22</v>
      </c>
      <c r="W613" s="157"/>
      <c r="X613" s="148"/>
      <c r="Y613" s="148"/>
      <c r="Z613" s="148"/>
      <c r="AA613" s="148"/>
      <c r="AB613" s="148"/>
      <c r="AC613" s="148"/>
      <c r="AD613" s="148"/>
      <c r="AE613" s="148"/>
      <c r="AF613" s="148"/>
      <c r="AG613" s="148" t="s">
        <v>169</v>
      </c>
      <c r="AH613" s="148"/>
      <c r="AI613" s="148"/>
      <c r="AJ613" s="148"/>
      <c r="AK613" s="148"/>
      <c r="AL613" s="148"/>
      <c r="AM613" s="148"/>
      <c r="AN613" s="148"/>
      <c r="AO613" s="148"/>
      <c r="AP613" s="148"/>
      <c r="AQ613" s="148"/>
      <c r="AR613" s="148"/>
      <c r="AS613" s="148"/>
      <c r="AT613" s="148"/>
      <c r="AU613" s="148"/>
      <c r="AV613" s="148"/>
      <c r="AW613" s="148"/>
      <c r="AX613" s="148"/>
      <c r="AY613" s="148"/>
      <c r="AZ613" s="148"/>
      <c r="BA613" s="148"/>
      <c r="BB613" s="148"/>
      <c r="BC613" s="148"/>
      <c r="BD613" s="148"/>
      <c r="BE613" s="148"/>
      <c r="BF613" s="148"/>
      <c r="BG613" s="148"/>
      <c r="BH613" s="148"/>
    </row>
    <row r="614" spans="1:60" outlineLevel="1" x14ac:dyDescent="0.2">
      <c r="A614" s="155"/>
      <c r="B614" s="156"/>
      <c r="C614" s="185" t="s">
        <v>211</v>
      </c>
      <c r="D614" s="158"/>
      <c r="E614" s="159">
        <v>32.540000000000006</v>
      </c>
      <c r="F614" s="157"/>
      <c r="G614" s="157"/>
      <c r="H614" s="157"/>
      <c r="I614" s="157"/>
      <c r="J614" s="157"/>
      <c r="K614" s="157"/>
      <c r="L614" s="157"/>
      <c r="M614" s="157"/>
      <c r="N614" s="157"/>
      <c r="O614" s="157"/>
      <c r="P614" s="157"/>
      <c r="Q614" s="157"/>
      <c r="R614" s="157"/>
      <c r="S614" s="157"/>
      <c r="T614" s="157"/>
      <c r="U614" s="157"/>
      <c r="V614" s="157"/>
      <c r="W614" s="157"/>
      <c r="X614" s="148"/>
      <c r="Y614" s="148"/>
      <c r="Z614" s="148"/>
      <c r="AA614" s="148"/>
      <c r="AB614" s="148"/>
      <c r="AC614" s="148"/>
      <c r="AD614" s="148"/>
      <c r="AE614" s="148"/>
      <c r="AF614" s="148"/>
      <c r="AG614" s="148" t="s">
        <v>173</v>
      </c>
      <c r="AH614" s="148">
        <v>0</v>
      </c>
      <c r="AI614" s="148"/>
      <c r="AJ614" s="148"/>
      <c r="AK614" s="148"/>
      <c r="AL614" s="148"/>
      <c r="AM614" s="148"/>
      <c r="AN614" s="148"/>
      <c r="AO614" s="148"/>
      <c r="AP614" s="148"/>
      <c r="AQ614" s="148"/>
      <c r="AR614" s="148"/>
      <c r="AS614" s="148"/>
      <c r="AT614" s="148"/>
      <c r="AU614" s="148"/>
      <c r="AV614" s="148"/>
      <c r="AW614" s="148"/>
      <c r="AX614" s="148"/>
      <c r="AY614" s="148"/>
      <c r="AZ614" s="148"/>
      <c r="BA614" s="148"/>
      <c r="BB614" s="148"/>
      <c r="BC614" s="148"/>
      <c r="BD614" s="148"/>
      <c r="BE614" s="148"/>
      <c r="BF614" s="148"/>
      <c r="BG614" s="148"/>
      <c r="BH614" s="148"/>
    </row>
    <row r="615" spans="1:60" outlineLevel="1" x14ac:dyDescent="0.2">
      <c r="A615" s="155"/>
      <c r="B615" s="156"/>
      <c r="C615" s="185" t="s">
        <v>212</v>
      </c>
      <c r="D615" s="158"/>
      <c r="E615" s="159">
        <v>113.54</v>
      </c>
      <c r="F615" s="157"/>
      <c r="G615" s="157"/>
      <c r="H615" s="157"/>
      <c r="I615" s="157"/>
      <c r="J615" s="157"/>
      <c r="K615" s="157"/>
      <c r="L615" s="157"/>
      <c r="M615" s="157"/>
      <c r="N615" s="157"/>
      <c r="O615" s="157"/>
      <c r="P615" s="157"/>
      <c r="Q615" s="157"/>
      <c r="R615" s="157"/>
      <c r="S615" s="157"/>
      <c r="T615" s="157"/>
      <c r="U615" s="157"/>
      <c r="V615" s="157"/>
      <c r="W615" s="157"/>
      <c r="X615" s="148"/>
      <c r="Y615" s="148"/>
      <c r="Z615" s="148"/>
      <c r="AA615" s="148"/>
      <c r="AB615" s="148"/>
      <c r="AC615" s="148"/>
      <c r="AD615" s="148"/>
      <c r="AE615" s="148"/>
      <c r="AF615" s="148"/>
      <c r="AG615" s="148" t="s">
        <v>173</v>
      </c>
      <c r="AH615" s="148">
        <v>0</v>
      </c>
      <c r="AI615" s="148"/>
      <c r="AJ615" s="148"/>
      <c r="AK615" s="148"/>
      <c r="AL615" s="148"/>
      <c r="AM615" s="148"/>
      <c r="AN615" s="148"/>
      <c r="AO615" s="148"/>
      <c r="AP615" s="148"/>
      <c r="AQ615" s="148"/>
      <c r="AR615" s="148"/>
      <c r="AS615" s="148"/>
      <c r="AT615" s="148"/>
      <c r="AU615" s="148"/>
      <c r="AV615" s="148"/>
      <c r="AW615" s="148"/>
      <c r="AX615" s="148"/>
      <c r="AY615" s="148"/>
      <c r="AZ615" s="148"/>
      <c r="BA615" s="148"/>
      <c r="BB615" s="148"/>
      <c r="BC615" s="148"/>
      <c r="BD615" s="148"/>
      <c r="BE615" s="148"/>
      <c r="BF615" s="148"/>
      <c r="BG615" s="148"/>
      <c r="BH615" s="148"/>
    </row>
    <row r="616" spans="1:60" outlineLevel="1" x14ac:dyDescent="0.2">
      <c r="A616" s="155"/>
      <c r="B616" s="156"/>
      <c r="C616" s="185" t="s">
        <v>703</v>
      </c>
      <c r="D616" s="158"/>
      <c r="E616" s="159">
        <v>141.33600000000001</v>
      </c>
      <c r="F616" s="157"/>
      <c r="G616" s="157"/>
      <c r="H616" s="157"/>
      <c r="I616" s="157"/>
      <c r="J616" s="157"/>
      <c r="K616" s="157"/>
      <c r="L616" s="157"/>
      <c r="M616" s="157"/>
      <c r="N616" s="157"/>
      <c r="O616" s="157"/>
      <c r="P616" s="157"/>
      <c r="Q616" s="157"/>
      <c r="R616" s="157"/>
      <c r="S616" s="157"/>
      <c r="T616" s="157"/>
      <c r="U616" s="157"/>
      <c r="V616" s="157"/>
      <c r="W616" s="157"/>
      <c r="X616" s="148"/>
      <c r="Y616" s="148"/>
      <c r="Z616" s="148"/>
      <c r="AA616" s="148"/>
      <c r="AB616" s="148"/>
      <c r="AC616" s="148"/>
      <c r="AD616" s="148"/>
      <c r="AE616" s="148"/>
      <c r="AF616" s="148"/>
      <c r="AG616" s="148" t="s">
        <v>173</v>
      </c>
      <c r="AH616" s="148">
        <v>0</v>
      </c>
      <c r="AI616" s="148"/>
      <c r="AJ616" s="148"/>
      <c r="AK616" s="148"/>
      <c r="AL616" s="148"/>
      <c r="AM616" s="148"/>
      <c r="AN616" s="148"/>
      <c r="AO616" s="148"/>
      <c r="AP616" s="148"/>
      <c r="AQ616" s="148"/>
      <c r="AR616" s="148"/>
      <c r="AS616" s="148"/>
      <c r="AT616" s="148"/>
      <c r="AU616" s="148"/>
      <c r="AV616" s="148"/>
      <c r="AW616" s="148"/>
      <c r="AX616" s="148"/>
      <c r="AY616" s="148"/>
      <c r="AZ616" s="148"/>
      <c r="BA616" s="148"/>
      <c r="BB616" s="148"/>
      <c r="BC616" s="148"/>
      <c r="BD616" s="148"/>
      <c r="BE616" s="148"/>
      <c r="BF616" s="148"/>
      <c r="BG616" s="148"/>
      <c r="BH616" s="148"/>
    </row>
    <row r="617" spans="1:60" outlineLevel="1" x14ac:dyDescent="0.2">
      <c r="A617" s="155"/>
      <c r="B617" s="156"/>
      <c r="C617" s="185" t="s">
        <v>219</v>
      </c>
      <c r="D617" s="158"/>
      <c r="E617" s="159">
        <v>47.580000000000005</v>
      </c>
      <c r="F617" s="157"/>
      <c r="G617" s="157"/>
      <c r="H617" s="157"/>
      <c r="I617" s="157"/>
      <c r="J617" s="157"/>
      <c r="K617" s="157"/>
      <c r="L617" s="157"/>
      <c r="M617" s="157"/>
      <c r="N617" s="157"/>
      <c r="O617" s="157"/>
      <c r="P617" s="157"/>
      <c r="Q617" s="157"/>
      <c r="R617" s="157"/>
      <c r="S617" s="157"/>
      <c r="T617" s="157"/>
      <c r="U617" s="157"/>
      <c r="V617" s="157"/>
      <c r="W617" s="157"/>
      <c r="X617" s="148"/>
      <c r="Y617" s="148"/>
      <c r="Z617" s="148"/>
      <c r="AA617" s="148"/>
      <c r="AB617" s="148"/>
      <c r="AC617" s="148"/>
      <c r="AD617" s="148"/>
      <c r="AE617" s="148"/>
      <c r="AF617" s="148"/>
      <c r="AG617" s="148" t="s">
        <v>173</v>
      </c>
      <c r="AH617" s="148">
        <v>0</v>
      </c>
      <c r="AI617" s="148"/>
      <c r="AJ617" s="148"/>
      <c r="AK617" s="148"/>
      <c r="AL617" s="148"/>
      <c r="AM617" s="148"/>
      <c r="AN617" s="148"/>
      <c r="AO617" s="148"/>
      <c r="AP617" s="148"/>
      <c r="AQ617" s="148"/>
      <c r="AR617" s="148"/>
      <c r="AS617" s="148"/>
      <c r="AT617" s="148"/>
      <c r="AU617" s="148"/>
      <c r="AV617" s="148"/>
      <c r="AW617" s="148"/>
      <c r="AX617" s="148"/>
      <c r="AY617" s="148"/>
      <c r="AZ617" s="148"/>
      <c r="BA617" s="148"/>
      <c r="BB617" s="148"/>
      <c r="BC617" s="148"/>
      <c r="BD617" s="148"/>
      <c r="BE617" s="148"/>
      <c r="BF617" s="148"/>
      <c r="BG617" s="148"/>
      <c r="BH617" s="148"/>
    </row>
    <row r="618" spans="1:60" outlineLevel="1" x14ac:dyDescent="0.2">
      <c r="A618" s="155"/>
      <c r="B618" s="156"/>
      <c r="C618" s="185" t="s">
        <v>220</v>
      </c>
      <c r="D618" s="158"/>
      <c r="E618" s="159">
        <v>17.940000000000001</v>
      </c>
      <c r="F618" s="157"/>
      <c r="G618" s="157"/>
      <c r="H618" s="157"/>
      <c r="I618" s="157"/>
      <c r="J618" s="157"/>
      <c r="K618" s="157"/>
      <c r="L618" s="157"/>
      <c r="M618" s="157"/>
      <c r="N618" s="157"/>
      <c r="O618" s="157"/>
      <c r="P618" s="157"/>
      <c r="Q618" s="157"/>
      <c r="R618" s="157"/>
      <c r="S618" s="157"/>
      <c r="T618" s="157"/>
      <c r="U618" s="157"/>
      <c r="V618" s="157"/>
      <c r="W618" s="157"/>
      <c r="X618" s="148"/>
      <c r="Y618" s="148"/>
      <c r="Z618" s="148"/>
      <c r="AA618" s="148"/>
      <c r="AB618" s="148"/>
      <c r="AC618" s="148"/>
      <c r="AD618" s="148"/>
      <c r="AE618" s="148"/>
      <c r="AF618" s="148"/>
      <c r="AG618" s="148" t="s">
        <v>173</v>
      </c>
      <c r="AH618" s="148">
        <v>0</v>
      </c>
      <c r="AI618" s="148"/>
      <c r="AJ618" s="148"/>
      <c r="AK618" s="148"/>
      <c r="AL618" s="148"/>
      <c r="AM618" s="148"/>
      <c r="AN618" s="148"/>
      <c r="AO618" s="148"/>
      <c r="AP618" s="148"/>
      <c r="AQ618" s="148"/>
      <c r="AR618" s="148"/>
      <c r="AS618" s="148"/>
      <c r="AT618" s="148"/>
      <c r="AU618" s="148"/>
      <c r="AV618" s="148"/>
      <c r="AW618" s="148"/>
      <c r="AX618" s="148"/>
      <c r="AY618" s="148"/>
      <c r="AZ618" s="148"/>
      <c r="BA618" s="148"/>
      <c r="BB618" s="148"/>
      <c r="BC618" s="148"/>
      <c r="BD618" s="148"/>
      <c r="BE618" s="148"/>
      <c r="BF618" s="148"/>
      <c r="BG618" s="148"/>
      <c r="BH618" s="148"/>
    </row>
    <row r="619" spans="1:60" outlineLevel="1" x14ac:dyDescent="0.2">
      <c r="A619" s="155"/>
      <c r="B619" s="156"/>
      <c r="C619" s="185" t="s">
        <v>221</v>
      </c>
      <c r="D619" s="158"/>
      <c r="E619" s="159">
        <v>12.584000000000001</v>
      </c>
      <c r="F619" s="157"/>
      <c r="G619" s="157"/>
      <c r="H619" s="157"/>
      <c r="I619" s="157"/>
      <c r="J619" s="157"/>
      <c r="K619" s="157"/>
      <c r="L619" s="157"/>
      <c r="M619" s="157"/>
      <c r="N619" s="157"/>
      <c r="O619" s="157"/>
      <c r="P619" s="157"/>
      <c r="Q619" s="157"/>
      <c r="R619" s="157"/>
      <c r="S619" s="157"/>
      <c r="T619" s="157"/>
      <c r="U619" s="157"/>
      <c r="V619" s="157"/>
      <c r="W619" s="157"/>
      <c r="X619" s="148"/>
      <c r="Y619" s="148"/>
      <c r="Z619" s="148"/>
      <c r="AA619" s="148"/>
      <c r="AB619" s="148"/>
      <c r="AC619" s="148"/>
      <c r="AD619" s="148"/>
      <c r="AE619" s="148"/>
      <c r="AF619" s="148"/>
      <c r="AG619" s="148" t="s">
        <v>173</v>
      </c>
      <c r="AH619" s="148">
        <v>0</v>
      </c>
      <c r="AI619" s="148"/>
      <c r="AJ619" s="148"/>
      <c r="AK619" s="148"/>
      <c r="AL619" s="148"/>
      <c r="AM619" s="148"/>
      <c r="AN619" s="148"/>
      <c r="AO619" s="148"/>
      <c r="AP619" s="148"/>
      <c r="AQ619" s="148"/>
      <c r="AR619" s="148"/>
      <c r="AS619" s="148"/>
      <c r="AT619" s="148"/>
      <c r="AU619" s="148"/>
      <c r="AV619" s="148"/>
      <c r="AW619" s="148"/>
      <c r="AX619" s="148"/>
      <c r="AY619" s="148"/>
      <c r="AZ619" s="148"/>
      <c r="BA619" s="148"/>
      <c r="BB619" s="148"/>
      <c r="BC619" s="148"/>
      <c r="BD619" s="148"/>
      <c r="BE619" s="148"/>
      <c r="BF619" s="148"/>
      <c r="BG619" s="148"/>
      <c r="BH619" s="148"/>
    </row>
    <row r="620" spans="1:60" outlineLevel="1" x14ac:dyDescent="0.2">
      <c r="A620" s="155"/>
      <c r="B620" s="156"/>
      <c r="C620" s="185" t="s">
        <v>222</v>
      </c>
      <c r="D620" s="158"/>
      <c r="E620" s="159">
        <v>32.604000000000006</v>
      </c>
      <c r="F620" s="157"/>
      <c r="G620" s="157"/>
      <c r="H620" s="157"/>
      <c r="I620" s="157"/>
      <c r="J620" s="157"/>
      <c r="K620" s="157"/>
      <c r="L620" s="157"/>
      <c r="M620" s="157"/>
      <c r="N620" s="157"/>
      <c r="O620" s="157"/>
      <c r="P620" s="157"/>
      <c r="Q620" s="157"/>
      <c r="R620" s="157"/>
      <c r="S620" s="157"/>
      <c r="T620" s="157"/>
      <c r="U620" s="157"/>
      <c r="V620" s="157"/>
      <c r="W620" s="157"/>
      <c r="X620" s="148"/>
      <c r="Y620" s="148"/>
      <c r="Z620" s="148"/>
      <c r="AA620" s="148"/>
      <c r="AB620" s="148"/>
      <c r="AC620" s="148"/>
      <c r="AD620" s="148"/>
      <c r="AE620" s="148"/>
      <c r="AF620" s="148"/>
      <c r="AG620" s="148" t="s">
        <v>173</v>
      </c>
      <c r="AH620" s="148">
        <v>0</v>
      </c>
      <c r="AI620" s="148"/>
      <c r="AJ620" s="148"/>
      <c r="AK620" s="148"/>
      <c r="AL620" s="148"/>
      <c r="AM620" s="148"/>
      <c r="AN620" s="148"/>
      <c r="AO620" s="148"/>
      <c r="AP620" s="148"/>
      <c r="AQ620" s="148"/>
      <c r="AR620" s="148"/>
      <c r="AS620" s="148"/>
      <c r="AT620" s="148"/>
      <c r="AU620" s="148"/>
      <c r="AV620" s="148"/>
      <c r="AW620" s="148"/>
      <c r="AX620" s="148"/>
      <c r="AY620" s="148"/>
      <c r="AZ620" s="148"/>
      <c r="BA620" s="148"/>
      <c r="BB620" s="148"/>
      <c r="BC620" s="148"/>
      <c r="BD620" s="148"/>
      <c r="BE620" s="148"/>
      <c r="BF620" s="148"/>
      <c r="BG620" s="148"/>
      <c r="BH620" s="148"/>
    </row>
    <row r="621" spans="1:60" outlineLevel="1" x14ac:dyDescent="0.2">
      <c r="A621" s="155"/>
      <c r="B621" s="156"/>
      <c r="C621" s="185" t="s">
        <v>223</v>
      </c>
      <c r="D621" s="158"/>
      <c r="E621" s="159">
        <v>36.660000000000004</v>
      </c>
      <c r="F621" s="157"/>
      <c r="G621" s="157"/>
      <c r="H621" s="157"/>
      <c r="I621" s="157"/>
      <c r="J621" s="157"/>
      <c r="K621" s="157"/>
      <c r="L621" s="157"/>
      <c r="M621" s="157"/>
      <c r="N621" s="157"/>
      <c r="O621" s="157"/>
      <c r="P621" s="157"/>
      <c r="Q621" s="157"/>
      <c r="R621" s="157"/>
      <c r="S621" s="157"/>
      <c r="T621" s="157"/>
      <c r="U621" s="157"/>
      <c r="V621" s="157"/>
      <c r="W621" s="157"/>
      <c r="X621" s="148"/>
      <c r="Y621" s="148"/>
      <c r="Z621" s="148"/>
      <c r="AA621" s="148"/>
      <c r="AB621" s="148"/>
      <c r="AC621" s="148"/>
      <c r="AD621" s="148"/>
      <c r="AE621" s="148"/>
      <c r="AF621" s="148"/>
      <c r="AG621" s="148" t="s">
        <v>173</v>
      </c>
      <c r="AH621" s="148">
        <v>0</v>
      </c>
      <c r="AI621" s="148"/>
      <c r="AJ621" s="148"/>
      <c r="AK621" s="148"/>
      <c r="AL621" s="148"/>
      <c r="AM621" s="148"/>
      <c r="AN621" s="148"/>
      <c r="AO621" s="148"/>
      <c r="AP621" s="148"/>
      <c r="AQ621" s="148"/>
      <c r="AR621" s="148"/>
      <c r="AS621" s="148"/>
      <c r="AT621" s="148"/>
      <c r="AU621" s="148"/>
      <c r="AV621" s="148"/>
      <c r="AW621" s="148"/>
      <c r="AX621" s="148"/>
      <c r="AY621" s="148"/>
      <c r="AZ621" s="148"/>
      <c r="BA621" s="148"/>
      <c r="BB621" s="148"/>
      <c r="BC621" s="148"/>
      <c r="BD621" s="148"/>
      <c r="BE621" s="148"/>
      <c r="BF621" s="148"/>
      <c r="BG621" s="148"/>
      <c r="BH621" s="148"/>
    </row>
    <row r="622" spans="1:60" outlineLevel="1" x14ac:dyDescent="0.2">
      <c r="A622" s="155"/>
      <c r="B622" s="156"/>
      <c r="C622" s="185" t="s">
        <v>224</v>
      </c>
      <c r="D622" s="158"/>
      <c r="E622" s="159">
        <v>70.044000000000011</v>
      </c>
      <c r="F622" s="157"/>
      <c r="G622" s="157"/>
      <c r="H622" s="157"/>
      <c r="I622" s="157"/>
      <c r="J622" s="157"/>
      <c r="K622" s="157"/>
      <c r="L622" s="157"/>
      <c r="M622" s="157"/>
      <c r="N622" s="157"/>
      <c r="O622" s="157"/>
      <c r="P622" s="157"/>
      <c r="Q622" s="157"/>
      <c r="R622" s="157"/>
      <c r="S622" s="157"/>
      <c r="T622" s="157"/>
      <c r="U622" s="157"/>
      <c r="V622" s="157"/>
      <c r="W622" s="157"/>
      <c r="X622" s="148"/>
      <c r="Y622" s="148"/>
      <c r="Z622" s="148"/>
      <c r="AA622" s="148"/>
      <c r="AB622" s="148"/>
      <c r="AC622" s="148"/>
      <c r="AD622" s="148"/>
      <c r="AE622" s="148"/>
      <c r="AF622" s="148"/>
      <c r="AG622" s="148" t="s">
        <v>173</v>
      </c>
      <c r="AH622" s="148">
        <v>0</v>
      </c>
      <c r="AI622" s="148"/>
      <c r="AJ622" s="148"/>
      <c r="AK622" s="148"/>
      <c r="AL622" s="148"/>
      <c r="AM622" s="148"/>
      <c r="AN622" s="148"/>
      <c r="AO622" s="148"/>
      <c r="AP622" s="148"/>
      <c r="AQ622" s="148"/>
      <c r="AR622" s="148"/>
      <c r="AS622" s="148"/>
      <c r="AT622" s="148"/>
      <c r="AU622" s="148"/>
      <c r="AV622" s="148"/>
      <c r="AW622" s="148"/>
      <c r="AX622" s="148"/>
      <c r="AY622" s="148"/>
      <c r="AZ622" s="148"/>
      <c r="BA622" s="148"/>
      <c r="BB622" s="148"/>
      <c r="BC622" s="148"/>
      <c r="BD622" s="148"/>
      <c r="BE622" s="148"/>
      <c r="BF622" s="148"/>
      <c r="BG622" s="148"/>
      <c r="BH622" s="148"/>
    </row>
    <row r="623" spans="1:60" outlineLevel="1" x14ac:dyDescent="0.2">
      <c r="A623" s="155"/>
      <c r="B623" s="156"/>
      <c r="C623" s="185" t="s">
        <v>225</v>
      </c>
      <c r="D623" s="158"/>
      <c r="E623" s="159">
        <v>56.264000000000003</v>
      </c>
      <c r="F623" s="157"/>
      <c r="G623" s="157"/>
      <c r="H623" s="157"/>
      <c r="I623" s="157"/>
      <c r="J623" s="157"/>
      <c r="K623" s="157"/>
      <c r="L623" s="157"/>
      <c r="M623" s="157"/>
      <c r="N623" s="157"/>
      <c r="O623" s="157"/>
      <c r="P623" s="157"/>
      <c r="Q623" s="157"/>
      <c r="R623" s="157"/>
      <c r="S623" s="157"/>
      <c r="T623" s="157"/>
      <c r="U623" s="157"/>
      <c r="V623" s="157"/>
      <c r="W623" s="157"/>
      <c r="X623" s="148"/>
      <c r="Y623" s="148"/>
      <c r="Z623" s="148"/>
      <c r="AA623" s="148"/>
      <c r="AB623" s="148"/>
      <c r="AC623" s="148"/>
      <c r="AD623" s="148"/>
      <c r="AE623" s="148"/>
      <c r="AF623" s="148"/>
      <c r="AG623" s="148" t="s">
        <v>173</v>
      </c>
      <c r="AH623" s="148">
        <v>0</v>
      </c>
      <c r="AI623" s="148"/>
      <c r="AJ623" s="148"/>
      <c r="AK623" s="148"/>
      <c r="AL623" s="148"/>
      <c r="AM623" s="148"/>
      <c r="AN623" s="148"/>
      <c r="AO623" s="148"/>
      <c r="AP623" s="148"/>
      <c r="AQ623" s="148"/>
      <c r="AR623" s="148"/>
      <c r="AS623" s="148"/>
      <c r="AT623" s="148"/>
      <c r="AU623" s="148"/>
      <c r="AV623" s="148"/>
      <c r="AW623" s="148"/>
      <c r="AX623" s="148"/>
      <c r="AY623" s="148"/>
      <c r="AZ623" s="148"/>
      <c r="BA623" s="148"/>
      <c r="BB623" s="148"/>
      <c r="BC623" s="148"/>
      <c r="BD623" s="148"/>
      <c r="BE623" s="148"/>
      <c r="BF623" s="148"/>
      <c r="BG623" s="148"/>
      <c r="BH623" s="148"/>
    </row>
    <row r="624" spans="1:60" outlineLevel="1" x14ac:dyDescent="0.2">
      <c r="A624" s="167">
        <v>155</v>
      </c>
      <c r="B624" s="168" t="s">
        <v>706</v>
      </c>
      <c r="C624" s="184" t="s">
        <v>707</v>
      </c>
      <c r="D624" s="169" t="s">
        <v>184</v>
      </c>
      <c r="E624" s="170">
        <v>561.0920000000001</v>
      </c>
      <c r="F624" s="171">
        <v>0</v>
      </c>
      <c r="G624" s="172">
        <f>ROUND(E624*F624,2)</f>
        <v>0</v>
      </c>
      <c r="H624" s="171">
        <v>15.540000000000001</v>
      </c>
      <c r="I624" s="172">
        <f>ROUND(E624*H624,2)</f>
        <v>8719.3700000000008</v>
      </c>
      <c r="J624" s="171">
        <v>51.760000000000005</v>
      </c>
      <c r="K624" s="172">
        <f>ROUND(E624*J624,2)</f>
        <v>29042.12</v>
      </c>
      <c r="L624" s="172">
        <v>21</v>
      </c>
      <c r="M624" s="172">
        <f>G624*(1+L624/100)</f>
        <v>0</v>
      </c>
      <c r="N624" s="172">
        <v>3.1000000000000005E-4</v>
      </c>
      <c r="O624" s="172">
        <f>ROUND(E624*N624,2)</f>
        <v>0.17</v>
      </c>
      <c r="P624" s="172">
        <v>0</v>
      </c>
      <c r="Q624" s="172">
        <f>ROUND(E624*P624,2)</f>
        <v>0</v>
      </c>
      <c r="R624" s="172" t="s">
        <v>702</v>
      </c>
      <c r="S624" s="172" t="s">
        <v>168</v>
      </c>
      <c r="T624" s="173" t="s">
        <v>168</v>
      </c>
      <c r="U624" s="157">
        <v>0.10902000000000001</v>
      </c>
      <c r="V624" s="157">
        <f>ROUND(E624*U624,2)</f>
        <v>61.17</v>
      </c>
      <c r="W624" s="157"/>
      <c r="X624" s="148"/>
      <c r="Y624" s="148"/>
      <c r="Z624" s="148"/>
      <c r="AA624" s="148"/>
      <c r="AB624" s="148"/>
      <c r="AC624" s="148"/>
      <c r="AD624" s="148"/>
      <c r="AE624" s="148"/>
      <c r="AF624" s="148"/>
      <c r="AG624" s="148" t="s">
        <v>169</v>
      </c>
      <c r="AH624" s="148"/>
      <c r="AI624" s="148"/>
      <c r="AJ624" s="148"/>
      <c r="AK624" s="148"/>
      <c r="AL624" s="148"/>
      <c r="AM624" s="148"/>
      <c r="AN624" s="148"/>
      <c r="AO624" s="148"/>
      <c r="AP624" s="148"/>
      <c r="AQ624" s="148"/>
      <c r="AR624" s="148"/>
      <c r="AS624" s="148"/>
      <c r="AT624" s="148"/>
      <c r="AU624" s="148"/>
      <c r="AV624" s="148"/>
      <c r="AW624" s="148"/>
      <c r="AX624" s="148"/>
      <c r="AY624" s="148"/>
      <c r="AZ624" s="148"/>
      <c r="BA624" s="148"/>
      <c r="BB624" s="148"/>
      <c r="BC624" s="148"/>
      <c r="BD624" s="148"/>
      <c r="BE624" s="148"/>
      <c r="BF624" s="148"/>
      <c r="BG624" s="148"/>
      <c r="BH624" s="148"/>
    </row>
    <row r="625" spans="1:60" outlineLevel="1" x14ac:dyDescent="0.2">
      <c r="A625" s="155"/>
      <c r="B625" s="156"/>
      <c r="C625" s="185" t="s">
        <v>211</v>
      </c>
      <c r="D625" s="158"/>
      <c r="E625" s="159">
        <v>32.540000000000006</v>
      </c>
      <c r="F625" s="157"/>
      <c r="G625" s="157"/>
      <c r="H625" s="157"/>
      <c r="I625" s="157"/>
      <c r="J625" s="157"/>
      <c r="K625" s="157"/>
      <c r="L625" s="157"/>
      <c r="M625" s="157"/>
      <c r="N625" s="157"/>
      <c r="O625" s="157"/>
      <c r="P625" s="157"/>
      <c r="Q625" s="157"/>
      <c r="R625" s="157"/>
      <c r="S625" s="157"/>
      <c r="T625" s="157"/>
      <c r="U625" s="157"/>
      <c r="V625" s="157"/>
      <c r="W625" s="157"/>
      <c r="X625" s="148"/>
      <c r="Y625" s="148"/>
      <c r="Z625" s="148"/>
      <c r="AA625" s="148"/>
      <c r="AB625" s="148"/>
      <c r="AC625" s="148"/>
      <c r="AD625" s="148"/>
      <c r="AE625" s="148"/>
      <c r="AF625" s="148"/>
      <c r="AG625" s="148" t="s">
        <v>173</v>
      </c>
      <c r="AH625" s="148">
        <v>0</v>
      </c>
      <c r="AI625" s="148"/>
      <c r="AJ625" s="148"/>
      <c r="AK625" s="148"/>
      <c r="AL625" s="148"/>
      <c r="AM625" s="148"/>
      <c r="AN625" s="148"/>
      <c r="AO625" s="148"/>
      <c r="AP625" s="148"/>
      <c r="AQ625" s="148"/>
      <c r="AR625" s="148"/>
      <c r="AS625" s="148"/>
      <c r="AT625" s="148"/>
      <c r="AU625" s="148"/>
      <c r="AV625" s="148"/>
      <c r="AW625" s="148"/>
      <c r="AX625" s="148"/>
      <c r="AY625" s="148"/>
      <c r="AZ625" s="148"/>
      <c r="BA625" s="148"/>
      <c r="BB625" s="148"/>
      <c r="BC625" s="148"/>
      <c r="BD625" s="148"/>
      <c r="BE625" s="148"/>
      <c r="BF625" s="148"/>
      <c r="BG625" s="148"/>
      <c r="BH625" s="148"/>
    </row>
    <row r="626" spans="1:60" outlineLevel="1" x14ac:dyDescent="0.2">
      <c r="A626" s="155"/>
      <c r="B626" s="156"/>
      <c r="C626" s="185" t="s">
        <v>212</v>
      </c>
      <c r="D626" s="158"/>
      <c r="E626" s="159">
        <v>113.54</v>
      </c>
      <c r="F626" s="157"/>
      <c r="G626" s="157"/>
      <c r="H626" s="157"/>
      <c r="I626" s="157"/>
      <c r="J626" s="157"/>
      <c r="K626" s="157"/>
      <c r="L626" s="157"/>
      <c r="M626" s="157"/>
      <c r="N626" s="157"/>
      <c r="O626" s="157"/>
      <c r="P626" s="157"/>
      <c r="Q626" s="157"/>
      <c r="R626" s="157"/>
      <c r="S626" s="157"/>
      <c r="T626" s="157"/>
      <c r="U626" s="157"/>
      <c r="V626" s="157"/>
      <c r="W626" s="157"/>
      <c r="X626" s="148"/>
      <c r="Y626" s="148"/>
      <c r="Z626" s="148"/>
      <c r="AA626" s="148"/>
      <c r="AB626" s="148"/>
      <c r="AC626" s="148"/>
      <c r="AD626" s="148"/>
      <c r="AE626" s="148"/>
      <c r="AF626" s="148"/>
      <c r="AG626" s="148" t="s">
        <v>173</v>
      </c>
      <c r="AH626" s="148">
        <v>0</v>
      </c>
      <c r="AI626" s="148"/>
      <c r="AJ626" s="148"/>
      <c r="AK626" s="148"/>
      <c r="AL626" s="148"/>
      <c r="AM626" s="148"/>
      <c r="AN626" s="148"/>
      <c r="AO626" s="148"/>
      <c r="AP626" s="148"/>
      <c r="AQ626" s="148"/>
      <c r="AR626" s="148"/>
      <c r="AS626" s="148"/>
      <c r="AT626" s="148"/>
      <c r="AU626" s="148"/>
      <c r="AV626" s="148"/>
      <c r="AW626" s="148"/>
      <c r="AX626" s="148"/>
      <c r="AY626" s="148"/>
      <c r="AZ626" s="148"/>
      <c r="BA626" s="148"/>
      <c r="BB626" s="148"/>
      <c r="BC626" s="148"/>
      <c r="BD626" s="148"/>
      <c r="BE626" s="148"/>
      <c r="BF626" s="148"/>
      <c r="BG626" s="148"/>
      <c r="BH626" s="148"/>
    </row>
    <row r="627" spans="1:60" outlineLevel="1" x14ac:dyDescent="0.2">
      <c r="A627" s="155"/>
      <c r="B627" s="156"/>
      <c r="C627" s="185" t="s">
        <v>703</v>
      </c>
      <c r="D627" s="158"/>
      <c r="E627" s="159">
        <v>141.33600000000001</v>
      </c>
      <c r="F627" s="157"/>
      <c r="G627" s="157"/>
      <c r="H627" s="157"/>
      <c r="I627" s="157"/>
      <c r="J627" s="157"/>
      <c r="K627" s="157"/>
      <c r="L627" s="157"/>
      <c r="M627" s="157"/>
      <c r="N627" s="157"/>
      <c r="O627" s="157"/>
      <c r="P627" s="157"/>
      <c r="Q627" s="157"/>
      <c r="R627" s="157"/>
      <c r="S627" s="157"/>
      <c r="T627" s="157"/>
      <c r="U627" s="157"/>
      <c r="V627" s="157"/>
      <c r="W627" s="157"/>
      <c r="X627" s="148"/>
      <c r="Y627" s="148"/>
      <c r="Z627" s="148"/>
      <c r="AA627" s="148"/>
      <c r="AB627" s="148"/>
      <c r="AC627" s="148"/>
      <c r="AD627" s="148"/>
      <c r="AE627" s="148"/>
      <c r="AF627" s="148"/>
      <c r="AG627" s="148" t="s">
        <v>173</v>
      </c>
      <c r="AH627" s="148">
        <v>0</v>
      </c>
      <c r="AI627" s="148"/>
      <c r="AJ627" s="148"/>
      <c r="AK627" s="148"/>
      <c r="AL627" s="148"/>
      <c r="AM627" s="148"/>
      <c r="AN627" s="148"/>
      <c r="AO627" s="148"/>
      <c r="AP627" s="148"/>
      <c r="AQ627" s="148"/>
      <c r="AR627" s="148"/>
      <c r="AS627" s="148"/>
      <c r="AT627" s="148"/>
      <c r="AU627" s="148"/>
      <c r="AV627" s="148"/>
      <c r="AW627" s="148"/>
      <c r="AX627" s="148"/>
      <c r="AY627" s="148"/>
      <c r="AZ627" s="148"/>
      <c r="BA627" s="148"/>
      <c r="BB627" s="148"/>
      <c r="BC627" s="148"/>
      <c r="BD627" s="148"/>
      <c r="BE627" s="148"/>
      <c r="BF627" s="148"/>
      <c r="BG627" s="148"/>
      <c r="BH627" s="148"/>
    </row>
    <row r="628" spans="1:60" outlineLevel="1" x14ac:dyDescent="0.2">
      <c r="A628" s="155"/>
      <c r="B628" s="156"/>
      <c r="C628" s="185" t="s">
        <v>219</v>
      </c>
      <c r="D628" s="158"/>
      <c r="E628" s="159">
        <v>47.580000000000005</v>
      </c>
      <c r="F628" s="157"/>
      <c r="G628" s="157"/>
      <c r="H628" s="157"/>
      <c r="I628" s="157"/>
      <c r="J628" s="157"/>
      <c r="K628" s="157"/>
      <c r="L628" s="157"/>
      <c r="M628" s="157"/>
      <c r="N628" s="157"/>
      <c r="O628" s="157"/>
      <c r="P628" s="157"/>
      <c r="Q628" s="157"/>
      <c r="R628" s="157"/>
      <c r="S628" s="157"/>
      <c r="T628" s="157"/>
      <c r="U628" s="157"/>
      <c r="V628" s="157"/>
      <c r="W628" s="157"/>
      <c r="X628" s="148"/>
      <c r="Y628" s="148"/>
      <c r="Z628" s="148"/>
      <c r="AA628" s="148"/>
      <c r="AB628" s="148"/>
      <c r="AC628" s="148"/>
      <c r="AD628" s="148"/>
      <c r="AE628" s="148"/>
      <c r="AF628" s="148"/>
      <c r="AG628" s="148" t="s">
        <v>173</v>
      </c>
      <c r="AH628" s="148">
        <v>0</v>
      </c>
      <c r="AI628" s="148"/>
      <c r="AJ628" s="148"/>
      <c r="AK628" s="148"/>
      <c r="AL628" s="148"/>
      <c r="AM628" s="148"/>
      <c r="AN628" s="148"/>
      <c r="AO628" s="148"/>
      <c r="AP628" s="148"/>
      <c r="AQ628" s="148"/>
      <c r="AR628" s="148"/>
      <c r="AS628" s="148"/>
      <c r="AT628" s="148"/>
      <c r="AU628" s="148"/>
      <c r="AV628" s="148"/>
      <c r="AW628" s="148"/>
      <c r="AX628" s="148"/>
      <c r="AY628" s="148"/>
      <c r="AZ628" s="148"/>
      <c r="BA628" s="148"/>
      <c r="BB628" s="148"/>
      <c r="BC628" s="148"/>
      <c r="BD628" s="148"/>
      <c r="BE628" s="148"/>
      <c r="BF628" s="148"/>
      <c r="BG628" s="148"/>
      <c r="BH628" s="148"/>
    </row>
    <row r="629" spans="1:60" outlineLevel="1" x14ac:dyDescent="0.2">
      <c r="A629" s="155"/>
      <c r="B629" s="156"/>
      <c r="C629" s="185" t="s">
        <v>220</v>
      </c>
      <c r="D629" s="158"/>
      <c r="E629" s="159">
        <v>17.940000000000001</v>
      </c>
      <c r="F629" s="157"/>
      <c r="G629" s="157"/>
      <c r="H629" s="157"/>
      <c r="I629" s="157"/>
      <c r="J629" s="157"/>
      <c r="K629" s="157"/>
      <c r="L629" s="157"/>
      <c r="M629" s="157"/>
      <c r="N629" s="157"/>
      <c r="O629" s="157"/>
      <c r="P629" s="157"/>
      <c r="Q629" s="157"/>
      <c r="R629" s="157"/>
      <c r="S629" s="157"/>
      <c r="T629" s="157"/>
      <c r="U629" s="157"/>
      <c r="V629" s="157"/>
      <c r="W629" s="157"/>
      <c r="X629" s="148"/>
      <c r="Y629" s="148"/>
      <c r="Z629" s="148"/>
      <c r="AA629" s="148"/>
      <c r="AB629" s="148"/>
      <c r="AC629" s="148"/>
      <c r="AD629" s="148"/>
      <c r="AE629" s="148"/>
      <c r="AF629" s="148"/>
      <c r="AG629" s="148" t="s">
        <v>173</v>
      </c>
      <c r="AH629" s="148">
        <v>0</v>
      </c>
      <c r="AI629" s="148"/>
      <c r="AJ629" s="148"/>
      <c r="AK629" s="148"/>
      <c r="AL629" s="148"/>
      <c r="AM629" s="148"/>
      <c r="AN629" s="148"/>
      <c r="AO629" s="148"/>
      <c r="AP629" s="148"/>
      <c r="AQ629" s="148"/>
      <c r="AR629" s="148"/>
      <c r="AS629" s="148"/>
      <c r="AT629" s="148"/>
      <c r="AU629" s="148"/>
      <c r="AV629" s="148"/>
      <c r="AW629" s="148"/>
      <c r="AX629" s="148"/>
      <c r="AY629" s="148"/>
      <c r="AZ629" s="148"/>
      <c r="BA629" s="148"/>
      <c r="BB629" s="148"/>
      <c r="BC629" s="148"/>
      <c r="BD629" s="148"/>
      <c r="BE629" s="148"/>
      <c r="BF629" s="148"/>
      <c r="BG629" s="148"/>
      <c r="BH629" s="148"/>
    </row>
    <row r="630" spans="1:60" outlineLevel="1" x14ac:dyDescent="0.2">
      <c r="A630" s="155"/>
      <c r="B630" s="156"/>
      <c r="C630" s="185" t="s">
        <v>221</v>
      </c>
      <c r="D630" s="158"/>
      <c r="E630" s="159">
        <v>12.584000000000001</v>
      </c>
      <c r="F630" s="157"/>
      <c r="G630" s="157"/>
      <c r="H630" s="157"/>
      <c r="I630" s="157"/>
      <c r="J630" s="157"/>
      <c r="K630" s="157"/>
      <c r="L630" s="157"/>
      <c r="M630" s="157"/>
      <c r="N630" s="157"/>
      <c r="O630" s="157"/>
      <c r="P630" s="157"/>
      <c r="Q630" s="157"/>
      <c r="R630" s="157"/>
      <c r="S630" s="157"/>
      <c r="T630" s="157"/>
      <c r="U630" s="157"/>
      <c r="V630" s="157"/>
      <c r="W630" s="157"/>
      <c r="X630" s="148"/>
      <c r="Y630" s="148"/>
      <c r="Z630" s="148"/>
      <c r="AA630" s="148"/>
      <c r="AB630" s="148"/>
      <c r="AC630" s="148"/>
      <c r="AD630" s="148"/>
      <c r="AE630" s="148"/>
      <c r="AF630" s="148"/>
      <c r="AG630" s="148" t="s">
        <v>173</v>
      </c>
      <c r="AH630" s="148">
        <v>0</v>
      </c>
      <c r="AI630" s="148"/>
      <c r="AJ630" s="148"/>
      <c r="AK630" s="148"/>
      <c r="AL630" s="148"/>
      <c r="AM630" s="148"/>
      <c r="AN630" s="148"/>
      <c r="AO630" s="148"/>
      <c r="AP630" s="148"/>
      <c r="AQ630" s="148"/>
      <c r="AR630" s="148"/>
      <c r="AS630" s="148"/>
      <c r="AT630" s="148"/>
      <c r="AU630" s="148"/>
      <c r="AV630" s="148"/>
      <c r="AW630" s="148"/>
      <c r="AX630" s="148"/>
      <c r="AY630" s="148"/>
      <c r="AZ630" s="148"/>
      <c r="BA630" s="148"/>
      <c r="BB630" s="148"/>
      <c r="BC630" s="148"/>
      <c r="BD630" s="148"/>
      <c r="BE630" s="148"/>
      <c r="BF630" s="148"/>
      <c r="BG630" s="148"/>
      <c r="BH630" s="148"/>
    </row>
    <row r="631" spans="1:60" outlineLevel="1" x14ac:dyDescent="0.2">
      <c r="A631" s="155"/>
      <c r="B631" s="156"/>
      <c r="C631" s="185" t="s">
        <v>222</v>
      </c>
      <c r="D631" s="158"/>
      <c r="E631" s="159">
        <v>32.604000000000006</v>
      </c>
      <c r="F631" s="157"/>
      <c r="G631" s="157"/>
      <c r="H631" s="157"/>
      <c r="I631" s="157"/>
      <c r="J631" s="157"/>
      <c r="K631" s="157"/>
      <c r="L631" s="157"/>
      <c r="M631" s="157"/>
      <c r="N631" s="157"/>
      <c r="O631" s="157"/>
      <c r="P631" s="157"/>
      <c r="Q631" s="157"/>
      <c r="R631" s="157"/>
      <c r="S631" s="157"/>
      <c r="T631" s="157"/>
      <c r="U631" s="157"/>
      <c r="V631" s="157"/>
      <c r="W631" s="157"/>
      <c r="X631" s="148"/>
      <c r="Y631" s="148"/>
      <c r="Z631" s="148"/>
      <c r="AA631" s="148"/>
      <c r="AB631" s="148"/>
      <c r="AC631" s="148"/>
      <c r="AD631" s="148"/>
      <c r="AE631" s="148"/>
      <c r="AF631" s="148"/>
      <c r="AG631" s="148" t="s">
        <v>173</v>
      </c>
      <c r="AH631" s="148">
        <v>0</v>
      </c>
      <c r="AI631" s="148"/>
      <c r="AJ631" s="148"/>
      <c r="AK631" s="148"/>
      <c r="AL631" s="148"/>
      <c r="AM631" s="148"/>
      <c r="AN631" s="148"/>
      <c r="AO631" s="148"/>
      <c r="AP631" s="148"/>
      <c r="AQ631" s="148"/>
      <c r="AR631" s="148"/>
      <c r="AS631" s="148"/>
      <c r="AT631" s="148"/>
      <c r="AU631" s="148"/>
      <c r="AV631" s="148"/>
      <c r="AW631" s="148"/>
      <c r="AX631" s="148"/>
      <c r="AY631" s="148"/>
      <c r="AZ631" s="148"/>
      <c r="BA631" s="148"/>
      <c r="BB631" s="148"/>
      <c r="BC631" s="148"/>
      <c r="BD631" s="148"/>
      <c r="BE631" s="148"/>
      <c r="BF631" s="148"/>
      <c r="BG631" s="148"/>
      <c r="BH631" s="148"/>
    </row>
    <row r="632" spans="1:60" outlineLevel="1" x14ac:dyDescent="0.2">
      <c r="A632" s="155"/>
      <c r="B632" s="156"/>
      <c r="C632" s="185" t="s">
        <v>223</v>
      </c>
      <c r="D632" s="158"/>
      <c r="E632" s="159">
        <v>36.660000000000004</v>
      </c>
      <c r="F632" s="157"/>
      <c r="G632" s="157"/>
      <c r="H632" s="157"/>
      <c r="I632" s="157"/>
      <c r="J632" s="157"/>
      <c r="K632" s="157"/>
      <c r="L632" s="157"/>
      <c r="M632" s="157"/>
      <c r="N632" s="157"/>
      <c r="O632" s="157"/>
      <c r="P632" s="157"/>
      <c r="Q632" s="157"/>
      <c r="R632" s="157"/>
      <c r="S632" s="157"/>
      <c r="T632" s="157"/>
      <c r="U632" s="157"/>
      <c r="V632" s="157"/>
      <c r="W632" s="157"/>
      <c r="X632" s="148"/>
      <c r="Y632" s="148"/>
      <c r="Z632" s="148"/>
      <c r="AA632" s="148"/>
      <c r="AB632" s="148"/>
      <c r="AC632" s="148"/>
      <c r="AD632" s="148"/>
      <c r="AE632" s="148"/>
      <c r="AF632" s="148"/>
      <c r="AG632" s="148" t="s">
        <v>173</v>
      </c>
      <c r="AH632" s="148">
        <v>0</v>
      </c>
      <c r="AI632" s="148"/>
      <c r="AJ632" s="148"/>
      <c r="AK632" s="148"/>
      <c r="AL632" s="148"/>
      <c r="AM632" s="148"/>
      <c r="AN632" s="148"/>
      <c r="AO632" s="148"/>
      <c r="AP632" s="148"/>
      <c r="AQ632" s="148"/>
      <c r="AR632" s="148"/>
      <c r="AS632" s="148"/>
      <c r="AT632" s="148"/>
      <c r="AU632" s="148"/>
      <c r="AV632" s="148"/>
      <c r="AW632" s="148"/>
      <c r="AX632" s="148"/>
      <c r="AY632" s="148"/>
      <c r="AZ632" s="148"/>
      <c r="BA632" s="148"/>
      <c r="BB632" s="148"/>
      <c r="BC632" s="148"/>
      <c r="BD632" s="148"/>
      <c r="BE632" s="148"/>
      <c r="BF632" s="148"/>
      <c r="BG632" s="148"/>
      <c r="BH632" s="148"/>
    </row>
    <row r="633" spans="1:60" outlineLevel="1" x14ac:dyDescent="0.2">
      <c r="A633" s="155"/>
      <c r="B633" s="156"/>
      <c r="C633" s="185" t="s">
        <v>224</v>
      </c>
      <c r="D633" s="158"/>
      <c r="E633" s="159">
        <v>70.044000000000011</v>
      </c>
      <c r="F633" s="157"/>
      <c r="G633" s="157"/>
      <c r="H633" s="157"/>
      <c r="I633" s="157"/>
      <c r="J633" s="157"/>
      <c r="K633" s="157"/>
      <c r="L633" s="157"/>
      <c r="M633" s="157"/>
      <c r="N633" s="157"/>
      <c r="O633" s="157"/>
      <c r="P633" s="157"/>
      <c r="Q633" s="157"/>
      <c r="R633" s="157"/>
      <c r="S633" s="157"/>
      <c r="T633" s="157"/>
      <c r="U633" s="157"/>
      <c r="V633" s="157"/>
      <c r="W633" s="157"/>
      <c r="X633" s="148"/>
      <c r="Y633" s="148"/>
      <c r="Z633" s="148"/>
      <c r="AA633" s="148"/>
      <c r="AB633" s="148"/>
      <c r="AC633" s="148"/>
      <c r="AD633" s="148"/>
      <c r="AE633" s="148"/>
      <c r="AF633" s="148"/>
      <c r="AG633" s="148" t="s">
        <v>173</v>
      </c>
      <c r="AH633" s="148">
        <v>0</v>
      </c>
      <c r="AI633" s="148"/>
      <c r="AJ633" s="148"/>
      <c r="AK633" s="148"/>
      <c r="AL633" s="148"/>
      <c r="AM633" s="148"/>
      <c r="AN633" s="148"/>
      <c r="AO633" s="148"/>
      <c r="AP633" s="148"/>
      <c r="AQ633" s="148"/>
      <c r="AR633" s="148"/>
      <c r="AS633" s="148"/>
      <c r="AT633" s="148"/>
      <c r="AU633" s="148"/>
      <c r="AV633" s="148"/>
      <c r="AW633" s="148"/>
      <c r="AX633" s="148"/>
      <c r="AY633" s="148"/>
      <c r="AZ633" s="148"/>
      <c r="BA633" s="148"/>
      <c r="BB633" s="148"/>
      <c r="BC633" s="148"/>
      <c r="BD633" s="148"/>
      <c r="BE633" s="148"/>
      <c r="BF633" s="148"/>
      <c r="BG633" s="148"/>
      <c r="BH633" s="148"/>
    </row>
    <row r="634" spans="1:60" outlineLevel="1" x14ac:dyDescent="0.2">
      <c r="A634" s="155"/>
      <c r="B634" s="156"/>
      <c r="C634" s="185" t="s">
        <v>225</v>
      </c>
      <c r="D634" s="158"/>
      <c r="E634" s="159">
        <v>56.264000000000003</v>
      </c>
      <c r="F634" s="157"/>
      <c r="G634" s="157"/>
      <c r="H634" s="157"/>
      <c r="I634" s="157"/>
      <c r="J634" s="157"/>
      <c r="K634" s="157"/>
      <c r="L634" s="157"/>
      <c r="M634" s="157"/>
      <c r="N634" s="157"/>
      <c r="O634" s="157"/>
      <c r="P634" s="157"/>
      <c r="Q634" s="157"/>
      <c r="R634" s="157"/>
      <c r="S634" s="157"/>
      <c r="T634" s="157"/>
      <c r="U634" s="157"/>
      <c r="V634" s="157"/>
      <c r="W634" s="157"/>
      <c r="X634" s="148"/>
      <c r="Y634" s="148"/>
      <c r="Z634" s="148"/>
      <c r="AA634" s="148"/>
      <c r="AB634" s="148"/>
      <c r="AC634" s="148"/>
      <c r="AD634" s="148"/>
      <c r="AE634" s="148"/>
      <c r="AF634" s="148"/>
      <c r="AG634" s="148" t="s">
        <v>173</v>
      </c>
      <c r="AH634" s="148">
        <v>0</v>
      </c>
      <c r="AI634" s="148"/>
      <c r="AJ634" s="148"/>
      <c r="AK634" s="148"/>
      <c r="AL634" s="148"/>
      <c r="AM634" s="148"/>
      <c r="AN634" s="148"/>
      <c r="AO634" s="148"/>
      <c r="AP634" s="148"/>
      <c r="AQ634" s="148"/>
      <c r="AR634" s="148"/>
      <c r="AS634" s="148"/>
      <c r="AT634" s="148"/>
      <c r="AU634" s="148"/>
      <c r="AV634" s="148"/>
      <c r="AW634" s="148"/>
      <c r="AX634" s="148"/>
      <c r="AY634" s="148"/>
      <c r="AZ634" s="148"/>
      <c r="BA634" s="148"/>
      <c r="BB634" s="148"/>
      <c r="BC634" s="148"/>
      <c r="BD634" s="148"/>
      <c r="BE634" s="148"/>
      <c r="BF634" s="148"/>
      <c r="BG634" s="148"/>
      <c r="BH634" s="148"/>
    </row>
    <row r="635" spans="1:60" x14ac:dyDescent="0.2">
      <c r="A635" s="161" t="s">
        <v>162</v>
      </c>
      <c r="B635" s="162" t="s">
        <v>132</v>
      </c>
      <c r="C635" s="183" t="s">
        <v>133</v>
      </c>
      <c r="D635" s="163"/>
      <c r="E635" s="164"/>
      <c r="F635" s="165"/>
      <c r="G635" s="165">
        <f>SUMIF(AG636:AG641,"&lt;&gt;NOR",G636:G641)</f>
        <v>0</v>
      </c>
      <c r="H635" s="165"/>
      <c r="I635" s="165">
        <f>SUM(I636:I641)</f>
        <v>0</v>
      </c>
      <c r="J635" s="165"/>
      <c r="K635" s="165">
        <f>SUM(K636:K641)</f>
        <v>129065.60999999999</v>
      </c>
      <c r="L635" s="165"/>
      <c r="M635" s="165">
        <f>SUM(M636:M641)</f>
        <v>0</v>
      </c>
      <c r="N635" s="165"/>
      <c r="O635" s="165">
        <f>SUM(O636:O641)</f>
        <v>0</v>
      </c>
      <c r="P635" s="165"/>
      <c r="Q635" s="165">
        <f>SUM(Q636:Q641)</f>
        <v>0</v>
      </c>
      <c r="R635" s="165"/>
      <c r="S635" s="165"/>
      <c r="T635" s="166"/>
      <c r="U635" s="160"/>
      <c r="V635" s="160">
        <f>SUM(V636:V641)</f>
        <v>211.07999999999998</v>
      </c>
      <c r="W635" s="160"/>
      <c r="AG635" t="s">
        <v>163</v>
      </c>
    </row>
    <row r="636" spans="1:60" ht="22.5" outlineLevel="1" x14ac:dyDescent="0.2">
      <c r="A636" s="174">
        <v>156</v>
      </c>
      <c r="B636" s="175" t="s">
        <v>708</v>
      </c>
      <c r="C636" s="186" t="s">
        <v>709</v>
      </c>
      <c r="D636" s="176" t="s">
        <v>387</v>
      </c>
      <c r="E636" s="177">
        <v>53.222930000000005</v>
      </c>
      <c r="F636" s="178">
        <v>0</v>
      </c>
      <c r="G636" s="179">
        <f t="shared" ref="G636:G641" si="7">ROUND(E636*F636,2)</f>
        <v>0</v>
      </c>
      <c r="H636" s="178">
        <v>0</v>
      </c>
      <c r="I636" s="179">
        <f t="shared" ref="I636:I641" si="8">ROUND(E636*H636,2)</f>
        <v>0</v>
      </c>
      <c r="J636" s="178">
        <v>651</v>
      </c>
      <c r="K636" s="179">
        <f t="shared" ref="K636:K641" si="9">ROUND(E636*J636,2)</f>
        <v>34648.129999999997</v>
      </c>
      <c r="L636" s="179">
        <v>21</v>
      </c>
      <c r="M636" s="179">
        <f t="shared" ref="M636:M641" si="10">G636*(1+L636/100)</f>
        <v>0</v>
      </c>
      <c r="N636" s="179">
        <v>0</v>
      </c>
      <c r="O636" s="179">
        <f t="shared" ref="O636:O641" si="11">ROUND(E636*N636,2)</f>
        <v>0</v>
      </c>
      <c r="P636" s="179">
        <v>0</v>
      </c>
      <c r="Q636" s="179">
        <f t="shared" ref="Q636:Q641" si="12">ROUND(E636*P636,2)</f>
        <v>0</v>
      </c>
      <c r="R636" s="179" t="s">
        <v>341</v>
      </c>
      <c r="S636" s="179" t="s">
        <v>168</v>
      </c>
      <c r="T636" s="180" t="s">
        <v>168</v>
      </c>
      <c r="U636" s="157">
        <v>2.0090000000000003</v>
      </c>
      <c r="V636" s="157">
        <f t="shared" ref="V636:V641" si="13">ROUND(E636*U636,2)</f>
        <v>106.92</v>
      </c>
      <c r="W636" s="157"/>
      <c r="X636" s="148"/>
      <c r="Y636" s="148"/>
      <c r="Z636" s="148"/>
      <c r="AA636" s="148"/>
      <c r="AB636" s="148"/>
      <c r="AC636" s="148"/>
      <c r="AD636" s="148"/>
      <c r="AE636" s="148"/>
      <c r="AF636" s="148"/>
      <c r="AG636" s="148" t="s">
        <v>710</v>
      </c>
      <c r="AH636" s="148"/>
      <c r="AI636" s="148"/>
      <c r="AJ636" s="148"/>
      <c r="AK636" s="148"/>
      <c r="AL636" s="148"/>
      <c r="AM636" s="148"/>
      <c r="AN636" s="148"/>
      <c r="AO636" s="148"/>
      <c r="AP636" s="148"/>
      <c r="AQ636" s="148"/>
      <c r="AR636" s="148"/>
      <c r="AS636" s="148"/>
      <c r="AT636" s="148"/>
      <c r="AU636" s="148"/>
      <c r="AV636" s="148"/>
      <c r="AW636" s="148"/>
      <c r="AX636" s="148"/>
      <c r="AY636" s="148"/>
      <c r="AZ636" s="148"/>
      <c r="BA636" s="148"/>
      <c r="BB636" s="148"/>
      <c r="BC636" s="148"/>
      <c r="BD636" s="148"/>
      <c r="BE636" s="148"/>
      <c r="BF636" s="148"/>
      <c r="BG636" s="148"/>
      <c r="BH636" s="148"/>
    </row>
    <row r="637" spans="1:60" outlineLevel="1" x14ac:dyDescent="0.2">
      <c r="A637" s="174">
        <v>157</v>
      </c>
      <c r="B637" s="175" t="s">
        <v>711</v>
      </c>
      <c r="C637" s="186" t="s">
        <v>712</v>
      </c>
      <c r="D637" s="176" t="s">
        <v>387</v>
      </c>
      <c r="E637" s="177">
        <v>53.222930000000005</v>
      </c>
      <c r="F637" s="178">
        <v>0</v>
      </c>
      <c r="G637" s="179">
        <f t="shared" si="7"/>
        <v>0</v>
      </c>
      <c r="H637" s="178">
        <v>0</v>
      </c>
      <c r="I637" s="179">
        <f t="shared" si="8"/>
        <v>0</v>
      </c>
      <c r="J637" s="178">
        <v>220</v>
      </c>
      <c r="K637" s="179">
        <f t="shared" si="9"/>
        <v>11709.04</v>
      </c>
      <c r="L637" s="179">
        <v>21</v>
      </c>
      <c r="M637" s="179">
        <f t="shared" si="10"/>
        <v>0</v>
      </c>
      <c r="N637" s="179">
        <v>0</v>
      </c>
      <c r="O637" s="179">
        <f t="shared" si="11"/>
        <v>0</v>
      </c>
      <c r="P637" s="179">
        <v>0</v>
      </c>
      <c r="Q637" s="179">
        <f t="shared" si="12"/>
        <v>0</v>
      </c>
      <c r="R637" s="179" t="s">
        <v>341</v>
      </c>
      <c r="S637" s="179" t="s">
        <v>168</v>
      </c>
      <c r="T637" s="180" t="s">
        <v>168</v>
      </c>
      <c r="U637" s="157">
        <v>0.49000000000000005</v>
      </c>
      <c r="V637" s="157">
        <f t="shared" si="13"/>
        <v>26.08</v>
      </c>
      <c r="W637" s="157"/>
      <c r="X637" s="148"/>
      <c r="Y637" s="148"/>
      <c r="Z637" s="148"/>
      <c r="AA637" s="148"/>
      <c r="AB637" s="148"/>
      <c r="AC637" s="148"/>
      <c r="AD637" s="148"/>
      <c r="AE637" s="148"/>
      <c r="AF637" s="148"/>
      <c r="AG637" s="148" t="s">
        <v>710</v>
      </c>
      <c r="AH637" s="148"/>
      <c r="AI637" s="148"/>
      <c r="AJ637" s="148"/>
      <c r="AK637" s="148"/>
      <c r="AL637" s="148"/>
      <c r="AM637" s="148"/>
      <c r="AN637" s="148"/>
      <c r="AO637" s="148"/>
      <c r="AP637" s="148"/>
      <c r="AQ637" s="148"/>
      <c r="AR637" s="148"/>
      <c r="AS637" s="148"/>
      <c r="AT637" s="148"/>
      <c r="AU637" s="148"/>
      <c r="AV637" s="148"/>
      <c r="AW637" s="148"/>
      <c r="AX637" s="148"/>
      <c r="AY637" s="148"/>
      <c r="AZ637" s="148"/>
      <c r="BA637" s="148"/>
      <c r="BB637" s="148"/>
      <c r="BC637" s="148"/>
      <c r="BD637" s="148"/>
      <c r="BE637" s="148"/>
      <c r="BF637" s="148"/>
      <c r="BG637" s="148"/>
      <c r="BH637" s="148"/>
    </row>
    <row r="638" spans="1:60" outlineLevel="1" x14ac:dyDescent="0.2">
      <c r="A638" s="174">
        <v>158</v>
      </c>
      <c r="B638" s="175" t="s">
        <v>713</v>
      </c>
      <c r="C638" s="186" t="s">
        <v>714</v>
      </c>
      <c r="D638" s="176" t="s">
        <v>387</v>
      </c>
      <c r="E638" s="177">
        <v>266.11464999999998</v>
      </c>
      <c r="F638" s="178">
        <v>0</v>
      </c>
      <c r="G638" s="179">
        <f t="shared" si="7"/>
        <v>0</v>
      </c>
      <c r="H638" s="178">
        <v>0</v>
      </c>
      <c r="I638" s="179">
        <f t="shared" si="8"/>
        <v>0</v>
      </c>
      <c r="J638" s="178">
        <v>15.700000000000001</v>
      </c>
      <c r="K638" s="179">
        <f t="shared" si="9"/>
        <v>4178</v>
      </c>
      <c r="L638" s="179">
        <v>21</v>
      </c>
      <c r="M638" s="179">
        <f t="shared" si="10"/>
        <v>0</v>
      </c>
      <c r="N638" s="179">
        <v>0</v>
      </c>
      <c r="O638" s="179">
        <f t="shared" si="11"/>
        <v>0</v>
      </c>
      <c r="P638" s="179">
        <v>0</v>
      </c>
      <c r="Q638" s="179">
        <f t="shared" si="12"/>
        <v>0</v>
      </c>
      <c r="R638" s="179" t="s">
        <v>341</v>
      </c>
      <c r="S638" s="179" t="s">
        <v>168</v>
      </c>
      <c r="T638" s="180" t="s">
        <v>168</v>
      </c>
      <c r="U638" s="157">
        <v>0</v>
      </c>
      <c r="V638" s="157">
        <f t="shared" si="13"/>
        <v>0</v>
      </c>
      <c r="W638" s="157"/>
      <c r="X638" s="148"/>
      <c r="Y638" s="148"/>
      <c r="Z638" s="148"/>
      <c r="AA638" s="148"/>
      <c r="AB638" s="148"/>
      <c r="AC638" s="148"/>
      <c r="AD638" s="148"/>
      <c r="AE638" s="148"/>
      <c r="AF638" s="148"/>
      <c r="AG638" s="148" t="s">
        <v>710</v>
      </c>
      <c r="AH638" s="148"/>
      <c r="AI638" s="148"/>
      <c r="AJ638" s="148"/>
      <c r="AK638" s="148"/>
      <c r="AL638" s="148"/>
      <c r="AM638" s="148"/>
      <c r="AN638" s="148"/>
      <c r="AO638" s="148"/>
      <c r="AP638" s="148"/>
      <c r="AQ638" s="148"/>
      <c r="AR638" s="148"/>
      <c r="AS638" s="148"/>
      <c r="AT638" s="148"/>
      <c r="AU638" s="148"/>
      <c r="AV638" s="148"/>
      <c r="AW638" s="148"/>
      <c r="AX638" s="148"/>
      <c r="AY638" s="148"/>
      <c r="AZ638" s="148"/>
      <c r="BA638" s="148"/>
      <c r="BB638" s="148"/>
      <c r="BC638" s="148"/>
      <c r="BD638" s="148"/>
      <c r="BE638" s="148"/>
      <c r="BF638" s="148"/>
      <c r="BG638" s="148"/>
      <c r="BH638" s="148"/>
    </row>
    <row r="639" spans="1:60" outlineLevel="1" x14ac:dyDescent="0.2">
      <c r="A639" s="174">
        <v>159</v>
      </c>
      <c r="B639" s="175" t="s">
        <v>715</v>
      </c>
      <c r="C639" s="186" t="s">
        <v>716</v>
      </c>
      <c r="D639" s="176" t="s">
        <v>387</v>
      </c>
      <c r="E639" s="177">
        <v>53.222930000000005</v>
      </c>
      <c r="F639" s="178">
        <v>0</v>
      </c>
      <c r="G639" s="179">
        <f t="shared" si="7"/>
        <v>0</v>
      </c>
      <c r="H639" s="178">
        <v>0</v>
      </c>
      <c r="I639" s="179">
        <f t="shared" si="8"/>
        <v>0</v>
      </c>
      <c r="J639" s="178">
        <v>305.5</v>
      </c>
      <c r="K639" s="179">
        <f t="shared" si="9"/>
        <v>16259.61</v>
      </c>
      <c r="L639" s="179">
        <v>21</v>
      </c>
      <c r="M639" s="179">
        <f t="shared" si="10"/>
        <v>0</v>
      </c>
      <c r="N639" s="179">
        <v>0</v>
      </c>
      <c r="O639" s="179">
        <f t="shared" si="11"/>
        <v>0</v>
      </c>
      <c r="P639" s="179">
        <v>0</v>
      </c>
      <c r="Q639" s="179">
        <f t="shared" si="12"/>
        <v>0</v>
      </c>
      <c r="R639" s="179" t="s">
        <v>341</v>
      </c>
      <c r="S639" s="179" t="s">
        <v>168</v>
      </c>
      <c r="T639" s="180" t="s">
        <v>168</v>
      </c>
      <c r="U639" s="157">
        <v>0.94200000000000006</v>
      </c>
      <c r="V639" s="157">
        <f t="shared" si="13"/>
        <v>50.14</v>
      </c>
      <c r="W639" s="157"/>
      <c r="X639" s="148"/>
      <c r="Y639" s="148"/>
      <c r="Z639" s="148"/>
      <c r="AA639" s="148"/>
      <c r="AB639" s="148"/>
      <c r="AC639" s="148"/>
      <c r="AD639" s="148"/>
      <c r="AE639" s="148"/>
      <c r="AF639" s="148"/>
      <c r="AG639" s="148" t="s">
        <v>710</v>
      </c>
      <c r="AH639" s="148"/>
      <c r="AI639" s="148"/>
      <c r="AJ639" s="148"/>
      <c r="AK639" s="148"/>
      <c r="AL639" s="148"/>
      <c r="AM639" s="148"/>
      <c r="AN639" s="148"/>
      <c r="AO639" s="148"/>
      <c r="AP639" s="148"/>
      <c r="AQ639" s="148"/>
      <c r="AR639" s="148"/>
      <c r="AS639" s="148"/>
      <c r="AT639" s="148"/>
      <c r="AU639" s="148"/>
      <c r="AV639" s="148"/>
      <c r="AW639" s="148"/>
      <c r="AX639" s="148"/>
      <c r="AY639" s="148"/>
      <c r="AZ639" s="148"/>
      <c r="BA639" s="148"/>
      <c r="BB639" s="148"/>
      <c r="BC639" s="148"/>
      <c r="BD639" s="148"/>
      <c r="BE639" s="148"/>
      <c r="BF639" s="148"/>
      <c r="BG639" s="148"/>
      <c r="BH639" s="148"/>
    </row>
    <row r="640" spans="1:60" ht="22.5" outlineLevel="1" x14ac:dyDescent="0.2">
      <c r="A640" s="174">
        <v>160</v>
      </c>
      <c r="B640" s="175" t="s">
        <v>717</v>
      </c>
      <c r="C640" s="186" t="s">
        <v>718</v>
      </c>
      <c r="D640" s="176" t="s">
        <v>387</v>
      </c>
      <c r="E640" s="177">
        <v>266.11466000000001</v>
      </c>
      <c r="F640" s="178">
        <v>0</v>
      </c>
      <c r="G640" s="179">
        <f t="shared" si="7"/>
        <v>0</v>
      </c>
      <c r="H640" s="178">
        <v>0</v>
      </c>
      <c r="I640" s="179">
        <f t="shared" si="8"/>
        <v>0</v>
      </c>
      <c r="J640" s="178">
        <v>34</v>
      </c>
      <c r="K640" s="179">
        <f t="shared" si="9"/>
        <v>9047.9</v>
      </c>
      <c r="L640" s="179">
        <v>21</v>
      </c>
      <c r="M640" s="179">
        <f t="shared" si="10"/>
        <v>0</v>
      </c>
      <c r="N640" s="179">
        <v>0</v>
      </c>
      <c r="O640" s="179">
        <f t="shared" si="11"/>
        <v>0</v>
      </c>
      <c r="P640" s="179">
        <v>0</v>
      </c>
      <c r="Q640" s="179">
        <f t="shared" si="12"/>
        <v>0</v>
      </c>
      <c r="R640" s="179" t="s">
        <v>341</v>
      </c>
      <c r="S640" s="179" t="s">
        <v>168</v>
      </c>
      <c r="T640" s="180" t="s">
        <v>168</v>
      </c>
      <c r="U640" s="157">
        <v>0.10500000000000001</v>
      </c>
      <c r="V640" s="157">
        <f t="shared" si="13"/>
        <v>27.94</v>
      </c>
      <c r="W640" s="157"/>
      <c r="X640" s="148"/>
      <c r="Y640" s="148"/>
      <c r="Z640" s="148"/>
      <c r="AA640" s="148"/>
      <c r="AB640" s="148"/>
      <c r="AC640" s="148"/>
      <c r="AD640" s="148"/>
      <c r="AE640" s="148"/>
      <c r="AF640" s="148"/>
      <c r="AG640" s="148" t="s">
        <v>710</v>
      </c>
      <c r="AH640" s="148"/>
      <c r="AI640" s="148"/>
      <c r="AJ640" s="148"/>
      <c r="AK640" s="148"/>
      <c r="AL640" s="148"/>
      <c r="AM640" s="148"/>
      <c r="AN640" s="148"/>
      <c r="AO640" s="148"/>
      <c r="AP640" s="148"/>
      <c r="AQ640" s="148"/>
      <c r="AR640" s="148"/>
      <c r="AS640" s="148"/>
      <c r="AT640" s="148"/>
      <c r="AU640" s="148"/>
      <c r="AV640" s="148"/>
      <c r="AW640" s="148"/>
      <c r="AX640" s="148"/>
      <c r="AY640" s="148"/>
      <c r="AZ640" s="148"/>
      <c r="BA640" s="148"/>
      <c r="BB640" s="148"/>
      <c r="BC640" s="148"/>
      <c r="BD640" s="148"/>
      <c r="BE640" s="148"/>
      <c r="BF640" s="148"/>
      <c r="BG640" s="148"/>
      <c r="BH640" s="148"/>
    </row>
    <row r="641" spans="1:60" outlineLevel="1" x14ac:dyDescent="0.2">
      <c r="A641" s="167">
        <v>161</v>
      </c>
      <c r="B641" s="168" t="s">
        <v>719</v>
      </c>
      <c r="C641" s="184" t="s">
        <v>720</v>
      </c>
      <c r="D641" s="169" t="s">
        <v>387</v>
      </c>
      <c r="E641" s="170">
        <v>53.222930000000005</v>
      </c>
      <c r="F641" s="171">
        <v>0</v>
      </c>
      <c r="G641" s="172">
        <f t="shared" si="7"/>
        <v>0</v>
      </c>
      <c r="H641" s="171">
        <v>0</v>
      </c>
      <c r="I641" s="172">
        <f t="shared" si="8"/>
        <v>0</v>
      </c>
      <c r="J641" s="171">
        <v>1000</v>
      </c>
      <c r="K641" s="172">
        <f t="shared" si="9"/>
        <v>53222.93</v>
      </c>
      <c r="L641" s="172">
        <v>21</v>
      </c>
      <c r="M641" s="172">
        <f t="shared" si="10"/>
        <v>0</v>
      </c>
      <c r="N641" s="172">
        <v>0</v>
      </c>
      <c r="O641" s="172">
        <f t="shared" si="11"/>
        <v>0</v>
      </c>
      <c r="P641" s="172">
        <v>0</v>
      </c>
      <c r="Q641" s="172">
        <f t="shared" si="12"/>
        <v>0</v>
      </c>
      <c r="R641" s="172"/>
      <c r="S641" s="172" t="s">
        <v>337</v>
      </c>
      <c r="T641" s="173" t="s">
        <v>408</v>
      </c>
      <c r="U641" s="157">
        <v>0</v>
      </c>
      <c r="V641" s="157">
        <f t="shared" si="13"/>
        <v>0</v>
      </c>
      <c r="W641" s="157"/>
      <c r="X641" s="148"/>
      <c r="Y641" s="148"/>
      <c r="Z641" s="148"/>
      <c r="AA641" s="148"/>
      <c r="AB641" s="148"/>
      <c r="AC641" s="148"/>
      <c r="AD641" s="148"/>
      <c r="AE641" s="148"/>
      <c r="AF641" s="148"/>
      <c r="AG641" s="148" t="s">
        <v>710</v>
      </c>
      <c r="AH641" s="148"/>
      <c r="AI641" s="148"/>
      <c r="AJ641" s="148"/>
      <c r="AK641" s="148"/>
      <c r="AL641" s="148"/>
      <c r="AM641" s="148"/>
      <c r="AN641" s="148"/>
      <c r="AO641" s="148"/>
      <c r="AP641" s="148"/>
      <c r="AQ641" s="148"/>
      <c r="AR641" s="148"/>
      <c r="AS641" s="148"/>
      <c r="AT641" s="148"/>
      <c r="AU641" s="148"/>
      <c r="AV641" s="148"/>
      <c r="AW641" s="148"/>
      <c r="AX641" s="148"/>
      <c r="AY641" s="148"/>
      <c r="AZ641" s="148"/>
      <c r="BA641" s="148"/>
      <c r="BB641" s="148"/>
      <c r="BC641" s="148"/>
      <c r="BD641" s="148"/>
      <c r="BE641" s="148"/>
      <c r="BF641" s="148"/>
      <c r="BG641" s="148"/>
      <c r="BH641" s="148"/>
    </row>
    <row r="642" spans="1:60" x14ac:dyDescent="0.2">
      <c r="A642" s="5"/>
      <c r="B642" s="6"/>
      <c r="C642" s="187"/>
      <c r="D642" s="8"/>
      <c r="E642" s="5"/>
      <c r="F642" s="5"/>
      <c r="G642" s="5"/>
      <c r="H642" s="5"/>
      <c r="I642" s="5"/>
      <c r="J642" s="5"/>
      <c r="K642" s="5"/>
      <c r="L642" s="5"/>
      <c r="M642" s="5"/>
      <c r="N642" s="5"/>
      <c r="O642" s="5"/>
      <c r="P642" s="5"/>
      <c r="Q642" s="5"/>
      <c r="R642" s="5"/>
      <c r="S642" s="5"/>
      <c r="T642" s="5"/>
      <c r="U642" s="5"/>
      <c r="V642" s="5"/>
      <c r="W642" s="5"/>
      <c r="AE642">
        <v>15</v>
      </c>
      <c r="AF642">
        <v>21</v>
      </c>
    </row>
    <row r="643" spans="1:60" x14ac:dyDescent="0.2">
      <c r="A643" s="151"/>
      <c r="B643" s="152" t="s">
        <v>29</v>
      </c>
      <c r="C643" s="188"/>
      <c r="D643" s="153"/>
      <c r="E643" s="154"/>
      <c r="F643" s="154"/>
      <c r="G643" s="182">
        <f>G8+G21+G27+G35+G147+G182+G236+G245+G248+G262+G269+G356+G359+G366+G374+G387+G394+G397+G399+G413+G416+G421+G468+G474+G501+G513+G534+G541+G573+G577+G582+G592+G601+G635</f>
        <v>0</v>
      </c>
      <c r="H643" s="5"/>
      <c r="I643" s="5"/>
      <c r="J643" s="5"/>
      <c r="K643" s="5"/>
      <c r="L643" s="5"/>
      <c r="M643" s="5"/>
      <c r="N643" s="5"/>
      <c r="O643" s="5"/>
      <c r="P643" s="5"/>
      <c r="Q643" s="5"/>
      <c r="R643" s="5"/>
      <c r="S643" s="5"/>
      <c r="T643" s="5"/>
      <c r="U643" s="5"/>
      <c r="V643" s="5"/>
      <c r="W643" s="5"/>
      <c r="AE643">
        <f>SUMIF(L7:L641,AE642,G7:G641)</f>
        <v>0</v>
      </c>
      <c r="AF643">
        <f>SUMIF(L7:L641,AF642,G7:G641)</f>
        <v>0</v>
      </c>
      <c r="AG643" t="s">
        <v>721</v>
      </c>
    </row>
    <row r="644" spans="1:60" x14ac:dyDescent="0.2">
      <c r="C644" s="189"/>
      <c r="D644" s="139"/>
      <c r="AG644" t="s">
        <v>722</v>
      </c>
    </row>
    <row r="645" spans="1:60" x14ac:dyDescent="0.2">
      <c r="D645" s="139"/>
    </row>
    <row r="646" spans="1:60" x14ac:dyDescent="0.2">
      <c r="D646" s="139"/>
    </row>
    <row r="647" spans="1:60" x14ac:dyDescent="0.2">
      <c r="D647" s="139"/>
    </row>
    <row r="648" spans="1:60" x14ac:dyDescent="0.2">
      <c r="D648" s="139"/>
    </row>
    <row r="649" spans="1:60" x14ac:dyDescent="0.2">
      <c r="D649" s="139"/>
    </row>
    <row r="650" spans="1:60" x14ac:dyDescent="0.2">
      <c r="D650" s="139"/>
    </row>
    <row r="651" spans="1:60" x14ac:dyDescent="0.2">
      <c r="D651" s="139"/>
    </row>
    <row r="652" spans="1:60" x14ac:dyDescent="0.2">
      <c r="D652" s="139"/>
    </row>
    <row r="653" spans="1:60" x14ac:dyDescent="0.2">
      <c r="D653" s="139"/>
    </row>
    <row r="654" spans="1:60" x14ac:dyDescent="0.2">
      <c r="D654" s="139"/>
    </row>
    <row r="655" spans="1:60" x14ac:dyDescent="0.2">
      <c r="D655" s="139"/>
    </row>
    <row r="656" spans="1:60" x14ac:dyDescent="0.2">
      <c r="D656" s="139"/>
    </row>
    <row r="657" spans="4:4" x14ac:dyDescent="0.2">
      <c r="D657" s="139"/>
    </row>
    <row r="658" spans="4:4" x14ac:dyDescent="0.2">
      <c r="D658" s="139"/>
    </row>
    <row r="659" spans="4:4" x14ac:dyDescent="0.2">
      <c r="D659" s="139"/>
    </row>
    <row r="660" spans="4:4" x14ac:dyDescent="0.2">
      <c r="D660" s="139"/>
    </row>
    <row r="661" spans="4:4" x14ac:dyDescent="0.2">
      <c r="D661" s="139"/>
    </row>
    <row r="662" spans="4:4" x14ac:dyDescent="0.2">
      <c r="D662" s="139"/>
    </row>
    <row r="663" spans="4:4" x14ac:dyDescent="0.2">
      <c r="D663" s="139"/>
    </row>
    <row r="664" spans="4:4" x14ac:dyDescent="0.2">
      <c r="D664" s="139"/>
    </row>
    <row r="665" spans="4:4" x14ac:dyDescent="0.2">
      <c r="D665" s="139"/>
    </row>
    <row r="666" spans="4:4" x14ac:dyDescent="0.2">
      <c r="D666" s="139"/>
    </row>
    <row r="667" spans="4:4" x14ac:dyDescent="0.2">
      <c r="D667" s="139"/>
    </row>
    <row r="668" spans="4:4" x14ac:dyDescent="0.2">
      <c r="D668" s="139"/>
    </row>
    <row r="669" spans="4:4" x14ac:dyDescent="0.2">
      <c r="D669" s="139"/>
    </row>
    <row r="670" spans="4:4" x14ac:dyDescent="0.2">
      <c r="D670" s="139"/>
    </row>
    <row r="671" spans="4:4" x14ac:dyDescent="0.2">
      <c r="D671" s="139"/>
    </row>
    <row r="672" spans="4:4" x14ac:dyDescent="0.2">
      <c r="D672" s="139"/>
    </row>
    <row r="673" spans="4:4" x14ac:dyDescent="0.2">
      <c r="D673" s="139"/>
    </row>
    <row r="674" spans="4:4" x14ac:dyDescent="0.2">
      <c r="D674" s="139"/>
    </row>
    <row r="675" spans="4:4" x14ac:dyDescent="0.2">
      <c r="D675" s="139"/>
    </row>
    <row r="676" spans="4:4" x14ac:dyDescent="0.2">
      <c r="D676" s="139"/>
    </row>
    <row r="677" spans="4:4" x14ac:dyDescent="0.2">
      <c r="D677" s="139"/>
    </row>
    <row r="678" spans="4:4" x14ac:dyDescent="0.2">
      <c r="D678" s="139"/>
    </row>
    <row r="679" spans="4:4" x14ac:dyDescent="0.2">
      <c r="D679" s="139"/>
    </row>
    <row r="680" spans="4:4" x14ac:dyDescent="0.2">
      <c r="D680" s="139"/>
    </row>
    <row r="681" spans="4:4" x14ac:dyDescent="0.2">
      <c r="D681" s="139"/>
    </row>
    <row r="682" spans="4:4" x14ac:dyDescent="0.2">
      <c r="D682" s="139"/>
    </row>
    <row r="683" spans="4:4" x14ac:dyDescent="0.2">
      <c r="D683" s="139"/>
    </row>
    <row r="684" spans="4:4" x14ac:dyDescent="0.2">
      <c r="D684" s="139"/>
    </row>
    <row r="685" spans="4:4" x14ac:dyDescent="0.2">
      <c r="D685" s="139"/>
    </row>
    <row r="686" spans="4:4" x14ac:dyDescent="0.2">
      <c r="D686" s="139"/>
    </row>
    <row r="687" spans="4:4" x14ac:dyDescent="0.2">
      <c r="D687" s="139"/>
    </row>
    <row r="688" spans="4:4" x14ac:dyDescent="0.2">
      <c r="D688" s="139"/>
    </row>
    <row r="689" spans="4:4" x14ac:dyDescent="0.2">
      <c r="D689" s="139"/>
    </row>
    <row r="690" spans="4:4" x14ac:dyDescent="0.2">
      <c r="D690" s="139"/>
    </row>
    <row r="691" spans="4:4" x14ac:dyDescent="0.2">
      <c r="D691" s="139"/>
    </row>
    <row r="692" spans="4:4" x14ac:dyDescent="0.2">
      <c r="D692" s="139"/>
    </row>
    <row r="693" spans="4:4" x14ac:dyDescent="0.2">
      <c r="D693" s="139"/>
    </row>
    <row r="694" spans="4:4" x14ac:dyDescent="0.2">
      <c r="D694" s="139"/>
    </row>
    <row r="695" spans="4:4" x14ac:dyDescent="0.2">
      <c r="D695" s="139"/>
    </row>
    <row r="696" spans="4:4" x14ac:dyDescent="0.2">
      <c r="D696" s="139"/>
    </row>
    <row r="697" spans="4:4" x14ac:dyDescent="0.2">
      <c r="D697" s="139"/>
    </row>
    <row r="698" spans="4:4" x14ac:dyDescent="0.2">
      <c r="D698" s="139"/>
    </row>
    <row r="699" spans="4:4" x14ac:dyDescent="0.2">
      <c r="D699" s="139"/>
    </row>
    <row r="700" spans="4:4" x14ac:dyDescent="0.2">
      <c r="D700" s="139"/>
    </row>
    <row r="701" spans="4:4" x14ac:dyDescent="0.2">
      <c r="D701" s="139"/>
    </row>
    <row r="702" spans="4:4" x14ac:dyDescent="0.2">
      <c r="D702" s="139"/>
    </row>
    <row r="703" spans="4:4" x14ac:dyDescent="0.2">
      <c r="D703" s="139"/>
    </row>
    <row r="704" spans="4:4" x14ac:dyDescent="0.2">
      <c r="D704" s="139"/>
    </row>
    <row r="705" spans="4:4" x14ac:dyDescent="0.2">
      <c r="D705" s="139"/>
    </row>
    <row r="706" spans="4:4" x14ac:dyDescent="0.2">
      <c r="D706" s="139"/>
    </row>
    <row r="707" spans="4:4" x14ac:dyDescent="0.2">
      <c r="D707" s="139"/>
    </row>
    <row r="708" spans="4:4" x14ac:dyDescent="0.2">
      <c r="D708" s="139"/>
    </row>
    <row r="709" spans="4:4" x14ac:dyDescent="0.2">
      <c r="D709" s="139"/>
    </row>
    <row r="710" spans="4:4" x14ac:dyDescent="0.2">
      <c r="D710" s="139"/>
    </row>
    <row r="711" spans="4:4" x14ac:dyDescent="0.2">
      <c r="D711" s="139"/>
    </row>
    <row r="712" spans="4:4" x14ac:dyDescent="0.2">
      <c r="D712" s="139"/>
    </row>
    <row r="713" spans="4:4" x14ac:dyDescent="0.2">
      <c r="D713" s="139"/>
    </row>
    <row r="714" spans="4:4" x14ac:dyDescent="0.2">
      <c r="D714" s="139"/>
    </row>
    <row r="715" spans="4:4" x14ac:dyDescent="0.2">
      <c r="D715" s="139"/>
    </row>
    <row r="716" spans="4:4" x14ac:dyDescent="0.2">
      <c r="D716" s="139"/>
    </row>
    <row r="717" spans="4:4" x14ac:dyDescent="0.2">
      <c r="D717" s="139"/>
    </row>
    <row r="718" spans="4:4" x14ac:dyDescent="0.2">
      <c r="D718" s="139"/>
    </row>
    <row r="719" spans="4:4" x14ac:dyDescent="0.2">
      <c r="D719" s="139"/>
    </row>
    <row r="720" spans="4:4" x14ac:dyDescent="0.2">
      <c r="D720" s="139"/>
    </row>
    <row r="721" spans="4:4" x14ac:dyDescent="0.2">
      <c r="D721" s="139"/>
    </row>
    <row r="722" spans="4:4" x14ac:dyDescent="0.2">
      <c r="D722" s="139"/>
    </row>
    <row r="723" spans="4:4" x14ac:dyDescent="0.2">
      <c r="D723" s="139"/>
    </row>
    <row r="724" spans="4:4" x14ac:dyDescent="0.2">
      <c r="D724" s="139"/>
    </row>
    <row r="725" spans="4:4" x14ac:dyDescent="0.2">
      <c r="D725" s="139"/>
    </row>
    <row r="726" spans="4:4" x14ac:dyDescent="0.2">
      <c r="D726" s="139"/>
    </row>
    <row r="727" spans="4:4" x14ac:dyDescent="0.2">
      <c r="D727" s="139"/>
    </row>
    <row r="728" spans="4:4" x14ac:dyDescent="0.2">
      <c r="D728" s="139"/>
    </row>
    <row r="729" spans="4:4" x14ac:dyDescent="0.2">
      <c r="D729" s="139"/>
    </row>
    <row r="730" spans="4:4" x14ac:dyDescent="0.2">
      <c r="D730" s="139"/>
    </row>
    <row r="731" spans="4:4" x14ac:dyDescent="0.2">
      <c r="D731" s="139"/>
    </row>
    <row r="732" spans="4:4" x14ac:dyDescent="0.2">
      <c r="D732" s="139"/>
    </row>
    <row r="733" spans="4:4" x14ac:dyDescent="0.2">
      <c r="D733" s="139"/>
    </row>
    <row r="734" spans="4:4" x14ac:dyDescent="0.2">
      <c r="D734" s="139"/>
    </row>
    <row r="735" spans="4:4" x14ac:dyDescent="0.2">
      <c r="D735" s="139"/>
    </row>
    <row r="736" spans="4:4" x14ac:dyDescent="0.2">
      <c r="D736" s="139"/>
    </row>
    <row r="737" spans="4:4" x14ac:dyDescent="0.2">
      <c r="D737" s="139"/>
    </row>
    <row r="738" spans="4:4" x14ac:dyDescent="0.2">
      <c r="D738" s="139"/>
    </row>
    <row r="739" spans="4:4" x14ac:dyDescent="0.2">
      <c r="D739" s="139"/>
    </row>
    <row r="740" spans="4:4" x14ac:dyDescent="0.2">
      <c r="D740" s="139"/>
    </row>
    <row r="741" spans="4:4" x14ac:dyDescent="0.2">
      <c r="D741" s="139"/>
    </row>
    <row r="742" spans="4:4" x14ac:dyDescent="0.2">
      <c r="D742" s="139"/>
    </row>
    <row r="743" spans="4:4" x14ac:dyDescent="0.2">
      <c r="D743" s="139"/>
    </row>
    <row r="744" spans="4:4" x14ac:dyDescent="0.2">
      <c r="D744" s="139"/>
    </row>
    <row r="745" spans="4:4" x14ac:dyDescent="0.2">
      <c r="D745" s="139"/>
    </row>
    <row r="746" spans="4:4" x14ac:dyDescent="0.2">
      <c r="D746" s="139"/>
    </row>
    <row r="747" spans="4:4" x14ac:dyDescent="0.2">
      <c r="D747" s="139"/>
    </row>
    <row r="748" spans="4:4" x14ac:dyDescent="0.2">
      <c r="D748" s="139"/>
    </row>
    <row r="749" spans="4:4" x14ac:dyDescent="0.2">
      <c r="D749" s="139"/>
    </row>
    <row r="750" spans="4:4" x14ac:dyDescent="0.2">
      <c r="D750" s="139"/>
    </row>
    <row r="751" spans="4:4" x14ac:dyDescent="0.2">
      <c r="D751" s="139"/>
    </row>
    <row r="752" spans="4:4" x14ac:dyDescent="0.2">
      <c r="D752" s="139"/>
    </row>
    <row r="753" spans="4:4" x14ac:dyDescent="0.2">
      <c r="D753" s="139"/>
    </row>
    <row r="754" spans="4:4" x14ac:dyDescent="0.2">
      <c r="D754" s="139"/>
    </row>
    <row r="755" spans="4:4" x14ac:dyDescent="0.2">
      <c r="D755" s="139"/>
    </row>
    <row r="756" spans="4:4" x14ac:dyDescent="0.2">
      <c r="D756" s="139"/>
    </row>
    <row r="757" spans="4:4" x14ac:dyDescent="0.2">
      <c r="D757" s="139"/>
    </row>
    <row r="758" spans="4:4" x14ac:dyDescent="0.2">
      <c r="D758" s="139"/>
    </row>
    <row r="759" spans="4:4" x14ac:dyDescent="0.2">
      <c r="D759" s="139"/>
    </row>
    <row r="760" spans="4:4" x14ac:dyDescent="0.2">
      <c r="D760" s="139"/>
    </row>
    <row r="761" spans="4:4" x14ac:dyDescent="0.2">
      <c r="D761" s="139"/>
    </row>
    <row r="762" spans="4:4" x14ac:dyDescent="0.2">
      <c r="D762" s="139"/>
    </row>
    <row r="763" spans="4:4" x14ac:dyDescent="0.2">
      <c r="D763" s="139"/>
    </row>
    <row r="764" spans="4:4" x14ac:dyDescent="0.2">
      <c r="D764" s="139"/>
    </row>
    <row r="765" spans="4:4" x14ac:dyDescent="0.2">
      <c r="D765" s="139"/>
    </row>
    <row r="766" spans="4:4" x14ac:dyDescent="0.2">
      <c r="D766" s="139"/>
    </row>
    <row r="767" spans="4:4" x14ac:dyDescent="0.2">
      <c r="D767" s="139"/>
    </row>
    <row r="768" spans="4:4" x14ac:dyDescent="0.2">
      <c r="D768" s="139"/>
    </row>
    <row r="769" spans="4:4" x14ac:dyDescent="0.2">
      <c r="D769" s="139"/>
    </row>
    <row r="770" spans="4:4" x14ac:dyDescent="0.2">
      <c r="D770" s="139"/>
    </row>
    <row r="771" spans="4:4" x14ac:dyDescent="0.2">
      <c r="D771" s="139"/>
    </row>
    <row r="772" spans="4:4" x14ac:dyDescent="0.2">
      <c r="D772" s="139"/>
    </row>
    <row r="773" spans="4:4" x14ac:dyDescent="0.2">
      <c r="D773" s="139"/>
    </row>
    <row r="774" spans="4:4" x14ac:dyDescent="0.2">
      <c r="D774" s="139"/>
    </row>
    <row r="775" spans="4:4" x14ac:dyDescent="0.2">
      <c r="D775" s="139"/>
    </row>
    <row r="776" spans="4:4" x14ac:dyDescent="0.2">
      <c r="D776" s="139"/>
    </row>
    <row r="777" spans="4:4" x14ac:dyDescent="0.2">
      <c r="D777" s="139"/>
    </row>
    <row r="778" spans="4:4" x14ac:dyDescent="0.2">
      <c r="D778" s="139"/>
    </row>
    <row r="779" spans="4:4" x14ac:dyDescent="0.2">
      <c r="D779" s="139"/>
    </row>
    <row r="780" spans="4:4" x14ac:dyDescent="0.2">
      <c r="D780" s="139"/>
    </row>
    <row r="781" spans="4:4" x14ac:dyDescent="0.2">
      <c r="D781" s="139"/>
    </row>
    <row r="782" spans="4:4" x14ac:dyDescent="0.2">
      <c r="D782" s="139"/>
    </row>
    <row r="783" spans="4:4" x14ac:dyDescent="0.2">
      <c r="D783" s="139"/>
    </row>
    <row r="784" spans="4:4" x14ac:dyDescent="0.2">
      <c r="D784" s="139"/>
    </row>
    <row r="785" spans="4:4" x14ac:dyDescent="0.2">
      <c r="D785" s="139"/>
    </row>
    <row r="786" spans="4:4" x14ac:dyDescent="0.2">
      <c r="D786" s="139"/>
    </row>
    <row r="787" spans="4:4" x14ac:dyDescent="0.2">
      <c r="D787" s="139"/>
    </row>
    <row r="788" spans="4:4" x14ac:dyDescent="0.2">
      <c r="D788" s="139"/>
    </row>
    <row r="789" spans="4:4" x14ac:dyDescent="0.2">
      <c r="D789" s="139"/>
    </row>
    <row r="790" spans="4:4" x14ac:dyDescent="0.2">
      <c r="D790" s="139"/>
    </row>
    <row r="791" spans="4:4" x14ac:dyDescent="0.2">
      <c r="D791" s="139"/>
    </row>
    <row r="792" spans="4:4" x14ac:dyDescent="0.2">
      <c r="D792" s="139"/>
    </row>
    <row r="793" spans="4:4" x14ac:dyDescent="0.2">
      <c r="D793" s="139"/>
    </row>
    <row r="794" spans="4:4" x14ac:dyDescent="0.2">
      <c r="D794" s="139"/>
    </row>
    <row r="795" spans="4:4" x14ac:dyDescent="0.2">
      <c r="D795" s="139"/>
    </row>
    <row r="796" spans="4:4" x14ac:dyDescent="0.2">
      <c r="D796" s="139"/>
    </row>
    <row r="797" spans="4:4" x14ac:dyDescent="0.2">
      <c r="D797" s="139"/>
    </row>
    <row r="798" spans="4:4" x14ac:dyDescent="0.2">
      <c r="D798" s="139"/>
    </row>
    <row r="799" spans="4:4" x14ac:dyDescent="0.2">
      <c r="D799" s="139"/>
    </row>
    <row r="800" spans="4:4" x14ac:dyDescent="0.2">
      <c r="D800" s="139"/>
    </row>
    <row r="801" spans="4:4" x14ac:dyDescent="0.2">
      <c r="D801" s="139"/>
    </row>
    <row r="802" spans="4:4" x14ac:dyDescent="0.2">
      <c r="D802" s="139"/>
    </row>
    <row r="803" spans="4:4" x14ac:dyDescent="0.2">
      <c r="D803" s="139"/>
    </row>
    <row r="804" spans="4:4" x14ac:dyDescent="0.2">
      <c r="D804" s="139"/>
    </row>
    <row r="805" spans="4:4" x14ac:dyDescent="0.2">
      <c r="D805" s="139"/>
    </row>
    <row r="806" spans="4:4" x14ac:dyDescent="0.2">
      <c r="D806" s="139"/>
    </row>
    <row r="807" spans="4:4" x14ac:dyDescent="0.2">
      <c r="D807" s="139"/>
    </row>
    <row r="808" spans="4:4" x14ac:dyDescent="0.2">
      <c r="D808" s="139"/>
    </row>
    <row r="809" spans="4:4" x14ac:dyDescent="0.2">
      <c r="D809" s="139"/>
    </row>
    <row r="810" spans="4:4" x14ac:dyDescent="0.2">
      <c r="D810" s="139"/>
    </row>
    <row r="811" spans="4:4" x14ac:dyDescent="0.2">
      <c r="D811" s="139"/>
    </row>
    <row r="812" spans="4:4" x14ac:dyDescent="0.2">
      <c r="D812" s="139"/>
    </row>
    <row r="813" spans="4:4" x14ac:dyDescent="0.2">
      <c r="D813" s="139"/>
    </row>
    <row r="814" spans="4:4" x14ac:dyDescent="0.2">
      <c r="D814" s="139"/>
    </row>
    <row r="815" spans="4:4" x14ac:dyDescent="0.2">
      <c r="D815" s="139"/>
    </row>
    <row r="816" spans="4:4" x14ac:dyDescent="0.2">
      <c r="D816" s="139"/>
    </row>
    <row r="817" spans="4:4" x14ac:dyDescent="0.2">
      <c r="D817" s="139"/>
    </row>
    <row r="818" spans="4:4" x14ac:dyDescent="0.2">
      <c r="D818" s="139"/>
    </row>
    <row r="819" spans="4:4" x14ac:dyDescent="0.2">
      <c r="D819" s="139"/>
    </row>
    <row r="820" spans="4:4" x14ac:dyDescent="0.2">
      <c r="D820" s="139"/>
    </row>
    <row r="821" spans="4:4" x14ac:dyDescent="0.2">
      <c r="D821" s="139"/>
    </row>
    <row r="822" spans="4:4" x14ac:dyDescent="0.2">
      <c r="D822" s="139"/>
    </row>
    <row r="823" spans="4:4" x14ac:dyDescent="0.2">
      <c r="D823" s="139"/>
    </row>
    <row r="824" spans="4:4" x14ac:dyDescent="0.2">
      <c r="D824" s="139"/>
    </row>
    <row r="825" spans="4:4" x14ac:dyDescent="0.2">
      <c r="D825" s="139"/>
    </row>
    <row r="826" spans="4:4" x14ac:dyDescent="0.2">
      <c r="D826" s="139"/>
    </row>
    <row r="827" spans="4:4" x14ac:dyDescent="0.2">
      <c r="D827" s="139"/>
    </row>
    <row r="828" spans="4:4" x14ac:dyDescent="0.2">
      <c r="D828" s="139"/>
    </row>
    <row r="829" spans="4:4" x14ac:dyDescent="0.2">
      <c r="D829" s="139"/>
    </row>
    <row r="830" spans="4:4" x14ac:dyDescent="0.2">
      <c r="D830" s="139"/>
    </row>
    <row r="831" spans="4:4" x14ac:dyDescent="0.2">
      <c r="D831" s="139"/>
    </row>
    <row r="832" spans="4:4" x14ac:dyDescent="0.2">
      <c r="D832" s="139"/>
    </row>
    <row r="833" spans="4:4" x14ac:dyDescent="0.2">
      <c r="D833" s="139"/>
    </row>
    <row r="834" spans="4:4" x14ac:dyDescent="0.2">
      <c r="D834" s="139"/>
    </row>
    <row r="835" spans="4:4" x14ac:dyDescent="0.2">
      <c r="D835" s="139"/>
    </row>
    <row r="836" spans="4:4" x14ac:dyDescent="0.2">
      <c r="D836" s="139"/>
    </row>
    <row r="837" spans="4:4" x14ac:dyDescent="0.2">
      <c r="D837" s="139"/>
    </row>
    <row r="838" spans="4:4" x14ac:dyDescent="0.2">
      <c r="D838" s="139"/>
    </row>
    <row r="839" spans="4:4" x14ac:dyDescent="0.2">
      <c r="D839" s="139"/>
    </row>
    <row r="840" spans="4:4" x14ac:dyDescent="0.2">
      <c r="D840" s="139"/>
    </row>
    <row r="841" spans="4:4" x14ac:dyDescent="0.2">
      <c r="D841" s="139"/>
    </row>
    <row r="842" spans="4:4" x14ac:dyDescent="0.2">
      <c r="D842" s="139"/>
    </row>
    <row r="843" spans="4:4" x14ac:dyDescent="0.2">
      <c r="D843" s="139"/>
    </row>
    <row r="844" spans="4:4" x14ac:dyDescent="0.2">
      <c r="D844" s="139"/>
    </row>
    <row r="845" spans="4:4" x14ac:dyDescent="0.2">
      <c r="D845" s="139"/>
    </row>
    <row r="846" spans="4:4" x14ac:dyDescent="0.2">
      <c r="D846" s="139"/>
    </row>
    <row r="847" spans="4:4" x14ac:dyDescent="0.2">
      <c r="D847" s="139"/>
    </row>
    <row r="848" spans="4:4" x14ac:dyDescent="0.2">
      <c r="D848" s="139"/>
    </row>
    <row r="849" spans="4:4" x14ac:dyDescent="0.2">
      <c r="D849" s="139"/>
    </row>
    <row r="850" spans="4:4" x14ac:dyDescent="0.2">
      <c r="D850" s="139"/>
    </row>
    <row r="851" spans="4:4" x14ac:dyDescent="0.2">
      <c r="D851" s="139"/>
    </row>
    <row r="852" spans="4:4" x14ac:dyDescent="0.2">
      <c r="D852" s="139"/>
    </row>
    <row r="853" spans="4:4" x14ac:dyDescent="0.2">
      <c r="D853" s="139"/>
    </row>
    <row r="854" spans="4:4" x14ac:dyDescent="0.2">
      <c r="D854" s="139"/>
    </row>
    <row r="855" spans="4:4" x14ac:dyDescent="0.2">
      <c r="D855" s="139"/>
    </row>
    <row r="856" spans="4:4" x14ac:dyDescent="0.2">
      <c r="D856" s="139"/>
    </row>
    <row r="857" spans="4:4" x14ac:dyDescent="0.2">
      <c r="D857" s="139"/>
    </row>
    <row r="858" spans="4:4" x14ac:dyDescent="0.2">
      <c r="D858" s="139"/>
    </row>
    <row r="859" spans="4:4" x14ac:dyDescent="0.2">
      <c r="D859" s="139"/>
    </row>
    <row r="860" spans="4:4" x14ac:dyDescent="0.2">
      <c r="D860" s="139"/>
    </row>
    <row r="861" spans="4:4" x14ac:dyDescent="0.2">
      <c r="D861" s="139"/>
    </row>
    <row r="862" spans="4:4" x14ac:dyDescent="0.2">
      <c r="D862" s="139"/>
    </row>
    <row r="863" spans="4:4" x14ac:dyDescent="0.2">
      <c r="D863" s="139"/>
    </row>
    <row r="864" spans="4:4" x14ac:dyDescent="0.2">
      <c r="D864" s="139"/>
    </row>
    <row r="865" spans="4:4" x14ac:dyDescent="0.2">
      <c r="D865" s="139"/>
    </row>
    <row r="866" spans="4:4" x14ac:dyDescent="0.2">
      <c r="D866" s="139"/>
    </row>
    <row r="867" spans="4:4" x14ac:dyDescent="0.2">
      <c r="D867" s="139"/>
    </row>
    <row r="868" spans="4:4" x14ac:dyDescent="0.2">
      <c r="D868" s="139"/>
    </row>
    <row r="869" spans="4:4" x14ac:dyDescent="0.2">
      <c r="D869" s="139"/>
    </row>
    <row r="870" spans="4:4" x14ac:dyDescent="0.2">
      <c r="D870" s="139"/>
    </row>
    <row r="871" spans="4:4" x14ac:dyDescent="0.2">
      <c r="D871" s="139"/>
    </row>
    <row r="872" spans="4:4" x14ac:dyDescent="0.2">
      <c r="D872" s="139"/>
    </row>
    <row r="873" spans="4:4" x14ac:dyDescent="0.2">
      <c r="D873" s="139"/>
    </row>
    <row r="874" spans="4:4" x14ac:dyDescent="0.2">
      <c r="D874" s="139"/>
    </row>
    <row r="875" spans="4:4" x14ac:dyDescent="0.2">
      <c r="D875" s="139"/>
    </row>
    <row r="876" spans="4:4" x14ac:dyDescent="0.2">
      <c r="D876" s="139"/>
    </row>
    <row r="877" spans="4:4" x14ac:dyDescent="0.2">
      <c r="D877" s="139"/>
    </row>
    <row r="878" spans="4:4" x14ac:dyDescent="0.2">
      <c r="D878" s="139"/>
    </row>
    <row r="879" spans="4:4" x14ac:dyDescent="0.2">
      <c r="D879" s="139"/>
    </row>
    <row r="880" spans="4:4" x14ac:dyDescent="0.2">
      <c r="D880" s="139"/>
    </row>
    <row r="881" spans="4:4" x14ac:dyDescent="0.2">
      <c r="D881" s="139"/>
    </row>
    <row r="882" spans="4:4" x14ac:dyDescent="0.2">
      <c r="D882" s="139"/>
    </row>
    <row r="883" spans="4:4" x14ac:dyDescent="0.2">
      <c r="D883" s="139"/>
    </row>
    <row r="884" spans="4:4" x14ac:dyDescent="0.2">
      <c r="D884" s="139"/>
    </row>
    <row r="885" spans="4:4" x14ac:dyDescent="0.2">
      <c r="D885" s="139"/>
    </row>
    <row r="886" spans="4:4" x14ac:dyDescent="0.2">
      <c r="D886" s="139"/>
    </row>
    <row r="887" spans="4:4" x14ac:dyDescent="0.2">
      <c r="D887" s="139"/>
    </row>
    <row r="888" spans="4:4" x14ac:dyDescent="0.2">
      <c r="D888" s="139"/>
    </row>
    <row r="889" spans="4:4" x14ac:dyDescent="0.2">
      <c r="D889" s="139"/>
    </row>
    <row r="890" spans="4:4" x14ac:dyDescent="0.2">
      <c r="D890" s="139"/>
    </row>
    <row r="891" spans="4:4" x14ac:dyDescent="0.2">
      <c r="D891" s="139"/>
    </row>
    <row r="892" spans="4:4" x14ac:dyDescent="0.2">
      <c r="D892" s="139"/>
    </row>
    <row r="893" spans="4:4" x14ac:dyDescent="0.2">
      <c r="D893" s="139"/>
    </row>
    <row r="894" spans="4:4" x14ac:dyDescent="0.2">
      <c r="D894" s="139"/>
    </row>
    <row r="895" spans="4:4" x14ac:dyDescent="0.2">
      <c r="D895" s="139"/>
    </row>
    <row r="896" spans="4:4" x14ac:dyDescent="0.2">
      <c r="D896" s="139"/>
    </row>
    <row r="897" spans="4:4" x14ac:dyDescent="0.2">
      <c r="D897" s="139"/>
    </row>
    <row r="898" spans="4:4" x14ac:dyDescent="0.2">
      <c r="D898" s="139"/>
    </row>
    <row r="899" spans="4:4" x14ac:dyDescent="0.2">
      <c r="D899" s="139"/>
    </row>
    <row r="900" spans="4:4" x14ac:dyDescent="0.2">
      <c r="D900" s="139"/>
    </row>
    <row r="901" spans="4:4" x14ac:dyDescent="0.2">
      <c r="D901" s="139"/>
    </row>
    <row r="902" spans="4:4" x14ac:dyDescent="0.2">
      <c r="D902" s="139"/>
    </row>
    <row r="903" spans="4:4" x14ac:dyDescent="0.2">
      <c r="D903" s="139"/>
    </row>
    <row r="904" spans="4:4" x14ac:dyDescent="0.2">
      <c r="D904" s="139"/>
    </row>
    <row r="905" spans="4:4" x14ac:dyDescent="0.2">
      <c r="D905" s="139"/>
    </row>
    <row r="906" spans="4:4" x14ac:dyDescent="0.2">
      <c r="D906" s="139"/>
    </row>
    <row r="907" spans="4:4" x14ac:dyDescent="0.2">
      <c r="D907" s="139"/>
    </row>
    <row r="908" spans="4:4" x14ac:dyDescent="0.2">
      <c r="D908" s="139"/>
    </row>
    <row r="909" spans="4:4" x14ac:dyDescent="0.2">
      <c r="D909" s="139"/>
    </row>
    <row r="910" spans="4:4" x14ac:dyDescent="0.2">
      <c r="D910" s="139"/>
    </row>
    <row r="911" spans="4:4" x14ac:dyDescent="0.2">
      <c r="D911" s="139"/>
    </row>
    <row r="912" spans="4:4" x14ac:dyDescent="0.2">
      <c r="D912" s="139"/>
    </row>
    <row r="913" spans="4:4" x14ac:dyDescent="0.2">
      <c r="D913" s="139"/>
    </row>
    <row r="914" spans="4:4" x14ac:dyDescent="0.2">
      <c r="D914" s="139"/>
    </row>
    <row r="915" spans="4:4" x14ac:dyDescent="0.2">
      <c r="D915" s="139"/>
    </row>
    <row r="916" spans="4:4" x14ac:dyDescent="0.2">
      <c r="D916" s="139"/>
    </row>
    <row r="917" spans="4:4" x14ac:dyDescent="0.2">
      <c r="D917" s="139"/>
    </row>
    <row r="918" spans="4:4" x14ac:dyDescent="0.2">
      <c r="D918" s="139"/>
    </row>
    <row r="919" spans="4:4" x14ac:dyDescent="0.2">
      <c r="D919" s="139"/>
    </row>
    <row r="920" spans="4:4" x14ac:dyDescent="0.2">
      <c r="D920" s="139"/>
    </row>
    <row r="921" spans="4:4" x14ac:dyDescent="0.2">
      <c r="D921" s="139"/>
    </row>
    <row r="922" spans="4:4" x14ac:dyDescent="0.2">
      <c r="D922" s="139"/>
    </row>
    <row r="923" spans="4:4" x14ac:dyDescent="0.2">
      <c r="D923" s="139"/>
    </row>
    <row r="924" spans="4:4" x14ac:dyDescent="0.2">
      <c r="D924" s="139"/>
    </row>
    <row r="925" spans="4:4" x14ac:dyDescent="0.2">
      <c r="D925" s="139"/>
    </row>
    <row r="926" spans="4:4" x14ac:dyDescent="0.2">
      <c r="D926" s="139"/>
    </row>
    <row r="927" spans="4:4" x14ac:dyDescent="0.2">
      <c r="D927" s="139"/>
    </row>
    <row r="928" spans="4:4" x14ac:dyDescent="0.2">
      <c r="D928" s="139"/>
    </row>
    <row r="929" spans="4:4" x14ac:dyDescent="0.2">
      <c r="D929" s="139"/>
    </row>
    <row r="930" spans="4:4" x14ac:dyDescent="0.2">
      <c r="D930" s="139"/>
    </row>
    <row r="931" spans="4:4" x14ac:dyDescent="0.2">
      <c r="D931" s="139"/>
    </row>
    <row r="932" spans="4:4" x14ac:dyDescent="0.2">
      <c r="D932" s="139"/>
    </row>
    <row r="933" spans="4:4" x14ac:dyDescent="0.2">
      <c r="D933" s="139"/>
    </row>
    <row r="934" spans="4:4" x14ac:dyDescent="0.2">
      <c r="D934" s="139"/>
    </row>
    <row r="935" spans="4:4" x14ac:dyDescent="0.2">
      <c r="D935" s="139"/>
    </row>
    <row r="936" spans="4:4" x14ac:dyDescent="0.2">
      <c r="D936" s="139"/>
    </row>
    <row r="937" spans="4:4" x14ac:dyDescent="0.2">
      <c r="D937" s="139"/>
    </row>
    <row r="938" spans="4:4" x14ac:dyDescent="0.2">
      <c r="D938" s="139"/>
    </row>
    <row r="939" spans="4:4" x14ac:dyDescent="0.2">
      <c r="D939" s="139"/>
    </row>
    <row r="940" spans="4:4" x14ac:dyDescent="0.2">
      <c r="D940" s="139"/>
    </row>
    <row r="941" spans="4:4" x14ac:dyDescent="0.2">
      <c r="D941" s="139"/>
    </row>
    <row r="942" spans="4:4" x14ac:dyDescent="0.2">
      <c r="D942" s="139"/>
    </row>
    <row r="943" spans="4:4" x14ac:dyDescent="0.2">
      <c r="D943" s="139"/>
    </row>
    <row r="944" spans="4:4" x14ac:dyDescent="0.2">
      <c r="D944" s="139"/>
    </row>
    <row r="945" spans="4:4" x14ac:dyDescent="0.2">
      <c r="D945" s="139"/>
    </row>
    <row r="946" spans="4:4" x14ac:dyDescent="0.2">
      <c r="D946" s="139"/>
    </row>
    <row r="947" spans="4:4" x14ac:dyDescent="0.2">
      <c r="D947" s="139"/>
    </row>
    <row r="948" spans="4:4" x14ac:dyDescent="0.2">
      <c r="D948" s="139"/>
    </row>
    <row r="949" spans="4:4" x14ac:dyDescent="0.2">
      <c r="D949" s="139"/>
    </row>
    <row r="950" spans="4:4" x14ac:dyDescent="0.2">
      <c r="D950" s="139"/>
    </row>
    <row r="951" spans="4:4" x14ac:dyDescent="0.2">
      <c r="D951" s="139"/>
    </row>
    <row r="952" spans="4:4" x14ac:dyDescent="0.2">
      <c r="D952" s="139"/>
    </row>
    <row r="953" spans="4:4" x14ac:dyDescent="0.2">
      <c r="D953" s="139"/>
    </row>
    <row r="954" spans="4:4" x14ac:dyDescent="0.2">
      <c r="D954" s="139"/>
    </row>
    <row r="955" spans="4:4" x14ac:dyDescent="0.2">
      <c r="D955" s="139"/>
    </row>
    <row r="956" spans="4:4" x14ac:dyDescent="0.2">
      <c r="D956" s="139"/>
    </row>
    <row r="957" spans="4:4" x14ac:dyDescent="0.2">
      <c r="D957" s="139"/>
    </row>
    <row r="958" spans="4:4" x14ac:dyDescent="0.2">
      <c r="D958" s="139"/>
    </row>
    <row r="959" spans="4:4" x14ac:dyDescent="0.2">
      <c r="D959" s="139"/>
    </row>
    <row r="960" spans="4:4" x14ac:dyDescent="0.2">
      <c r="D960" s="139"/>
    </row>
    <row r="961" spans="4:4" x14ac:dyDescent="0.2">
      <c r="D961" s="139"/>
    </row>
    <row r="962" spans="4:4" x14ac:dyDescent="0.2">
      <c r="D962" s="139"/>
    </row>
    <row r="963" spans="4:4" x14ac:dyDescent="0.2">
      <c r="D963" s="139"/>
    </row>
    <row r="964" spans="4:4" x14ac:dyDescent="0.2">
      <c r="D964" s="139"/>
    </row>
    <row r="965" spans="4:4" x14ac:dyDescent="0.2">
      <c r="D965" s="139"/>
    </row>
    <row r="966" spans="4:4" x14ac:dyDescent="0.2">
      <c r="D966" s="139"/>
    </row>
    <row r="967" spans="4:4" x14ac:dyDescent="0.2">
      <c r="D967" s="139"/>
    </row>
    <row r="968" spans="4:4" x14ac:dyDescent="0.2">
      <c r="D968" s="139"/>
    </row>
    <row r="969" spans="4:4" x14ac:dyDescent="0.2">
      <c r="D969" s="139"/>
    </row>
    <row r="970" spans="4:4" x14ac:dyDescent="0.2">
      <c r="D970" s="139"/>
    </row>
    <row r="971" spans="4:4" x14ac:dyDescent="0.2">
      <c r="D971" s="139"/>
    </row>
    <row r="972" spans="4:4" x14ac:dyDescent="0.2">
      <c r="D972" s="139"/>
    </row>
    <row r="973" spans="4:4" x14ac:dyDescent="0.2">
      <c r="D973" s="139"/>
    </row>
    <row r="974" spans="4:4" x14ac:dyDescent="0.2">
      <c r="D974" s="139"/>
    </row>
    <row r="975" spans="4:4" x14ac:dyDescent="0.2">
      <c r="D975" s="139"/>
    </row>
    <row r="976" spans="4:4" x14ac:dyDescent="0.2">
      <c r="D976" s="139"/>
    </row>
    <row r="977" spans="4:4" x14ac:dyDescent="0.2">
      <c r="D977" s="139"/>
    </row>
    <row r="978" spans="4:4" x14ac:dyDescent="0.2">
      <c r="D978" s="139"/>
    </row>
    <row r="979" spans="4:4" x14ac:dyDescent="0.2">
      <c r="D979" s="139"/>
    </row>
    <row r="980" spans="4:4" x14ac:dyDescent="0.2">
      <c r="D980" s="139"/>
    </row>
    <row r="981" spans="4:4" x14ac:dyDescent="0.2">
      <c r="D981" s="139"/>
    </row>
    <row r="982" spans="4:4" x14ac:dyDescent="0.2">
      <c r="D982" s="139"/>
    </row>
    <row r="983" spans="4:4" x14ac:dyDescent="0.2">
      <c r="D983" s="139"/>
    </row>
    <row r="984" spans="4:4" x14ac:dyDescent="0.2">
      <c r="D984" s="139"/>
    </row>
    <row r="985" spans="4:4" x14ac:dyDescent="0.2">
      <c r="D985" s="139"/>
    </row>
    <row r="986" spans="4:4" x14ac:dyDescent="0.2">
      <c r="D986" s="139"/>
    </row>
    <row r="987" spans="4:4" x14ac:dyDescent="0.2">
      <c r="D987" s="139"/>
    </row>
    <row r="988" spans="4:4" x14ac:dyDescent="0.2">
      <c r="D988" s="139"/>
    </row>
    <row r="989" spans="4:4" x14ac:dyDescent="0.2">
      <c r="D989" s="139"/>
    </row>
    <row r="990" spans="4:4" x14ac:dyDescent="0.2">
      <c r="D990" s="139"/>
    </row>
    <row r="991" spans="4:4" x14ac:dyDescent="0.2">
      <c r="D991" s="139"/>
    </row>
    <row r="992" spans="4:4" x14ac:dyDescent="0.2">
      <c r="D992" s="139"/>
    </row>
    <row r="993" spans="4:4" x14ac:dyDescent="0.2">
      <c r="D993" s="139"/>
    </row>
    <row r="994" spans="4:4" x14ac:dyDescent="0.2">
      <c r="D994" s="139"/>
    </row>
    <row r="995" spans="4:4" x14ac:dyDescent="0.2">
      <c r="D995" s="139"/>
    </row>
    <row r="996" spans="4:4" x14ac:dyDescent="0.2">
      <c r="D996" s="139"/>
    </row>
    <row r="997" spans="4:4" x14ac:dyDescent="0.2">
      <c r="D997" s="139"/>
    </row>
    <row r="998" spans="4:4" x14ac:dyDescent="0.2">
      <c r="D998" s="139"/>
    </row>
    <row r="999" spans="4:4" x14ac:dyDescent="0.2">
      <c r="D999" s="139"/>
    </row>
    <row r="1000" spans="4:4" x14ac:dyDescent="0.2">
      <c r="D1000" s="139"/>
    </row>
    <row r="1001" spans="4:4" x14ac:dyDescent="0.2">
      <c r="D1001" s="139"/>
    </row>
    <row r="1002" spans="4:4" x14ac:dyDescent="0.2">
      <c r="D1002" s="139"/>
    </row>
    <row r="1003" spans="4:4" x14ac:dyDescent="0.2">
      <c r="D1003" s="139"/>
    </row>
    <row r="1004" spans="4:4" x14ac:dyDescent="0.2">
      <c r="D1004" s="139"/>
    </row>
    <row r="1005" spans="4:4" x14ac:dyDescent="0.2">
      <c r="D1005" s="139"/>
    </row>
    <row r="1006" spans="4:4" x14ac:dyDescent="0.2">
      <c r="D1006" s="139"/>
    </row>
    <row r="1007" spans="4:4" x14ac:dyDescent="0.2">
      <c r="D1007" s="139"/>
    </row>
    <row r="1008" spans="4:4" x14ac:dyDescent="0.2">
      <c r="D1008" s="139"/>
    </row>
    <row r="1009" spans="4:4" x14ac:dyDescent="0.2">
      <c r="D1009" s="139"/>
    </row>
    <row r="1010" spans="4:4" x14ac:dyDescent="0.2">
      <c r="D1010" s="139"/>
    </row>
    <row r="1011" spans="4:4" x14ac:dyDescent="0.2">
      <c r="D1011" s="139"/>
    </row>
    <row r="1012" spans="4:4" x14ac:dyDescent="0.2">
      <c r="D1012" s="139"/>
    </row>
    <row r="1013" spans="4:4" x14ac:dyDescent="0.2">
      <c r="D1013" s="139"/>
    </row>
    <row r="1014" spans="4:4" x14ac:dyDescent="0.2">
      <c r="D1014" s="139"/>
    </row>
    <row r="1015" spans="4:4" x14ac:dyDescent="0.2">
      <c r="D1015" s="139"/>
    </row>
    <row r="1016" spans="4:4" x14ac:dyDescent="0.2">
      <c r="D1016" s="139"/>
    </row>
    <row r="1017" spans="4:4" x14ac:dyDescent="0.2">
      <c r="D1017" s="139"/>
    </row>
    <row r="1018" spans="4:4" x14ac:dyDescent="0.2">
      <c r="D1018" s="139"/>
    </row>
    <row r="1019" spans="4:4" x14ac:dyDescent="0.2">
      <c r="D1019" s="139"/>
    </row>
    <row r="1020" spans="4:4" x14ac:dyDescent="0.2">
      <c r="D1020" s="139"/>
    </row>
    <row r="1021" spans="4:4" x14ac:dyDescent="0.2">
      <c r="D1021" s="139"/>
    </row>
    <row r="1022" spans="4:4" x14ac:dyDescent="0.2">
      <c r="D1022" s="139"/>
    </row>
    <row r="1023" spans="4:4" x14ac:dyDescent="0.2">
      <c r="D1023" s="139"/>
    </row>
    <row r="1024" spans="4:4" x14ac:dyDescent="0.2">
      <c r="D1024" s="139"/>
    </row>
    <row r="1025" spans="4:4" x14ac:dyDescent="0.2">
      <c r="D1025" s="139"/>
    </row>
    <row r="1026" spans="4:4" x14ac:dyDescent="0.2">
      <c r="D1026" s="139"/>
    </row>
    <row r="1027" spans="4:4" x14ac:dyDescent="0.2">
      <c r="D1027" s="139"/>
    </row>
    <row r="1028" spans="4:4" x14ac:dyDescent="0.2">
      <c r="D1028" s="139"/>
    </row>
    <row r="1029" spans="4:4" x14ac:dyDescent="0.2">
      <c r="D1029" s="139"/>
    </row>
    <row r="1030" spans="4:4" x14ac:dyDescent="0.2">
      <c r="D1030" s="139"/>
    </row>
    <row r="1031" spans="4:4" x14ac:dyDescent="0.2">
      <c r="D1031" s="139"/>
    </row>
    <row r="1032" spans="4:4" x14ac:dyDescent="0.2">
      <c r="D1032" s="139"/>
    </row>
    <row r="1033" spans="4:4" x14ac:dyDescent="0.2">
      <c r="D1033" s="139"/>
    </row>
    <row r="1034" spans="4:4" x14ac:dyDescent="0.2">
      <c r="D1034" s="139"/>
    </row>
    <row r="1035" spans="4:4" x14ac:dyDescent="0.2">
      <c r="D1035" s="139"/>
    </row>
    <row r="1036" spans="4:4" x14ac:dyDescent="0.2">
      <c r="D1036" s="139"/>
    </row>
    <row r="1037" spans="4:4" x14ac:dyDescent="0.2">
      <c r="D1037" s="139"/>
    </row>
    <row r="1038" spans="4:4" x14ac:dyDescent="0.2">
      <c r="D1038" s="139"/>
    </row>
    <row r="1039" spans="4:4" x14ac:dyDescent="0.2">
      <c r="D1039" s="139"/>
    </row>
    <row r="1040" spans="4:4" x14ac:dyDescent="0.2">
      <c r="D1040" s="139"/>
    </row>
    <row r="1041" spans="4:4" x14ac:dyDescent="0.2">
      <c r="D1041" s="139"/>
    </row>
    <row r="1042" spans="4:4" x14ac:dyDescent="0.2">
      <c r="D1042" s="139"/>
    </row>
    <row r="1043" spans="4:4" x14ac:dyDescent="0.2">
      <c r="D1043" s="139"/>
    </row>
    <row r="1044" spans="4:4" x14ac:dyDescent="0.2">
      <c r="D1044" s="139"/>
    </row>
    <row r="1045" spans="4:4" x14ac:dyDescent="0.2">
      <c r="D1045" s="139"/>
    </row>
    <row r="1046" spans="4:4" x14ac:dyDescent="0.2">
      <c r="D1046" s="139"/>
    </row>
    <row r="1047" spans="4:4" x14ac:dyDescent="0.2">
      <c r="D1047" s="139"/>
    </row>
    <row r="1048" spans="4:4" x14ac:dyDescent="0.2">
      <c r="D1048" s="139"/>
    </row>
    <row r="1049" spans="4:4" x14ac:dyDescent="0.2">
      <c r="D1049" s="139"/>
    </row>
    <row r="1050" spans="4:4" x14ac:dyDescent="0.2">
      <c r="D1050" s="139"/>
    </row>
    <row r="1051" spans="4:4" x14ac:dyDescent="0.2">
      <c r="D1051" s="139"/>
    </row>
    <row r="1052" spans="4:4" x14ac:dyDescent="0.2">
      <c r="D1052" s="139"/>
    </row>
    <row r="1053" spans="4:4" x14ac:dyDescent="0.2">
      <c r="D1053" s="139"/>
    </row>
    <row r="1054" spans="4:4" x14ac:dyDescent="0.2">
      <c r="D1054" s="139"/>
    </row>
    <row r="1055" spans="4:4" x14ac:dyDescent="0.2">
      <c r="D1055" s="139"/>
    </row>
    <row r="1056" spans="4:4" x14ac:dyDescent="0.2">
      <c r="D1056" s="139"/>
    </row>
    <row r="1057" spans="4:4" x14ac:dyDescent="0.2">
      <c r="D1057" s="139"/>
    </row>
    <row r="1058" spans="4:4" x14ac:dyDescent="0.2">
      <c r="D1058" s="139"/>
    </row>
    <row r="1059" spans="4:4" x14ac:dyDescent="0.2">
      <c r="D1059" s="139"/>
    </row>
    <row r="1060" spans="4:4" x14ac:dyDescent="0.2">
      <c r="D1060" s="139"/>
    </row>
    <row r="1061" spans="4:4" x14ac:dyDescent="0.2">
      <c r="D1061" s="139"/>
    </row>
    <row r="1062" spans="4:4" x14ac:dyDescent="0.2">
      <c r="D1062" s="139"/>
    </row>
    <row r="1063" spans="4:4" x14ac:dyDescent="0.2">
      <c r="D1063" s="139"/>
    </row>
    <row r="1064" spans="4:4" x14ac:dyDescent="0.2">
      <c r="D1064" s="139"/>
    </row>
    <row r="1065" spans="4:4" x14ac:dyDescent="0.2">
      <c r="D1065" s="139"/>
    </row>
    <row r="1066" spans="4:4" x14ac:dyDescent="0.2">
      <c r="D1066" s="139"/>
    </row>
    <row r="1067" spans="4:4" x14ac:dyDescent="0.2">
      <c r="D1067" s="139"/>
    </row>
    <row r="1068" spans="4:4" x14ac:dyDescent="0.2">
      <c r="D1068" s="139"/>
    </row>
    <row r="1069" spans="4:4" x14ac:dyDescent="0.2">
      <c r="D1069" s="139"/>
    </row>
    <row r="1070" spans="4:4" x14ac:dyDescent="0.2">
      <c r="D1070" s="139"/>
    </row>
    <row r="1071" spans="4:4" x14ac:dyDescent="0.2">
      <c r="D1071" s="139"/>
    </row>
    <row r="1072" spans="4:4" x14ac:dyDescent="0.2">
      <c r="D1072" s="139"/>
    </row>
    <row r="1073" spans="4:4" x14ac:dyDescent="0.2">
      <c r="D1073" s="139"/>
    </row>
    <row r="1074" spans="4:4" x14ac:dyDescent="0.2">
      <c r="D1074" s="139"/>
    </row>
    <row r="1075" spans="4:4" x14ac:dyDescent="0.2">
      <c r="D1075" s="139"/>
    </row>
    <row r="1076" spans="4:4" x14ac:dyDescent="0.2">
      <c r="D1076" s="139"/>
    </row>
    <row r="1077" spans="4:4" x14ac:dyDescent="0.2">
      <c r="D1077" s="139"/>
    </row>
    <row r="1078" spans="4:4" x14ac:dyDescent="0.2">
      <c r="D1078" s="139"/>
    </row>
    <row r="1079" spans="4:4" x14ac:dyDescent="0.2">
      <c r="D1079" s="139"/>
    </row>
    <row r="1080" spans="4:4" x14ac:dyDescent="0.2">
      <c r="D1080" s="139"/>
    </row>
    <row r="1081" spans="4:4" x14ac:dyDescent="0.2">
      <c r="D1081" s="139"/>
    </row>
    <row r="1082" spans="4:4" x14ac:dyDescent="0.2">
      <c r="D1082" s="139"/>
    </row>
    <row r="1083" spans="4:4" x14ac:dyDescent="0.2">
      <c r="D1083" s="139"/>
    </row>
    <row r="1084" spans="4:4" x14ac:dyDescent="0.2">
      <c r="D1084" s="139"/>
    </row>
    <row r="1085" spans="4:4" x14ac:dyDescent="0.2">
      <c r="D1085" s="139"/>
    </row>
    <row r="1086" spans="4:4" x14ac:dyDescent="0.2">
      <c r="D1086" s="139"/>
    </row>
    <row r="1087" spans="4:4" x14ac:dyDescent="0.2">
      <c r="D1087" s="139"/>
    </row>
    <row r="1088" spans="4:4" x14ac:dyDescent="0.2">
      <c r="D1088" s="139"/>
    </row>
    <row r="1089" spans="4:4" x14ac:dyDescent="0.2">
      <c r="D1089" s="139"/>
    </row>
    <row r="1090" spans="4:4" x14ac:dyDescent="0.2">
      <c r="D1090" s="139"/>
    </row>
    <row r="1091" spans="4:4" x14ac:dyDescent="0.2">
      <c r="D1091" s="139"/>
    </row>
    <row r="1092" spans="4:4" x14ac:dyDescent="0.2">
      <c r="D1092" s="139"/>
    </row>
    <row r="1093" spans="4:4" x14ac:dyDescent="0.2">
      <c r="D1093" s="139"/>
    </row>
    <row r="1094" spans="4:4" x14ac:dyDescent="0.2">
      <c r="D1094" s="139"/>
    </row>
    <row r="1095" spans="4:4" x14ac:dyDescent="0.2">
      <c r="D1095" s="139"/>
    </row>
    <row r="1096" spans="4:4" x14ac:dyDescent="0.2">
      <c r="D1096" s="139"/>
    </row>
    <row r="1097" spans="4:4" x14ac:dyDescent="0.2">
      <c r="D1097" s="139"/>
    </row>
    <row r="1098" spans="4:4" x14ac:dyDescent="0.2">
      <c r="D1098" s="139"/>
    </row>
    <row r="1099" spans="4:4" x14ac:dyDescent="0.2">
      <c r="D1099" s="139"/>
    </row>
    <row r="1100" spans="4:4" x14ac:dyDescent="0.2">
      <c r="D1100" s="139"/>
    </row>
    <row r="1101" spans="4:4" x14ac:dyDescent="0.2">
      <c r="D1101" s="139"/>
    </row>
    <row r="1102" spans="4:4" x14ac:dyDescent="0.2">
      <c r="D1102" s="139"/>
    </row>
    <row r="1103" spans="4:4" x14ac:dyDescent="0.2">
      <c r="D1103" s="139"/>
    </row>
    <row r="1104" spans="4:4" x14ac:dyDescent="0.2">
      <c r="D1104" s="139"/>
    </row>
    <row r="1105" spans="4:4" x14ac:dyDescent="0.2">
      <c r="D1105" s="139"/>
    </row>
    <row r="1106" spans="4:4" x14ac:dyDescent="0.2">
      <c r="D1106" s="139"/>
    </row>
    <row r="1107" spans="4:4" x14ac:dyDescent="0.2">
      <c r="D1107" s="139"/>
    </row>
    <row r="1108" spans="4:4" x14ac:dyDescent="0.2">
      <c r="D1108" s="139"/>
    </row>
    <row r="1109" spans="4:4" x14ac:dyDescent="0.2">
      <c r="D1109" s="139"/>
    </row>
    <row r="1110" spans="4:4" x14ac:dyDescent="0.2">
      <c r="D1110" s="139"/>
    </row>
    <row r="1111" spans="4:4" x14ac:dyDescent="0.2">
      <c r="D1111" s="139"/>
    </row>
    <row r="1112" spans="4:4" x14ac:dyDescent="0.2">
      <c r="D1112" s="139"/>
    </row>
    <row r="1113" spans="4:4" x14ac:dyDescent="0.2">
      <c r="D1113" s="139"/>
    </row>
    <row r="1114" spans="4:4" x14ac:dyDescent="0.2">
      <c r="D1114" s="139"/>
    </row>
    <row r="1115" spans="4:4" x14ac:dyDescent="0.2">
      <c r="D1115" s="139"/>
    </row>
    <row r="1116" spans="4:4" x14ac:dyDescent="0.2">
      <c r="D1116" s="139"/>
    </row>
    <row r="1117" spans="4:4" x14ac:dyDescent="0.2">
      <c r="D1117" s="139"/>
    </row>
    <row r="1118" spans="4:4" x14ac:dyDescent="0.2">
      <c r="D1118" s="139"/>
    </row>
    <row r="1119" spans="4:4" x14ac:dyDescent="0.2">
      <c r="D1119" s="139"/>
    </row>
    <row r="1120" spans="4:4" x14ac:dyDescent="0.2">
      <c r="D1120" s="139"/>
    </row>
    <row r="1121" spans="4:4" x14ac:dyDescent="0.2">
      <c r="D1121" s="139"/>
    </row>
    <row r="1122" spans="4:4" x14ac:dyDescent="0.2">
      <c r="D1122" s="139"/>
    </row>
    <row r="1123" spans="4:4" x14ac:dyDescent="0.2">
      <c r="D1123" s="139"/>
    </row>
    <row r="1124" spans="4:4" x14ac:dyDescent="0.2">
      <c r="D1124" s="139"/>
    </row>
    <row r="1125" spans="4:4" x14ac:dyDescent="0.2">
      <c r="D1125" s="139"/>
    </row>
    <row r="1126" spans="4:4" x14ac:dyDescent="0.2">
      <c r="D1126" s="139"/>
    </row>
    <row r="1127" spans="4:4" x14ac:dyDescent="0.2">
      <c r="D1127" s="139"/>
    </row>
    <row r="1128" spans="4:4" x14ac:dyDescent="0.2">
      <c r="D1128" s="139"/>
    </row>
    <row r="1129" spans="4:4" x14ac:dyDescent="0.2">
      <c r="D1129" s="139"/>
    </row>
    <row r="1130" spans="4:4" x14ac:dyDescent="0.2">
      <c r="D1130" s="139"/>
    </row>
    <row r="1131" spans="4:4" x14ac:dyDescent="0.2">
      <c r="D1131" s="139"/>
    </row>
    <row r="1132" spans="4:4" x14ac:dyDescent="0.2">
      <c r="D1132" s="139"/>
    </row>
    <row r="1133" spans="4:4" x14ac:dyDescent="0.2">
      <c r="D1133" s="139"/>
    </row>
    <row r="1134" spans="4:4" x14ac:dyDescent="0.2">
      <c r="D1134" s="139"/>
    </row>
    <row r="1135" spans="4:4" x14ac:dyDescent="0.2">
      <c r="D1135" s="139"/>
    </row>
    <row r="1136" spans="4:4" x14ac:dyDescent="0.2">
      <c r="D1136" s="139"/>
    </row>
    <row r="1137" spans="4:4" x14ac:dyDescent="0.2">
      <c r="D1137" s="139"/>
    </row>
    <row r="1138" spans="4:4" x14ac:dyDescent="0.2">
      <c r="D1138" s="139"/>
    </row>
    <row r="1139" spans="4:4" x14ac:dyDescent="0.2">
      <c r="D1139" s="139"/>
    </row>
    <row r="1140" spans="4:4" x14ac:dyDescent="0.2">
      <c r="D1140" s="139"/>
    </row>
    <row r="1141" spans="4:4" x14ac:dyDescent="0.2">
      <c r="D1141" s="139"/>
    </row>
    <row r="1142" spans="4:4" x14ac:dyDescent="0.2">
      <c r="D1142" s="139"/>
    </row>
    <row r="1143" spans="4:4" x14ac:dyDescent="0.2">
      <c r="D1143" s="139"/>
    </row>
    <row r="1144" spans="4:4" x14ac:dyDescent="0.2">
      <c r="D1144" s="139"/>
    </row>
    <row r="1145" spans="4:4" x14ac:dyDescent="0.2">
      <c r="D1145" s="139"/>
    </row>
    <row r="1146" spans="4:4" x14ac:dyDescent="0.2">
      <c r="D1146" s="139"/>
    </row>
    <row r="1147" spans="4:4" x14ac:dyDescent="0.2">
      <c r="D1147" s="139"/>
    </row>
    <row r="1148" spans="4:4" x14ac:dyDescent="0.2">
      <c r="D1148" s="139"/>
    </row>
    <row r="1149" spans="4:4" x14ac:dyDescent="0.2">
      <c r="D1149" s="139"/>
    </row>
    <row r="1150" spans="4:4" x14ac:dyDescent="0.2">
      <c r="D1150" s="139"/>
    </row>
    <row r="1151" spans="4:4" x14ac:dyDescent="0.2">
      <c r="D1151" s="139"/>
    </row>
    <row r="1152" spans="4:4" x14ac:dyDescent="0.2">
      <c r="D1152" s="139"/>
    </row>
    <row r="1153" spans="4:4" x14ac:dyDescent="0.2">
      <c r="D1153" s="139"/>
    </row>
    <row r="1154" spans="4:4" x14ac:dyDescent="0.2">
      <c r="D1154" s="139"/>
    </row>
    <row r="1155" spans="4:4" x14ac:dyDescent="0.2">
      <c r="D1155" s="139"/>
    </row>
    <row r="1156" spans="4:4" x14ac:dyDescent="0.2">
      <c r="D1156" s="139"/>
    </row>
    <row r="1157" spans="4:4" x14ac:dyDescent="0.2">
      <c r="D1157" s="139"/>
    </row>
    <row r="1158" spans="4:4" x14ac:dyDescent="0.2">
      <c r="D1158" s="139"/>
    </row>
    <row r="1159" spans="4:4" x14ac:dyDescent="0.2">
      <c r="D1159" s="139"/>
    </row>
    <row r="1160" spans="4:4" x14ac:dyDescent="0.2">
      <c r="D1160" s="139"/>
    </row>
    <row r="1161" spans="4:4" x14ac:dyDescent="0.2">
      <c r="D1161" s="139"/>
    </row>
    <row r="1162" spans="4:4" x14ac:dyDescent="0.2">
      <c r="D1162" s="139"/>
    </row>
    <row r="1163" spans="4:4" x14ac:dyDescent="0.2">
      <c r="D1163" s="139"/>
    </row>
    <row r="1164" spans="4:4" x14ac:dyDescent="0.2">
      <c r="D1164" s="139"/>
    </row>
    <row r="1165" spans="4:4" x14ac:dyDescent="0.2">
      <c r="D1165" s="139"/>
    </row>
    <row r="1166" spans="4:4" x14ac:dyDescent="0.2">
      <c r="D1166" s="139"/>
    </row>
    <row r="1167" spans="4:4" x14ac:dyDescent="0.2">
      <c r="D1167" s="139"/>
    </row>
    <row r="1168" spans="4:4" x14ac:dyDescent="0.2">
      <c r="D1168" s="139"/>
    </row>
    <row r="1169" spans="4:4" x14ac:dyDescent="0.2">
      <c r="D1169" s="139"/>
    </row>
    <row r="1170" spans="4:4" x14ac:dyDescent="0.2">
      <c r="D1170" s="139"/>
    </row>
    <row r="1171" spans="4:4" x14ac:dyDescent="0.2">
      <c r="D1171" s="139"/>
    </row>
    <row r="1172" spans="4:4" x14ac:dyDescent="0.2">
      <c r="D1172" s="139"/>
    </row>
    <row r="1173" spans="4:4" x14ac:dyDescent="0.2">
      <c r="D1173" s="139"/>
    </row>
    <row r="1174" spans="4:4" x14ac:dyDescent="0.2">
      <c r="D1174" s="139"/>
    </row>
    <row r="1175" spans="4:4" x14ac:dyDescent="0.2">
      <c r="D1175" s="139"/>
    </row>
    <row r="1176" spans="4:4" x14ac:dyDescent="0.2">
      <c r="D1176" s="139"/>
    </row>
    <row r="1177" spans="4:4" x14ac:dyDescent="0.2">
      <c r="D1177" s="139"/>
    </row>
    <row r="1178" spans="4:4" x14ac:dyDescent="0.2">
      <c r="D1178" s="139"/>
    </row>
    <row r="1179" spans="4:4" x14ac:dyDescent="0.2">
      <c r="D1179" s="139"/>
    </row>
    <row r="1180" spans="4:4" x14ac:dyDescent="0.2">
      <c r="D1180" s="139"/>
    </row>
    <row r="1181" spans="4:4" x14ac:dyDescent="0.2">
      <c r="D1181" s="139"/>
    </row>
    <row r="1182" spans="4:4" x14ac:dyDescent="0.2">
      <c r="D1182" s="139"/>
    </row>
    <row r="1183" spans="4:4" x14ac:dyDescent="0.2">
      <c r="D1183" s="139"/>
    </row>
    <row r="1184" spans="4:4" x14ac:dyDescent="0.2">
      <c r="D1184" s="139"/>
    </row>
    <row r="1185" spans="4:4" x14ac:dyDescent="0.2">
      <c r="D1185" s="139"/>
    </row>
    <row r="1186" spans="4:4" x14ac:dyDescent="0.2">
      <c r="D1186" s="139"/>
    </row>
    <row r="1187" spans="4:4" x14ac:dyDescent="0.2">
      <c r="D1187" s="139"/>
    </row>
    <row r="1188" spans="4:4" x14ac:dyDescent="0.2">
      <c r="D1188" s="139"/>
    </row>
    <row r="1189" spans="4:4" x14ac:dyDescent="0.2">
      <c r="D1189" s="139"/>
    </row>
    <row r="1190" spans="4:4" x14ac:dyDescent="0.2">
      <c r="D1190" s="139"/>
    </row>
    <row r="1191" spans="4:4" x14ac:dyDescent="0.2">
      <c r="D1191" s="139"/>
    </row>
    <row r="1192" spans="4:4" x14ac:dyDescent="0.2">
      <c r="D1192" s="139"/>
    </row>
    <row r="1193" spans="4:4" x14ac:dyDescent="0.2">
      <c r="D1193" s="139"/>
    </row>
    <row r="1194" spans="4:4" x14ac:dyDescent="0.2">
      <c r="D1194" s="139"/>
    </row>
    <row r="1195" spans="4:4" x14ac:dyDescent="0.2">
      <c r="D1195" s="139"/>
    </row>
    <row r="1196" spans="4:4" x14ac:dyDescent="0.2">
      <c r="D1196" s="139"/>
    </row>
    <row r="1197" spans="4:4" x14ac:dyDescent="0.2">
      <c r="D1197" s="139"/>
    </row>
    <row r="1198" spans="4:4" x14ac:dyDescent="0.2">
      <c r="D1198" s="139"/>
    </row>
    <row r="1199" spans="4:4" x14ac:dyDescent="0.2">
      <c r="D1199" s="139"/>
    </row>
    <row r="1200" spans="4:4" x14ac:dyDescent="0.2">
      <c r="D1200" s="139"/>
    </row>
    <row r="1201" spans="4:4" x14ac:dyDescent="0.2">
      <c r="D1201" s="139"/>
    </row>
    <row r="1202" spans="4:4" x14ac:dyDescent="0.2">
      <c r="D1202" s="139"/>
    </row>
    <row r="1203" spans="4:4" x14ac:dyDescent="0.2">
      <c r="D1203" s="139"/>
    </row>
    <row r="1204" spans="4:4" x14ac:dyDescent="0.2">
      <c r="D1204" s="139"/>
    </row>
    <row r="1205" spans="4:4" x14ac:dyDescent="0.2">
      <c r="D1205" s="139"/>
    </row>
    <row r="1206" spans="4:4" x14ac:dyDescent="0.2">
      <c r="D1206" s="139"/>
    </row>
    <row r="1207" spans="4:4" x14ac:dyDescent="0.2">
      <c r="D1207" s="139"/>
    </row>
    <row r="1208" spans="4:4" x14ac:dyDescent="0.2">
      <c r="D1208" s="139"/>
    </row>
    <row r="1209" spans="4:4" x14ac:dyDescent="0.2">
      <c r="D1209" s="139"/>
    </row>
    <row r="1210" spans="4:4" x14ac:dyDescent="0.2">
      <c r="D1210" s="139"/>
    </row>
    <row r="1211" spans="4:4" x14ac:dyDescent="0.2">
      <c r="D1211" s="139"/>
    </row>
    <row r="1212" spans="4:4" x14ac:dyDescent="0.2">
      <c r="D1212" s="139"/>
    </row>
    <row r="1213" spans="4:4" x14ac:dyDescent="0.2">
      <c r="D1213" s="139"/>
    </row>
    <row r="1214" spans="4:4" x14ac:dyDescent="0.2">
      <c r="D1214" s="139"/>
    </row>
    <row r="1215" spans="4:4" x14ac:dyDescent="0.2">
      <c r="D1215" s="139"/>
    </row>
    <row r="1216" spans="4:4" x14ac:dyDescent="0.2">
      <c r="D1216" s="139"/>
    </row>
    <row r="1217" spans="4:4" x14ac:dyDescent="0.2">
      <c r="D1217" s="139"/>
    </row>
    <row r="1218" spans="4:4" x14ac:dyDescent="0.2">
      <c r="D1218" s="139"/>
    </row>
    <row r="1219" spans="4:4" x14ac:dyDescent="0.2">
      <c r="D1219" s="139"/>
    </row>
    <row r="1220" spans="4:4" x14ac:dyDescent="0.2">
      <c r="D1220" s="139"/>
    </row>
    <row r="1221" spans="4:4" x14ac:dyDescent="0.2">
      <c r="D1221" s="139"/>
    </row>
    <row r="1222" spans="4:4" x14ac:dyDescent="0.2">
      <c r="D1222" s="139"/>
    </row>
    <row r="1223" spans="4:4" x14ac:dyDescent="0.2">
      <c r="D1223" s="139"/>
    </row>
    <row r="1224" spans="4:4" x14ac:dyDescent="0.2">
      <c r="D1224" s="139"/>
    </row>
    <row r="1225" spans="4:4" x14ac:dyDescent="0.2">
      <c r="D1225" s="139"/>
    </row>
    <row r="1226" spans="4:4" x14ac:dyDescent="0.2">
      <c r="D1226" s="139"/>
    </row>
    <row r="1227" spans="4:4" x14ac:dyDescent="0.2">
      <c r="D1227" s="139"/>
    </row>
    <row r="1228" spans="4:4" x14ac:dyDescent="0.2">
      <c r="D1228" s="139"/>
    </row>
    <row r="1229" spans="4:4" x14ac:dyDescent="0.2">
      <c r="D1229" s="139"/>
    </row>
    <row r="1230" spans="4:4" x14ac:dyDescent="0.2">
      <c r="D1230" s="139"/>
    </row>
    <row r="1231" spans="4:4" x14ac:dyDescent="0.2">
      <c r="D1231" s="139"/>
    </row>
    <row r="1232" spans="4:4" x14ac:dyDescent="0.2">
      <c r="D1232" s="139"/>
    </row>
    <row r="1233" spans="4:4" x14ac:dyDescent="0.2">
      <c r="D1233" s="139"/>
    </row>
    <row r="1234" spans="4:4" x14ac:dyDescent="0.2">
      <c r="D1234" s="139"/>
    </row>
    <row r="1235" spans="4:4" x14ac:dyDescent="0.2">
      <c r="D1235" s="139"/>
    </row>
    <row r="1236" spans="4:4" x14ac:dyDescent="0.2">
      <c r="D1236" s="139"/>
    </row>
    <row r="1237" spans="4:4" x14ac:dyDescent="0.2">
      <c r="D1237" s="139"/>
    </row>
    <row r="1238" spans="4:4" x14ac:dyDescent="0.2">
      <c r="D1238" s="139"/>
    </row>
    <row r="1239" spans="4:4" x14ac:dyDescent="0.2">
      <c r="D1239" s="139"/>
    </row>
    <row r="1240" spans="4:4" x14ac:dyDescent="0.2">
      <c r="D1240" s="139"/>
    </row>
    <row r="1241" spans="4:4" x14ac:dyDescent="0.2">
      <c r="D1241" s="139"/>
    </row>
    <row r="1242" spans="4:4" x14ac:dyDescent="0.2">
      <c r="D1242" s="139"/>
    </row>
    <row r="1243" spans="4:4" x14ac:dyDescent="0.2">
      <c r="D1243" s="139"/>
    </row>
    <row r="1244" spans="4:4" x14ac:dyDescent="0.2">
      <c r="D1244" s="139"/>
    </row>
    <row r="1245" spans="4:4" x14ac:dyDescent="0.2">
      <c r="D1245" s="139"/>
    </row>
    <row r="1246" spans="4:4" x14ac:dyDescent="0.2">
      <c r="D1246" s="139"/>
    </row>
    <row r="1247" spans="4:4" x14ac:dyDescent="0.2">
      <c r="D1247" s="139"/>
    </row>
    <row r="1248" spans="4:4" x14ac:dyDescent="0.2">
      <c r="D1248" s="139"/>
    </row>
    <row r="1249" spans="4:4" x14ac:dyDescent="0.2">
      <c r="D1249" s="139"/>
    </row>
    <row r="1250" spans="4:4" x14ac:dyDescent="0.2">
      <c r="D1250" s="139"/>
    </row>
    <row r="1251" spans="4:4" x14ac:dyDescent="0.2">
      <c r="D1251" s="139"/>
    </row>
    <row r="1252" spans="4:4" x14ac:dyDescent="0.2">
      <c r="D1252" s="139"/>
    </row>
    <row r="1253" spans="4:4" x14ac:dyDescent="0.2">
      <c r="D1253" s="139"/>
    </row>
    <row r="1254" spans="4:4" x14ac:dyDescent="0.2">
      <c r="D1254" s="139"/>
    </row>
    <row r="1255" spans="4:4" x14ac:dyDescent="0.2">
      <c r="D1255" s="139"/>
    </row>
    <row r="1256" spans="4:4" x14ac:dyDescent="0.2">
      <c r="D1256" s="139"/>
    </row>
    <row r="1257" spans="4:4" x14ac:dyDescent="0.2">
      <c r="D1257" s="139"/>
    </row>
    <row r="1258" spans="4:4" x14ac:dyDescent="0.2">
      <c r="D1258" s="139"/>
    </row>
    <row r="1259" spans="4:4" x14ac:dyDescent="0.2">
      <c r="D1259" s="139"/>
    </row>
    <row r="1260" spans="4:4" x14ac:dyDescent="0.2">
      <c r="D1260" s="139"/>
    </row>
    <row r="1261" spans="4:4" x14ac:dyDescent="0.2">
      <c r="D1261" s="139"/>
    </row>
    <row r="1262" spans="4:4" x14ac:dyDescent="0.2">
      <c r="D1262" s="139"/>
    </row>
    <row r="1263" spans="4:4" x14ac:dyDescent="0.2">
      <c r="D1263" s="139"/>
    </row>
    <row r="1264" spans="4:4" x14ac:dyDescent="0.2">
      <c r="D1264" s="139"/>
    </row>
    <row r="1265" spans="4:4" x14ac:dyDescent="0.2">
      <c r="D1265" s="139"/>
    </row>
    <row r="1266" spans="4:4" x14ac:dyDescent="0.2">
      <c r="D1266" s="139"/>
    </row>
    <row r="1267" spans="4:4" x14ac:dyDescent="0.2">
      <c r="D1267" s="139"/>
    </row>
    <row r="1268" spans="4:4" x14ac:dyDescent="0.2">
      <c r="D1268" s="139"/>
    </row>
    <row r="1269" spans="4:4" x14ac:dyDescent="0.2">
      <c r="D1269" s="139"/>
    </row>
    <row r="1270" spans="4:4" x14ac:dyDescent="0.2">
      <c r="D1270" s="139"/>
    </row>
    <row r="1271" spans="4:4" x14ac:dyDescent="0.2">
      <c r="D1271" s="139"/>
    </row>
    <row r="1272" spans="4:4" x14ac:dyDescent="0.2">
      <c r="D1272" s="139"/>
    </row>
    <row r="1273" spans="4:4" x14ac:dyDescent="0.2">
      <c r="D1273" s="139"/>
    </row>
    <row r="1274" spans="4:4" x14ac:dyDescent="0.2">
      <c r="D1274" s="139"/>
    </row>
    <row r="1275" spans="4:4" x14ac:dyDescent="0.2">
      <c r="D1275" s="139"/>
    </row>
    <row r="1276" spans="4:4" x14ac:dyDescent="0.2">
      <c r="D1276" s="139"/>
    </row>
    <row r="1277" spans="4:4" x14ac:dyDescent="0.2">
      <c r="D1277" s="139"/>
    </row>
    <row r="1278" spans="4:4" x14ac:dyDescent="0.2">
      <c r="D1278" s="139"/>
    </row>
    <row r="1279" spans="4:4" x14ac:dyDescent="0.2">
      <c r="D1279" s="139"/>
    </row>
    <row r="1280" spans="4:4" x14ac:dyDescent="0.2">
      <c r="D1280" s="139"/>
    </row>
    <row r="1281" spans="4:4" x14ac:dyDescent="0.2">
      <c r="D1281" s="139"/>
    </row>
    <row r="1282" spans="4:4" x14ac:dyDescent="0.2">
      <c r="D1282" s="139"/>
    </row>
    <row r="1283" spans="4:4" x14ac:dyDescent="0.2">
      <c r="D1283" s="139"/>
    </row>
    <row r="1284" spans="4:4" x14ac:dyDescent="0.2">
      <c r="D1284" s="139"/>
    </row>
    <row r="1285" spans="4:4" x14ac:dyDescent="0.2">
      <c r="D1285" s="139"/>
    </row>
    <row r="1286" spans="4:4" x14ac:dyDescent="0.2">
      <c r="D1286" s="139"/>
    </row>
    <row r="1287" spans="4:4" x14ac:dyDescent="0.2">
      <c r="D1287" s="139"/>
    </row>
    <row r="1288" spans="4:4" x14ac:dyDescent="0.2">
      <c r="D1288" s="139"/>
    </row>
    <row r="1289" spans="4:4" x14ac:dyDescent="0.2">
      <c r="D1289" s="139"/>
    </row>
    <row r="1290" spans="4:4" x14ac:dyDescent="0.2">
      <c r="D1290" s="139"/>
    </row>
    <row r="1291" spans="4:4" x14ac:dyDescent="0.2">
      <c r="D1291" s="139"/>
    </row>
    <row r="1292" spans="4:4" x14ac:dyDescent="0.2">
      <c r="D1292" s="139"/>
    </row>
    <row r="1293" spans="4:4" x14ac:dyDescent="0.2">
      <c r="D1293" s="139"/>
    </row>
    <row r="1294" spans="4:4" x14ac:dyDescent="0.2">
      <c r="D1294" s="139"/>
    </row>
    <row r="1295" spans="4:4" x14ac:dyDescent="0.2">
      <c r="D1295" s="139"/>
    </row>
    <row r="1296" spans="4:4" x14ac:dyDescent="0.2">
      <c r="D1296" s="139"/>
    </row>
    <row r="1297" spans="4:4" x14ac:dyDescent="0.2">
      <c r="D1297" s="139"/>
    </row>
    <row r="1298" spans="4:4" x14ac:dyDescent="0.2">
      <c r="D1298" s="139"/>
    </row>
    <row r="1299" spans="4:4" x14ac:dyDescent="0.2">
      <c r="D1299" s="139"/>
    </row>
    <row r="1300" spans="4:4" x14ac:dyDescent="0.2">
      <c r="D1300" s="139"/>
    </row>
    <row r="1301" spans="4:4" x14ac:dyDescent="0.2">
      <c r="D1301" s="139"/>
    </row>
    <row r="1302" spans="4:4" x14ac:dyDescent="0.2">
      <c r="D1302" s="139"/>
    </row>
    <row r="1303" spans="4:4" x14ac:dyDescent="0.2">
      <c r="D1303" s="139"/>
    </row>
    <row r="1304" spans="4:4" x14ac:dyDescent="0.2">
      <c r="D1304" s="139"/>
    </row>
    <row r="1305" spans="4:4" x14ac:dyDescent="0.2">
      <c r="D1305" s="139"/>
    </row>
    <row r="1306" spans="4:4" x14ac:dyDescent="0.2">
      <c r="D1306" s="139"/>
    </row>
    <row r="1307" spans="4:4" x14ac:dyDescent="0.2">
      <c r="D1307" s="139"/>
    </row>
    <row r="1308" spans="4:4" x14ac:dyDescent="0.2">
      <c r="D1308" s="139"/>
    </row>
    <row r="1309" spans="4:4" x14ac:dyDescent="0.2">
      <c r="D1309" s="139"/>
    </row>
    <row r="1310" spans="4:4" x14ac:dyDescent="0.2">
      <c r="D1310" s="139"/>
    </row>
    <row r="1311" spans="4:4" x14ac:dyDescent="0.2">
      <c r="D1311" s="139"/>
    </row>
    <row r="1312" spans="4:4" x14ac:dyDescent="0.2">
      <c r="D1312" s="139"/>
    </row>
    <row r="1313" spans="4:4" x14ac:dyDescent="0.2">
      <c r="D1313" s="139"/>
    </row>
    <row r="1314" spans="4:4" x14ac:dyDescent="0.2">
      <c r="D1314" s="139"/>
    </row>
    <row r="1315" spans="4:4" x14ac:dyDescent="0.2">
      <c r="D1315" s="139"/>
    </row>
    <row r="1316" spans="4:4" x14ac:dyDescent="0.2">
      <c r="D1316" s="139"/>
    </row>
    <row r="1317" spans="4:4" x14ac:dyDescent="0.2">
      <c r="D1317" s="139"/>
    </row>
    <row r="1318" spans="4:4" x14ac:dyDescent="0.2">
      <c r="D1318" s="139"/>
    </row>
    <row r="1319" spans="4:4" x14ac:dyDescent="0.2">
      <c r="D1319" s="139"/>
    </row>
    <row r="1320" spans="4:4" x14ac:dyDescent="0.2">
      <c r="D1320" s="139"/>
    </row>
    <row r="1321" spans="4:4" x14ac:dyDescent="0.2">
      <c r="D1321" s="139"/>
    </row>
    <row r="1322" spans="4:4" x14ac:dyDescent="0.2">
      <c r="D1322" s="139"/>
    </row>
    <row r="1323" spans="4:4" x14ac:dyDescent="0.2">
      <c r="D1323" s="139"/>
    </row>
    <row r="1324" spans="4:4" x14ac:dyDescent="0.2">
      <c r="D1324" s="139"/>
    </row>
    <row r="1325" spans="4:4" x14ac:dyDescent="0.2">
      <c r="D1325" s="139"/>
    </row>
    <row r="1326" spans="4:4" x14ac:dyDescent="0.2">
      <c r="D1326" s="139"/>
    </row>
    <row r="1327" spans="4:4" x14ac:dyDescent="0.2">
      <c r="D1327" s="139"/>
    </row>
    <row r="1328" spans="4:4" x14ac:dyDescent="0.2">
      <c r="D1328" s="139"/>
    </row>
    <row r="1329" spans="4:4" x14ac:dyDescent="0.2">
      <c r="D1329" s="139"/>
    </row>
    <row r="1330" spans="4:4" x14ac:dyDescent="0.2">
      <c r="D1330" s="139"/>
    </row>
    <row r="1331" spans="4:4" x14ac:dyDescent="0.2">
      <c r="D1331" s="139"/>
    </row>
    <row r="1332" spans="4:4" x14ac:dyDescent="0.2">
      <c r="D1332" s="139"/>
    </row>
    <row r="1333" spans="4:4" x14ac:dyDescent="0.2">
      <c r="D1333" s="139"/>
    </row>
    <row r="1334" spans="4:4" x14ac:dyDescent="0.2">
      <c r="D1334" s="139"/>
    </row>
    <row r="1335" spans="4:4" x14ac:dyDescent="0.2">
      <c r="D1335" s="139"/>
    </row>
    <row r="1336" spans="4:4" x14ac:dyDescent="0.2">
      <c r="D1336" s="139"/>
    </row>
    <row r="1337" spans="4:4" x14ac:dyDescent="0.2">
      <c r="D1337" s="139"/>
    </row>
    <row r="1338" spans="4:4" x14ac:dyDescent="0.2">
      <c r="D1338" s="139"/>
    </row>
    <row r="1339" spans="4:4" x14ac:dyDescent="0.2">
      <c r="D1339" s="139"/>
    </row>
    <row r="1340" spans="4:4" x14ac:dyDescent="0.2">
      <c r="D1340" s="139"/>
    </row>
    <row r="1341" spans="4:4" x14ac:dyDescent="0.2">
      <c r="D1341" s="139"/>
    </row>
    <row r="1342" spans="4:4" x14ac:dyDescent="0.2">
      <c r="D1342" s="139"/>
    </row>
    <row r="1343" spans="4:4" x14ac:dyDescent="0.2">
      <c r="D1343" s="139"/>
    </row>
    <row r="1344" spans="4:4" x14ac:dyDescent="0.2">
      <c r="D1344" s="139"/>
    </row>
    <row r="1345" spans="4:4" x14ac:dyDescent="0.2">
      <c r="D1345" s="139"/>
    </row>
    <row r="1346" spans="4:4" x14ac:dyDescent="0.2">
      <c r="D1346" s="139"/>
    </row>
    <row r="1347" spans="4:4" x14ac:dyDescent="0.2">
      <c r="D1347" s="139"/>
    </row>
    <row r="1348" spans="4:4" x14ac:dyDescent="0.2">
      <c r="D1348" s="139"/>
    </row>
    <row r="1349" spans="4:4" x14ac:dyDescent="0.2">
      <c r="D1349" s="139"/>
    </row>
    <row r="1350" spans="4:4" x14ac:dyDescent="0.2">
      <c r="D1350" s="139"/>
    </row>
    <row r="1351" spans="4:4" x14ac:dyDescent="0.2">
      <c r="D1351" s="139"/>
    </row>
    <row r="1352" spans="4:4" x14ac:dyDescent="0.2">
      <c r="D1352" s="139"/>
    </row>
    <row r="1353" spans="4:4" x14ac:dyDescent="0.2">
      <c r="D1353" s="139"/>
    </row>
    <row r="1354" spans="4:4" x14ac:dyDescent="0.2">
      <c r="D1354" s="139"/>
    </row>
    <row r="1355" spans="4:4" x14ac:dyDescent="0.2">
      <c r="D1355" s="139"/>
    </row>
    <row r="1356" spans="4:4" x14ac:dyDescent="0.2">
      <c r="D1356" s="139"/>
    </row>
    <row r="1357" spans="4:4" x14ac:dyDescent="0.2">
      <c r="D1357" s="139"/>
    </row>
    <row r="1358" spans="4:4" x14ac:dyDescent="0.2">
      <c r="D1358" s="139"/>
    </row>
    <row r="1359" spans="4:4" x14ac:dyDescent="0.2">
      <c r="D1359" s="139"/>
    </row>
    <row r="1360" spans="4:4" x14ac:dyDescent="0.2">
      <c r="D1360" s="139"/>
    </row>
    <row r="1361" spans="4:4" x14ac:dyDescent="0.2">
      <c r="D1361" s="139"/>
    </row>
    <row r="1362" spans="4:4" x14ac:dyDescent="0.2">
      <c r="D1362" s="139"/>
    </row>
    <row r="1363" spans="4:4" x14ac:dyDescent="0.2">
      <c r="D1363" s="139"/>
    </row>
    <row r="1364" spans="4:4" x14ac:dyDescent="0.2">
      <c r="D1364" s="139"/>
    </row>
    <row r="1365" spans="4:4" x14ac:dyDescent="0.2">
      <c r="D1365" s="139"/>
    </row>
    <row r="1366" spans="4:4" x14ac:dyDescent="0.2">
      <c r="D1366" s="139"/>
    </row>
    <row r="1367" spans="4:4" x14ac:dyDescent="0.2">
      <c r="D1367" s="139"/>
    </row>
    <row r="1368" spans="4:4" x14ac:dyDescent="0.2">
      <c r="D1368" s="139"/>
    </row>
    <row r="1369" spans="4:4" x14ac:dyDescent="0.2">
      <c r="D1369" s="139"/>
    </row>
    <row r="1370" spans="4:4" x14ac:dyDescent="0.2">
      <c r="D1370" s="139"/>
    </row>
    <row r="1371" spans="4:4" x14ac:dyDescent="0.2">
      <c r="D1371" s="139"/>
    </row>
    <row r="1372" spans="4:4" x14ac:dyDescent="0.2">
      <c r="D1372" s="139"/>
    </row>
    <row r="1373" spans="4:4" x14ac:dyDescent="0.2">
      <c r="D1373" s="139"/>
    </row>
    <row r="1374" spans="4:4" x14ac:dyDescent="0.2">
      <c r="D1374" s="139"/>
    </row>
    <row r="1375" spans="4:4" x14ac:dyDescent="0.2">
      <c r="D1375" s="139"/>
    </row>
    <row r="1376" spans="4:4" x14ac:dyDescent="0.2">
      <c r="D1376" s="139"/>
    </row>
    <row r="1377" spans="4:4" x14ac:dyDescent="0.2">
      <c r="D1377" s="139"/>
    </row>
    <row r="1378" spans="4:4" x14ac:dyDescent="0.2">
      <c r="D1378" s="139"/>
    </row>
    <row r="1379" spans="4:4" x14ac:dyDescent="0.2">
      <c r="D1379" s="139"/>
    </row>
    <row r="1380" spans="4:4" x14ac:dyDescent="0.2">
      <c r="D1380" s="139"/>
    </row>
    <row r="1381" spans="4:4" x14ac:dyDescent="0.2">
      <c r="D1381" s="139"/>
    </row>
    <row r="1382" spans="4:4" x14ac:dyDescent="0.2">
      <c r="D1382" s="139"/>
    </row>
    <row r="1383" spans="4:4" x14ac:dyDescent="0.2">
      <c r="D1383" s="139"/>
    </row>
    <row r="1384" spans="4:4" x14ac:dyDescent="0.2">
      <c r="D1384" s="139"/>
    </row>
    <row r="1385" spans="4:4" x14ac:dyDescent="0.2">
      <c r="D1385" s="139"/>
    </row>
    <row r="1386" spans="4:4" x14ac:dyDescent="0.2">
      <c r="D1386" s="139"/>
    </row>
    <row r="1387" spans="4:4" x14ac:dyDescent="0.2">
      <c r="D1387" s="139"/>
    </row>
    <row r="1388" spans="4:4" x14ac:dyDescent="0.2">
      <c r="D1388" s="139"/>
    </row>
    <row r="1389" spans="4:4" x14ac:dyDescent="0.2">
      <c r="D1389" s="139"/>
    </row>
    <row r="1390" spans="4:4" x14ac:dyDescent="0.2">
      <c r="D1390" s="139"/>
    </row>
    <row r="1391" spans="4:4" x14ac:dyDescent="0.2">
      <c r="D1391" s="139"/>
    </row>
    <row r="1392" spans="4:4" x14ac:dyDescent="0.2">
      <c r="D1392" s="139"/>
    </row>
    <row r="1393" spans="4:4" x14ac:dyDescent="0.2">
      <c r="D1393" s="139"/>
    </row>
    <row r="1394" spans="4:4" x14ac:dyDescent="0.2">
      <c r="D1394" s="139"/>
    </row>
    <row r="1395" spans="4:4" x14ac:dyDescent="0.2">
      <c r="D1395" s="139"/>
    </row>
    <row r="1396" spans="4:4" x14ac:dyDescent="0.2">
      <c r="D1396" s="139"/>
    </row>
    <row r="1397" spans="4:4" x14ac:dyDescent="0.2">
      <c r="D1397" s="139"/>
    </row>
    <row r="1398" spans="4:4" x14ac:dyDescent="0.2">
      <c r="D1398" s="139"/>
    </row>
    <row r="1399" spans="4:4" x14ac:dyDescent="0.2">
      <c r="D1399" s="139"/>
    </row>
    <row r="1400" spans="4:4" x14ac:dyDescent="0.2">
      <c r="D1400" s="139"/>
    </row>
    <row r="1401" spans="4:4" x14ac:dyDescent="0.2">
      <c r="D1401" s="139"/>
    </row>
    <row r="1402" spans="4:4" x14ac:dyDescent="0.2">
      <c r="D1402" s="139"/>
    </row>
    <row r="1403" spans="4:4" x14ac:dyDescent="0.2">
      <c r="D1403" s="139"/>
    </row>
    <row r="1404" spans="4:4" x14ac:dyDescent="0.2">
      <c r="D1404" s="139"/>
    </row>
    <row r="1405" spans="4:4" x14ac:dyDescent="0.2">
      <c r="D1405" s="139"/>
    </row>
    <row r="1406" spans="4:4" x14ac:dyDescent="0.2">
      <c r="D1406" s="139"/>
    </row>
    <row r="1407" spans="4:4" x14ac:dyDescent="0.2">
      <c r="D1407" s="139"/>
    </row>
    <row r="1408" spans="4:4" x14ac:dyDescent="0.2">
      <c r="D1408" s="139"/>
    </row>
    <row r="1409" spans="4:4" x14ac:dyDescent="0.2">
      <c r="D1409" s="139"/>
    </row>
    <row r="1410" spans="4:4" x14ac:dyDescent="0.2">
      <c r="D1410" s="139"/>
    </row>
    <row r="1411" spans="4:4" x14ac:dyDescent="0.2">
      <c r="D1411" s="139"/>
    </row>
    <row r="1412" spans="4:4" x14ac:dyDescent="0.2">
      <c r="D1412" s="139"/>
    </row>
    <row r="1413" spans="4:4" x14ac:dyDescent="0.2">
      <c r="D1413" s="139"/>
    </row>
    <row r="1414" spans="4:4" x14ac:dyDescent="0.2">
      <c r="D1414" s="139"/>
    </row>
    <row r="1415" spans="4:4" x14ac:dyDescent="0.2">
      <c r="D1415" s="139"/>
    </row>
    <row r="1416" spans="4:4" x14ac:dyDescent="0.2">
      <c r="D1416" s="139"/>
    </row>
    <row r="1417" spans="4:4" x14ac:dyDescent="0.2">
      <c r="D1417" s="139"/>
    </row>
    <row r="1418" spans="4:4" x14ac:dyDescent="0.2">
      <c r="D1418" s="139"/>
    </row>
    <row r="1419" spans="4:4" x14ac:dyDescent="0.2">
      <c r="D1419" s="139"/>
    </row>
    <row r="1420" spans="4:4" x14ac:dyDescent="0.2">
      <c r="D1420" s="139"/>
    </row>
    <row r="1421" spans="4:4" x14ac:dyDescent="0.2">
      <c r="D1421" s="139"/>
    </row>
    <row r="1422" spans="4:4" x14ac:dyDescent="0.2">
      <c r="D1422" s="139"/>
    </row>
    <row r="1423" spans="4:4" x14ac:dyDescent="0.2">
      <c r="D1423" s="139"/>
    </row>
    <row r="1424" spans="4:4" x14ac:dyDescent="0.2">
      <c r="D1424" s="139"/>
    </row>
    <row r="1425" spans="4:4" x14ac:dyDescent="0.2">
      <c r="D1425" s="139"/>
    </row>
    <row r="1426" spans="4:4" x14ac:dyDescent="0.2">
      <c r="D1426" s="139"/>
    </row>
    <row r="1427" spans="4:4" x14ac:dyDescent="0.2">
      <c r="D1427" s="139"/>
    </row>
    <row r="1428" spans="4:4" x14ac:dyDescent="0.2">
      <c r="D1428" s="139"/>
    </row>
    <row r="1429" spans="4:4" x14ac:dyDescent="0.2">
      <c r="D1429" s="139"/>
    </row>
    <row r="1430" spans="4:4" x14ac:dyDescent="0.2">
      <c r="D1430" s="139"/>
    </row>
    <row r="1431" spans="4:4" x14ac:dyDescent="0.2">
      <c r="D1431" s="139"/>
    </row>
    <row r="1432" spans="4:4" x14ac:dyDescent="0.2">
      <c r="D1432" s="139"/>
    </row>
    <row r="1433" spans="4:4" x14ac:dyDescent="0.2">
      <c r="D1433" s="139"/>
    </row>
    <row r="1434" spans="4:4" x14ac:dyDescent="0.2">
      <c r="D1434" s="139"/>
    </row>
    <row r="1435" spans="4:4" x14ac:dyDescent="0.2">
      <c r="D1435" s="139"/>
    </row>
    <row r="1436" spans="4:4" x14ac:dyDescent="0.2">
      <c r="D1436" s="139"/>
    </row>
    <row r="1437" spans="4:4" x14ac:dyDescent="0.2">
      <c r="D1437" s="139"/>
    </row>
    <row r="1438" spans="4:4" x14ac:dyDescent="0.2">
      <c r="D1438" s="139"/>
    </row>
    <row r="1439" spans="4:4" x14ac:dyDescent="0.2">
      <c r="D1439" s="139"/>
    </row>
    <row r="1440" spans="4:4" x14ac:dyDescent="0.2">
      <c r="D1440" s="139"/>
    </row>
    <row r="1441" spans="4:4" x14ac:dyDescent="0.2">
      <c r="D1441" s="139"/>
    </row>
    <row r="1442" spans="4:4" x14ac:dyDescent="0.2">
      <c r="D1442" s="139"/>
    </row>
    <row r="1443" spans="4:4" x14ac:dyDescent="0.2">
      <c r="D1443" s="139"/>
    </row>
    <row r="1444" spans="4:4" x14ac:dyDescent="0.2">
      <c r="D1444" s="139"/>
    </row>
    <row r="1445" spans="4:4" x14ac:dyDescent="0.2">
      <c r="D1445" s="139"/>
    </row>
    <row r="1446" spans="4:4" x14ac:dyDescent="0.2">
      <c r="D1446" s="139"/>
    </row>
    <row r="1447" spans="4:4" x14ac:dyDescent="0.2">
      <c r="D1447" s="139"/>
    </row>
    <row r="1448" spans="4:4" x14ac:dyDescent="0.2">
      <c r="D1448" s="139"/>
    </row>
    <row r="1449" spans="4:4" x14ac:dyDescent="0.2">
      <c r="D1449" s="139"/>
    </row>
    <row r="1450" spans="4:4" x14ac:dyDescent="0.2">
      <c r="D1450" s="139"/>
    </row>
    <row r="1451" spans="4:4" x14ac:dyDescent="0.2">
      <c r="D1451" s="139"/>
    </row>
    <row r="1452" spans="4:4" x14ac:dyDescent="0.2">
      <c r="D1452" s="139"/>
    </row>
    <row r="1453" spans="4:4" x14ac:dyDescent="0.2">
      <c r="D1453" s="139"/>
    </row>
    <row r="1454" spans="4:4" x14ac:dyDescent="0.2">
      <c r="D1454" s="139"/>
    </row>
    <row r="1455" spans="4:4" x14ac:dyDescent="0.2">
      <c r="D1455" s="139"/>
    </row>
    <row r="1456" spans="4:4" x14ac:dyDescent="0.2">
      <c r="D1456" s="139"/>
    </row>
    <row r="1457" spans="4:4" x14ac:dyDescent="0.2">
      <c r="D1457" s="139"/>
    </row>
    <row r="1458" spans="4:4" x14ac:dyDescent="0.2">
      <c r="D1458" s="139"/>
    </row>
    <row r="1459" spans="4:4" x14ac:dyDescent="0.2">
      <c r="D1459" s="139"/>
    </row>
    <row r="1460" spans="4:4" x14ac:dyDescent="0.2">
      <c r="D1460" s="139"/>
    </row>
    <row r="1461" spans="4:4" x14ac:dyDescent="0.2">
      <c r="D1461" s="139"/>
    </row>
    <row r="1462" spans="4:4" x14ac:dyDescent="0.2">
      <c r="D1462" s="139"/>
    </row>
    <row r="1463" spans="4:4" x14ac:dyDescent="0.2">
      <c r="D1463" s="139"/>
    </row>
    <row r="1464" spans="4:4" x14ac:dyDescent="0.2">
      <c r="D1464" s="139"/>
    </row>
    <row r="1465" spans="4:4" x14ac:dyDescent="0.2">
      <c r="D1465" s="139"/>
    </row>
    <row r="1466" spans="4:4" x14ac:dyDescent="0.2">
      <c r="D1466" s="139"/>
    </row>
    <row r="1467" spans="4:4" x14ac:dyDescent="0.2">
      <c r="D1467" s="139"/>
    </row>
    <row r="1468" spans="4:4" x14ac:dyDescent="0.2">
      <c r="D1468" s="139"/>
    </row>
    <row r="1469" spans="4:4" x14ac:dyDescent="0.2">
      <c r="D1469" s="139"/>
    </row>
    <row r="1470" spans="4:4" x14ac:dyDescent="0.2">
      <c r="D1470" s="139"/>
    </row>
    <row r="1471" spans="4:4" x14ac:dyDescent="0.2">
      <c r="D1471" s="139"/>
    </row>
    <row r="1472" spans="4:4" x14ac:dyDescent="0.2">
      <c r="D1472" s="139"/>
    </row>
    <row r="1473" spans="4:4" x14ac:dyDescent="0.2">
      <c r="D1473" s="139"/>
    </row>
    <row r="1474" spans="4:4" x14ac:dyDescent="0.2">
      <c r="D1474" s="139"/>
    </row>
    <row r="1475" spans="4:4" x14ac:dyDescent="0.2">
      <c r="D1475" s="139"/>
    </row>
    <row r="1476" spans="4:4" x14ac:dyDescent="0.2">
      <c r="D1476" s="139"/>
    </row>
    <row r="1477" spans="4:4" x14ac:dyDescent="0.2">
      <c r="D1477" s="139"/>
    </row>
    <row r="1478" spans="4:4" x14ac:dyDescent="0.2">
      <c r="D1478" s="139"/>
    </row>
    <row r="1479" spans="4:4" x14ac:dyDescent="0.2">
      <c r="D1479" s="139"/>
    </row>
    <row r="1480" spans="4:4" x14ac:dyDescent="0.2">
      <c r="D1480" s="139"/>
    </row>
    <row r="1481" spans="4:4" x14ac:dyDescent="0.2">
      <c r="D1481" s="139"/>
    </row>
    <row r="1482" spans="4:4" x14ac:dyDescent="0.2">
      <c r="D1482" s="139"/>
    </row>
    <row r="1483" spans="4:4" x14ac:dyDescent="0.2">
      <c r="D1483" s="139"/>
    </row>
    <row r="1484" spans="4:4" x14ac:dyDescent="0.2">
      <c r="D1484" s="139"/>
    </row>
    <row r="1485" spans="4:4" x14ac:dyDescent="0.2">
      <c r="D1485" s="139"/>
    </row>
    <row r="1486" spans="4:4" x14ac:dyDescent="0.2">
      <c r="D1486" s="139"/>
    </row>
    <row r="1487" spans="4:4" x14ac:dyDescent="0.2">
      <c r="D1487" s="139"/>
    </row>
    <row r="1488" spans="4:4" x14ac:dyDescent="0.2">
      <c r="D1488" s="139"/>
    </row>
    <row r="1489" spans="4:4" x14ac:dyDescent="0.2">
      <c r="D1489" s="139"/>
    </row>
    <row r="1490" spans="4:4" x14ac:dyDescent="0.2">
      <c r="D1490" s="139"/>
    </row>
    <row r="1491" spans="4:4" x14ac:dyDescent="0.2">
      <c r="D1491" s="139"/>
    </row>
    <row r="1492" spans="4:4" x14ac:dyDescent="0.2">
      <c r="D1492" s="139"/>
    </row>
    <row r="1493" spans="4:4" x14ac:dyDescent="0.2">
      <c r="D1493" s="139"/>
    </row>
    <row r="1494" spans="4:4" x14ac:dyDescent="0.2">
      <c r="D1494" s="139"/>
    </row>
    <row r="1495" spans="4:4" x14ac:dyDescent="0.2">
      <c r="D1495" s="139"/>
    </row>
    <row r="1496" spans="4:4" x14ac:dyDescent="0.2">
      <c r="D1496" s="139"/>
    </row>
    <row r="1497" spans="4:4" x14ac:dyDescent="0.2">
      <c r="D1497" s="139"/>
    </row>
    <row r="1498" spans="4:4" x14ac:dyDescent="0.2">
      <c r="D1498" s="139"/>
    </row>
    <row r="1499" spans="4:4" x14ac:dyDescent="0.2">
      <c r="D1499" s="139"/>
    </row>
    <row r="1500" spans="4:4" x14ac:dyDescent="0.2">
      <c r="D1500" s="139"/>
    </row>
    <row r="1501" spans="4:4" x14ac:dyDescent="0.2">
      <c r="D1501" s="139"/>
    </row>
    <row r="1502" spans="4:4" x14ac:dyDescent="0.2">
      <c r="D1502" s="139"/>
    </row>
    <row r="1503" spans="4:4" x14ac:dyDescent="0.2">
      <c r="D1503" s="139"/>
    </row>
    <row r="1504" spans="4:4" x14ac:dyDescent="0.2">
      <c r="D1504" s="139"/>
    </row>
    <row r="1505" spans="4:4" x14ac:dyDescent="0.2">
      <c r="D1505" s="139"/>
    </row>
    <row r="1506" spans="4:4" x14ac:dyDescent="0.2">
      <c r="D1506" s="139"/>
    </row>
    <row r="1507" spans="4:4" x14ac:dyDescent="0.2">
      <c r="D1507" s="139"/>
    </row>
    <row r="1508" spans="4:4" x14ac:dyDescent="0.2">
      <c r="D1508" s="139"/>
    </row>
    <row r="1509" spans="4:4" x14ac:dyDescent="0.2">
      <c r="D1509" s="139"/>
    </row>
    <row r="1510" spans="4:4" x14ac:dyDescent="0.2">
      <c r="D1510" s="139"/>
    </row>
    <row r="1511" spans="4:4" x14ac:dyDescent="0.2">
      <c r="D1511" s="139"/>
    </row>
    <row r="1512" spans="4:4" x14ac:dyDescent="0.2">
      <c r="D1512" s="139"/>
    </row>
    <row r="1513" spans="4:4" x14ac:dyDescent="0.2">
      <c r="D1513" s="139"/>
    </row>
    <row r="1514" spans="4:4" x14ac:dyDescent="0.2">
      <c r="D1514" s="139"/>
    </row>
    <row r="1515" spans="4:4" x14ac:dyDescent="0.2">
      <c r="D1515" s="139"/>
    </row>
    <row r="1516" spans="4:4" x14ac:dyDescent="0.2">
      <c r="D1516" s="139"/>
    </row>
    <row r="1517" spans="4:4" x14ac:dyDescent="0.2">
      <c r="D1517" s="139"/>
    </row>
    <row r="1518" spans="4:4" x14ac:dyDescent="0.2">
      <c r="D1518" s="139"/>
    </row>
    <row r="1519" spans="4:4" x14ac:dyDescent="0.2">
      <c r="D1519" s="139"/>
    </row>
    <row r="1520" spans="4:4" x14ac:dyDescent="0.2">
      <c r="D1520" s="139"/>
    </row>
    <row r="1521" spans="4:4" x14ac:dyDescent="0.2">
      <c r="D1521" s="139"/>
    </row>
    <row r="1522" spans="4:4" x14ac:dyDescent="0.2">
      <c r="D1522" s="139"/>
    </row>
    <row r="1523" spans="4:4" x14ac:dyDescent="0.2">
      <c r="D1523" s="139"/>
    </row>
    <row r="1524" spans="4:4" x14ac:dyDescent="0.2">
      <c r="D1524" s="139"/>
    </row>
    <row r="1525" spans="4:4" x14ac:dyDescent="0.2">
      <c r="D1525" s="139"/>
    </row>
    <row r="1526" spans="4:4" x14ac:dyDescent="0.2">
      <c r="D1526" s="139"/>
    </row>
    <row r="1527" spans="4:4" x14ac:dyDescent="0.2">
      <c r="D1527" s="139"/>
    </row>
    <row r="1528" spans="4:4" x14ac:dyDescent="0.2">
      <c r="D1528" s="139"/>
    </row>
    <row r="1529" spans="4:4" x14ac:dyDescent="0.2">
      <c r="D1529" s="139"/>
    </row>
    <row r="1530" spans="4:4" x14ac:dyDescent="0.2">
      <c r="D1530" s="139"/>
    </row>
    <row r="1531" spans="4:4" x14ac:dyDescent="0.2">
      <c r="D1531" s="139"/>
    </row>
    <row r="1532" spans="4:4" x14ac:dyDescent="0.2">
      <c r="D1532" s="139"/>
    </row>
    <row r="1533" spans="4:4" x14ac:dyDescent="0.2">
      <c r="D1533" s="139"/>
    </row>
    <row r="1534" spans="4:4" x14ac:dyDescent="0.2">
      <c r="D1534" s="139"/>
    </row>
    <row r="1535" spans="4:4" x14ac:dyDescent="0.2">
      <c r="D1535" s="139"/>
    </row>
    <row r="1536" spans="4:4" x14ac:dyDescent="0.2">
      <c r="D1536" s="139"/>
    </row>
    <row r="1537" spans="4:4" x14ac:dyDescent="0.2">
      <c r="D1537" s="139"/>
    </row>
    <row r="1538" spans="4:4" x14ac:dyDescent="0.2">
      <c r="D1538" s="139"/>
    </row>
    <row r="1539" spans="4:4" x14ac:dyDescent="0.2">
      <c r="D1539" s="139"/>
    </row>
    <row r="1540" spans="4:4" x14ac:dyDescent="0.2">
      <c r="D1540" s="139"/>
    </row>
    <row r="1541" spans="4:4" x14ac:dyDescent="0.2">
      <c r="D1541" s="139"/>
    </row>
    <row r="1542" spans="4:4" x14ac:dyDescent="0.2">
      <c r="D1542" s="139"/>
    </row>
    <row r="1543" spans="4:4" x14ac:dyDescent="0.2">
      <c r="D1543" s="139"/>
    </row>
    <row r="1544" spans="4:4" x14ac:dyDescent="0.2">
      <c r="D1544" s="139"/>
    </row>
    <row r="1545" spans="4:4" x14ac:dyDescent="0.2">
      <c r="D1545" s="139"/>
    </row>
    <row r="1546" spans="4:4" x14ac:dyDescent="0.2">
      <c r="D1546" s="139"/>
    </row>
    <row r="1547" spans="4:4" x14ac:dyDescent="0.2">
      <c r="D1547" s="139"/>
    </row>
    <row r="1548" spans="4:4" x14ac:dyDescent="0.2">
      <c r="D1548" s="139"/>
    </row>
    <row r="1549" spans="4:4" x14ac:dyDescent="0.2">
      <c r="D1549" s="139"/>
    </row>
    <row r="1550" spans="4:4" x14ac:dyDescent="0.2">
      <c r="D1550" s="139"/>
    </row>
    <row r="1551" spans="4:4" x14ac:dyDescent="0.2">
      <c r="D1551" s="139"/>
    </row>
    <row r="1552" spans="4:4" x14ac:dyDescent="0.2">
      <c r="D1552" s="139"/>
    </row>
    <row r="1553" spans="4:4" x14ac:dyDescent="0.2">
      <c r="D1553" s="139"/>
    </row>
    <row r="1554" spans="4:4" x14ac:dyDescent="0.2">
      <c r="D1554" s="139"/>
    </row>
    <row r="1555" spans="4:4" x14ac:dyDescent="0.2">
      <c r="D1555" s="139"/>
    </row>
    <row r="1556" spans="4:4" x14ac:dyDescent="0.2">
      <c r="D1556" s="139"/>
    </row>
    <row r="1557" spans="4:4" x14ac:dyDescent="0.2">
      <c r="D1557" s="139"/>
    </row>
    <row r="1558" spans="4:4" x14ac:dyDescent="0.2">
      <c r="D1558" s="139"/>
    </row>
    <row r="1559" spans="4:4" x14ac:dyDescent="0.2">
      <c r="D1559" s="139"/>
    </row>
    <row r="1560" spans="4:4" x14ac:dyDescent="0.2">
      <c r="D1560" s="139"/>
    </row>
    <row r="1561" spans="4:4" x14ac:dyDescent="0.2">
      <c r="D1561" s="139"/>
    </row>
    <row r="1562" spans="4:4" x14ac:dyDescent="0.2">
      <c r="D1562" s="139"/>
    </row>
    <row r="1563" spans="4:4" x14ac:dyDescent="0.2">
      <c r="D1563" s="139"/>
    </row>
    <row r="1564" spans="4:4" x14ac:dyDescent="0.2">
      <c r="D1564" s="139"/>
    </row>
    <row r="1565" spans="4:4" x14ac:dyDescent="0.2">
      <c r="D1565" s="139"/>
    </row>
    <row r="1566" spans="4:4" x14ac:dyDescent="0.2">
      <c r="D1566" s="139"/>
    </row>
    <row r="1567" spans="4:4" x14ac:dyDescent="0.2">
      <c r="D1567" s="139"/>
    </row>
    <row r="1568" spans="4:4" x14ac:dyDescent="0.2">
      <c r="D1568" s="139"/>
    </row>
    <row r="1569" spans="4:4" x14ac:dyDescent="0.2">
      <c r="D1569" s="139"/>
    </row>
    <row r="1570" spans="4:4" x14ac:dyDescent="0.2">
      <c r="D1570" s="139"/>
    </row>
    <row r="1571" spans="4:4" x14ac:dyDescent="0.2">
      <c r="D1571" s="139"/>
    </row>
    <row r="1572" spans="4:4" x14ac:dyDescent="0.2">
      <c r="D1572" s="139"/>
    </row>
    <row r="1573" spans="4:4" x14ac:dyDescent="0.2">
      <c r="D1573" s="139"/>
    </row>
    <row r="1574" spans="4:4" x14ac:dyDescent="0.2">
      <c r="D1574" s="139"/>
    </row>
    <row r="1575" spans="4:4" x14ac:dyDescent="0.2">
      <c r="D1575" s="139"/>
    </row>
    <row r="1576" spans="4:4" x14ac:dyDescent="0.2">
      <c r="D1576" s="139"/>
    </row>
    <row r="1577" spans="4:4" x14ac:dyDescent="0.2">
      <c r="D1577" s="139"/>
    </row>
    <row r="1578" spans="4:4" x14ac:dyDescent="0.2">
      <c r="D1578" s="139"/>
    </row>
    <row r="1579" spans="4:4" x14ac:dyDescent="0.2">
      <c r="D1579" s="139"/>
    </row>
    <row r="1580" spans="4:4" x14ac:dyDescent="0.2">
      <c r="D1580" s="139"/>
    </row>
    <row r="1581" spans="4:4" x14ac:dyDescent="0.2">
      <c r="D1581" s="139"/>
    </row>
    <row r="1582" spans="4:4" x14ac:dyDescent="0.2">
      <c r="D1582" s="139"/>
    </row>
    <row r="1583" spans="4:4" x14ac:dyDescent="0.2">
      <c r="D1583" s="139"/>
    </row>
    <row r="1584" spans="4:4" x14ac:dyDescent="0.2">
      <c r="D1584" s="139"/>
    </row>
    <row r="1585" spans="4:4" x14ac:dyDescent="0.2">
      <c r="D1585" s="139"/>
    </row>
    <row r="1586" spans="4:4" x14ac:dyDescent="0.2">
      <c r="D1586" s="139"/>
    </row>
    <row r="1587" spans="4:4" x14ac:dyDescent="0.2">
      <c r="D1587" s="139"/>
    </row>
    <row r="1588" spans="4:4" x14ac:dyDescent="0.2">
      <c r="D1588" s="139"/>
    </row>
    <row r="1589" spans="4:4" x14ac:dyDescent="0.2">
      <c r="D1589" s="139"/>
    </row>
    <row r="1590" spans="4:4" x14ac:dyDescent="0.2">
      <c r="D1590" s="139"/>
    </row>
    <row r="1591" spans="4:4" x14ac:dyDescent="0.2">
      <c r="D1591" s="139"/>
    </row>
    <row r="1592" spans="4:4" x14ac:dyDescent="0.2">
      <c r="D1592" s="139"/>
    </row>
    <row r="1593" spans="4:4" x14ac:dyDescent="0.2">
      <c r="D1593" s="139"/>
    </row>
    <row r="1594" spans="4:4" x14ac:dyDescent="0.2">
      <c r="D1594" s="139"/>
    </row>
    <row r="1595" spans="4:4" x14ac:dyDescent="0.2">
      <c r="D1595" s="139"/>
    </row>
    <row r="1596" spans="4:4" x14ac:dyDescent="0.2">
      <c r="D1596" s="139"/>
    </row>
    <row r="1597" spans="4:4" x14ac:dyDescent="0.2">
      <c r="D1597" s="139"/>
    </row>
    <row r="1598" spans="4:4" x14ac:dyDescent="0.2">
      <c r="D1598" s="139"/>
    </row>
    <row r="1599" spans="4:4" x14ac:dyDescent="0.2">
      <c r="D1599" s="139"/>
    </row>
    <row r="1600" spans="4:4" x14ac:dyDescent="0.2">
      <c r="D1600" s="139"/>
    </row>
    <row r="1601" spans="4:4" x14ac:dyDescent="0.2">
      <c r="D1601" s="139"/>
    </row>
    <row r="1602" spans="4:4" x14ac:dyDescent="0.2">
      <c r="D1602" s="139"/>
    </row>
    <row r="1603" spans="4:4" x14ac:dyDescent="0.2">
      <c r="D1603" s="139"/>
    </row>
    <row r="1604" spans="4:4" x14ac:dyDescent="0.2">
      <c r="D1604" s="139"/>
    </row>
    <row r="1605" spans="4:4" x14ac:dyDescent="0.2">
      <c r="D1605" s="139"/>
    </row>
    <row r="1606" spans="4:4" x14ac:dyDescent="0.2">
      <c r="D1606" s="139"/>
    </row>
    <row r="1607" spans="4:4" x14ac:dyDescent="0.2">
      <c r="D1607" s="139"/>
    </row>
    <row r="1608" spans="4:4" x14ac:dyDescent="0.2">
      <c r="D1608" s="139"/>
    </row>
    <row r="1609" spans="4:4" x14ac:dyDescent="0.2">
      <c r="D1609" s="139"/>
    </row>
    <row r="1610" spans="4:4" x14ac:dyDescent="0.2">
      <c r="D1610" s="139"/>
    </row>
    <row r="1611" spans="4:4" x14ac:dyDescent="0.2">
      <c r="D1611" s="139"/>
    </row>
    <row r="1612" spans="4:4" x14ac:dyDescent="0.2">
      <c r="D1612" s="139"/>
    </row>
    <row r="1613" spans="4:4" x14ac:dyDescent="0.2">
      <c r="D1613" s="139"/>
    </row>
    <row r="1614" spans="4:4" x14ac:dyDescent="0.2">
      <c r="D1614" s="139"/>
    </row>
    <row r="1615" spans="4:4" x14ac:dyDescent="0.2">
      <c r="D1615" s="139"/>
    </row>
    <row r="1616" spans="4:4" x14ac:dyDescent="0.2">
      <c r="D1616" s="139"/>
    </row>
    <row r="1617" spans="4:4" x14ac:dyDescent="0.2">
      <c r="D1617" s="139"/>
    </row>
    <row r="1618" spans="4:4" x14ac:dyDescent="0.2">
      <c r="D1618" s="139"/>
    </row>
    <row r="1619" spans="4:4" x14ac:dyDescent="0.2">
      <c r="D1619" s="139"/>
    </row>
    <row r="1620" spans="4:4" x14ac:dyDescent="0.2">
      <c r="D1620" s="139"/>
    </row>
    <row r="1621" spans="4:4" x14ac:dyDescent="0.2">
      <c r="D1621" s="139"/>
    </row>
    <row r="1622" spans="4:4" x14ac:dyDescent="0.2">
      <c r="D1622" s="139"/>
    </row>
    <row r="1623" spans="4:4" x14ac:dyDescent="0.2">
      <c r="D1623" s="139"/>
    </row>
    <row r="1624" spans="4:4" x14ac:dyDescent="0.2">
      <c r="D1624" s="139"/>
    </row>
    <row r="1625" spans="4:4" x14ac:dyDescent="0.2">
      <c r="D1625" s="139"/>
    </row>
    <row r="1626" spans="4:4" x14ac:dyDescent="0.2">
      <c r="D1626" s="139"/>
    </row>
    <row r="1627" spans="4:4" x14ac:dyDescent="0.2">
      <c r="D1627" s="139"/>
    </row>
    <row r="1628" spans="4:4" x14ac:dyDescent="0.2">
      <c r="D1628" s="139"/>
    </row>
    <row r="1629" spans="4:4" x14ac:dyDescent="0.2">
      <c r="D1629" s="139"/>
    </row>
    <row r="1630" spans="4:4" x14ac:dyDescent="0.2">
      <c r="D1630" s="139"/>
    </row>
    <row r="1631" spans="4:4" x14ac:dyDescent="0.2">
      <c r="D1631" s="139"/>
    </row>
    <row r="1632" spans="4:4" x14ac:dyDescent="0.2">
      <c r="D1632" s="139"/>
    </row>
    <row r="1633" spans="4:4" x14ac:dyDescent="0.2">
      <c r="D1633" s="139"/>
    </row>
    <row r="1634" spans="4:4" x14ac:dyDescent="0.2">
      <c r="D1634" s="139"/>
    </row>
    <row r="1635" spans="4:4" x14ac:dyDescent="0.2">
      <c r="D1635" s="139"/>
    </row>
    <row r="1636" spans="4:4" x14ac:dyDescent="0.2">
      <c r="D1636" s="139"/>
    </row>
    <row r="1637" spans="4:4" x14ac:dyDescent="0.2">
      <c r="D1637" s="139"/>
    </row>
    <row r="1638" spans="4:4" x14ac:dyDescent="0.2">
      <c r="D1638" s="139"/>
    </row>
    <row r="1639" spans="4:4" x14ac:dyDescent="0.2">
      <c r="D1639" s="139"/>
    </row>
    <row r="1640" spans="4:4" x14ac:dyDescent="0.2">
      <c r="D1640" s="139"/>
    </row>
    <row r="1641" spans="4:4" x14ac:dyDescent="0.2">
      <c r="D1641" s="139"/>
    </row>
    <row r="1642" spans="4:4" x14ac:dyDescent="0.2">
      <c r="D1642" s="139"/>
    </row>
    <row r="1643" spans="4:4" x14ac:dyDescent="0.2">
      <c r="D1643" s="139"/>
    </row>
    <row r="1644" spans="4:4" x14ac:dyDescent="0.2">
      <c r="D1644" s="139"/>
    </row>
    <row r="1645" spans="4:4" x14ac:dyDescent="0.2">
      <c r="D1645" s="139"/>
    </row>
    <row r="1646" spans="4:4" x14ac:dyDescent="0.2">
      <c r="D1646" s="139"/>
    </row>
    <row r="1647" spans="4:4" x14ac:dyDescent="0.2">
      <c r="D1647" s="139"/>
    </row>
    <row r="1648" spans="4:4" x14ac:dyDescent="0.2">
      <c r="D1648" s="139"/>
    </row>
    <row r="1649" spans="4:4" x14ac:dyDescent="0.2">
      <c r="D1649" s="139"/>
    </row>
    <row r="1650" spans="4:4" x14ac:dyDescent="0.2">
      <c r="D1650" s="139"/>
    </row>
    <row r="1651" spans="4:4" x14ac:dyDescent="0.2">
      <c r="D1651" s="139"/>
    </row>
    <row r="1652" spans="4:4" x14ac:dyDescent="0.2">
      <c r="D1652" s="139"/>
    </row>
    <row r="1653" spans="4:4" x14ac:dyDescent="0.2">
      <c r="D1653" s="139"/>
    </row>
    <row r="1654" spans="4:4" x14ac:dyDescent="0.2">
      <c r="D1654" s="139"/>
    </row>
    <row r="1655" spans="4:4" x14ac:dyDescent="0.2">
      <c r="D1655" s="139"/>
    </row>
    <row r="1656" spans="4:4" x14ac:dyDescent="0.2">
      <c r="D1656" s="139"/>
    </row>
    <row r="1657" spans="4:4" x14ac:dyDescent="0.2">
      <c r="D1657" s="139"/>
    </row>
    <row r="1658" spans="4:4" x14ac:dyDescent="0.2">
      <c r="D1658" s="139"/>
    </row>
    <row r="1659" spans="4:4" x14ac:dyDescent="0.2">
      <c r="D1659" s="139"/>
    </row>
    <row r="1660" spans="4:4" x14ac:dyDescent="0.2">
      <c r="D1660" s="139"/>
    </row>
    <row r="1661" spans="4:4" x14ac:dyDescent="0.2">
      <c r="D1661" s="139"/>
    </row>
    <row r="1662" spans="4:4" x14ac:dyDescent="0.2">
      <c r="D1662" s="139"/>
    </row>
    <row r="1663" spans="4:4" x14ac:dyDescent="0.2">
      <c r="D1663" s="139"/>
    </row>
    <row r="1664" spans="4:4" x14ac:dyDescent="0.2">
      <c r="D1664" s="139"/>
    </row>
    <row r="1665" spans="4:4" x14ac:dyDescent="0.2">
      <c r="D1665" s="139"/>
    </row>
    <row r="1666" spans="4:4" x14ac:dyDescent="0.2">
      <c r="D1666" s="139"/>
    </row>
    <row r="1667" spans="4:4" x14ac:dyDescent="0.2">
      <c r="D1667" s="139"/>
    </row>
    <row r="1668" spans="4:4" x14ac:dyDescent="0.2">
      <c r="D1668" s="139"/>
    </row>
    <row r="1669" spans="4:4" x14ac:dyDescent="0.2">
      <c r="D1669" s="139"/>
    </row>
    <row r="1670" spans="4:4" x14ac:dyDescent="0.2">
      <c r="D1670" s="139"/>
    </row>
    <row r="1671" spans="4:4" x14ac:dyDescent="0.2">
      <c r="D1671" s="139"/>
    </row>
    <row r="1672" spans="4:4" x14ac:dyDescent="0.2">
      <c r="D1672" s="139"/>
    </row>
    <row r="1673" spans="4:4" x14ac:dyDescent="0.2">
      <c r="D1673" s="139"/>
    </row>
    <row r="1674" spans="4:4" x14ac:dyDescent="0.2">
      <c r="D1674" s="139"/>
    </row>
    <row r="1675" spans="4:4" x14ac:dyDescent="0.2">
      <c r="D1675" s="139"/>
    </row>
    <row r="1676" spans="4:4" x14ac:dyDescent="0.2">
      <c r="D1676" s="139"/>
    </row>
    <row r="1677" spans="4:4" x14ac:dyDescent="0.2">
      <c r="D1677" s="139"/>
    </row>
    <row r="1678" spans="4:4" x14ac:dyDescent="0.2">
      <c r="D1678" s="139"/>
    </row>
    <row r="1679" spans="4:4" x14ac:dyDescent="0.2">
      <c r="D1679" s="139"/>
    </row>
    <row r="1680" spans="4:4" x14ac:dyDescent="0.2">
      <c r="D1680" s="139"/>
    </row>
    <row r="1681" spans="4:4" x14ac:dyDescent="0.2">
      <c r="D1681" s="139"/>
    </row>
    <row r="1682" spans="4:4" x14ac:dyDescent="0.2">
      <c r="D1682" s="139"/>
    </row>
    <row r="1683" spans="4:4" x14ac:dyDescent="0.2">
      <c r="D1683" s="139"/>
    </row>
    <row r="1684" spans="4:4" x14ac:dyDescent="0.2">
      <c r="D1684" s="139"/>
    </row>
    <row r="1685" spans="4:4" x14ac:dyDescent="0.2">
      <c r="D1685" s="139"/>
    </row>
    <row r="1686" spans="4:4" x14ac:dyDescent="0.2">
      <c r="D1686" s="139"/>
    </row>
    <row r="1687" spans="4:4" x14ac:dyDescent="0.2">
      <c r="D1687" s="139"/>
    </row>
    <row r="1688" spans="4:4" x14ac:dyDescent="0.2">
      <c r="D1688" s="139"/>
    </row>
    <row r="1689" spans="4:4" x14ac:dyDescent="0.2">
      <c r="D1689" s="139"/>
    </row>
    <row r="1690" spans="4:4" x14ac:dyDescent="0.2">
      <c r="D1690" s="139"/>
    </row>
    <row r="1691" spans="4:4" x14ac:dyDescent="0.2">
      <c r="D1691" s="139"/>
    </row>
    <row r="1692" spans="4:4" x14ac:dyDescent="0.2">
      <c r="D1692" s="139"/>
    </row>
    <row r="1693" spans="4:4" x14ac:dyDescent="0.2">
      <c r="D1693" s="139"/>
    </row>
    <row r="1694" spans="4:4" x14ac:dyDescent="0.2">
      <c r="D1694" s="139"/>
    </row>
    <row r="1695" spans="4:4" x14ac:dyDescent="0.2">
      <c r="D1695" s="139"/>
    </row>
    <row r="1696" spans="4:4" x14ac:dyDescent="0.2">
      <c r="D1696" s="139"/>
    </row>
    <row r="1697" spans="4:4" x14ac:dyDescent="0.2">
      <c r="D1697" s="139"/>
    </row>
    <row r="1698" spans="4:4" x14ac:dyDescent="0.2">
      <c r="D1698" s="139"/>
    </row>
    <row r="1699" spans="4:4" x14ac:dyDescent="0.2">
      <c r="D1699" s="139"/>
    </row>
    <row r="1700" spans="4:4" x14ac:dyDescent="0.2">
      <c r="D1700" s="139"/>
    </row>
    <row r="1701" spans="4:4" x14ac:dyDescent="0.2">
      <c r="D1701" s="139"/>
    </row>
    <row r="1702" spans="4:4" x14ac:dyDescent="0.2">
      <c r="D1702" s="139"/>
    </row>
    <row r="1703" spans="4:4" x14ac:dyDescent="0.2">
      <c r="D1703" s="139"/>
    </row>
    <row r="1704" spans="4:4" x14ac:dyDescent="0.2">
      <c r="D1704" s="139"/>
    </row>
    <row r="1705" spans="4:4" x14ac:dyDescent="0.2">
      <c r="D1705" s="139"/>
    </row>
    <row r="1706" spans="4:4" x14ac:dyDescent="0.2">
      <c r="D1706" s="139"/>
    </row>
    <row r="1707" spans="4:4" x14ac:dyDescent="0.2">
      <c r="D1707" s="139"/>
    </row>
    <row r="1708" spans="4:4" x14ac:dyDescent="0.2">
      <c r="D1708" s="139"/>
    </row>
    <row r="1709" spans="4:4" x14ac:dyDescent="0.2">
      <c r="D1709" s="139"/>
    </row>
    <row r="1710" spans="4:4" x14ac:dyDescent="0.2">
      <c r="D1710" s="139"/>
    </row>
    <row r="1711" spans="4:4" x14ac:dyDescent="0.2">
      <c r="D1711" s="139"/>
    </row>
    <row r="1712" spans="4:4" x14ac:dyDescent="0.2">
      <c r="D1712" s="139"/>
    </row>
    <row r="1713" spans="4:4" x14ac:dyDescent="0.2">
      <c r="D1713" s="139"/>
    </row>
    <row r="1714" spans="4:4" x14ac:dyDescent="0.2">
      <c r="D1714" s="139"/>
    </row>
    <row r="1715" spans="4:4" x14ac:dyDescent="0.2">
      <c r="D1715" s="139"/>
    </row>
    <row r="1716" spans="4:4" x14ac:dyDescent="0.2">
      <c r="D1716" s="139"/>
    </row>
    <row r="1717" spans="4:4" x14ac:dyDescent="0.2">
      <c r="D1717" s="139"/>
    </row>
    <row r="1718" spans="4:4" x14ac:dyDescent="0.2">
      <c r="D1718" s="139"/>
    </row>
    <row r="1719" spans="4:4" x14ac:dyDescent="0.2">
      <c r="D1719" s="139"/>
    </row>
    <row r="1720" spans="4:4" x14ac:dyDescent="0.2">
      <c r="D1720" s="139"/>
    </row>
    <row r="1721" spans="4:4" x14ac:dyDescent="0.2">
      <c r="D1721" s="139"/>
    </row>
    <row r="1722" spans="4:4" x14ac:dyDescent="0.2">
      <c r="D1722" s="139"/>
    </row>
    <row r="1723" spans="4:4" x14ac:dyDescent="0.2">
      <c r="D1723" s="139"/>
    </row>
    <row r="1724" spans="4:4" x14ac:dyDescent="0.2">
      <c r="D1724" s="139"/>
    </row>
    <row r="1725" spans="4:4" x14ac:dyDescent="0.2">
      <c r="D1725" s="139"/>
    </row>
    <row r="1726" spans="4:4" x14ac:dyDescent="0.2">
      <c r="D1726" s="139"/>
    </row>
    <row r="1727" spans="4:4" x14ac:dyDescent="0.2">
      <c r="D1727" s="139"/>
    </row>
    <row r="1728" spans="4:4" x14ac:dyDescent="0.2">
      <c r="D1728" s="139"/>
    </row>
    <row r="1729" spans="4:4" x14ac:dyDescent="0.2">
      <c r="D1729" s="139"/>
    </row>
    <row r="1730" spans="4:4" x14ac:dyDescent="0.2">
      <c r="D1730" s="139"/>
    </row>
    <row r="1731" spans="4:4" x14ac:dyDescent="0.2">
      <c r="D1731" s="139"/>
    </row>
    <row r="1732" spans="4:4" x14ac:dyDescent="0.2">
      <c r="D1732" s="139"/>
    </row>
    <row r="1733" spans="4:4" x14ac:dyDescent="0.2">
      <c r="D1733" s="139"/>
    </row>
    <row r="1734" spans="4:4" x14ac:dyDescent="0.2">
      <c r="D1734" s="139"/>
    </row>
    <row r="1735" spans="4:4" x14ac:dyDescent="0.2">
      <c r="D1735" s="139"/>
    </row>
    <row r="1736" spans="4:4" x14ac:dyDescent="0.2">
      <c r="D1736" s="139"/>
    </row>
    <row r="1737" spans="4:4" x14ac:dyDescent="0.2">
      <c r="D1737" s="139"/>
    </row>
    <row r="1738" spans="4:4" x14ac:dyDescent="0.2">
      <c r="D1738" s="139"/>
    </row>
    <row r="1739" spans="4:4" x14ac:dyDescent="0.2">
      <c r="D1739" s="139"/>
    </row>
    <row r="1740" spans="4:4" x14ac:dyDescent="0.2">
      <c r="D1740" s="139"/>
    </row>
    <row r="1741" spans="4:4" x14ac:dyDescent="0.2">
      <c r="D1741" s="139"/>
    </row>
    <row r="1742" spans="4:4" x14ac:dyDescent="0.2">
      <c r="D1742" s="139"/>
    </row>
    <row r="1743" spans="4:4" x14ac:dyDescent="0.2">
      <c r="D1743" s="139"/>
    </row>
    <row r="1744" spans="4:4" x14ac:dyDescent="0.2">
      <c r="D1744" s="139"/>
    </row>
    <row r="1745" spans="4:4" x14ac:dyDescent="0.2">
      <c r="D1745" s="139"/>
    </row>
    <row r="1746" spans="4:4" x14ac:dyDescent="0.2">
      <c r="D1746" s="139"/>
    </row>
    <row r="1747" spans="4:4" x14ac:dyDescent="0.2">
      <c r="D1747" s="139"/>
    </row>
    <row r="1748" spans="4:4" x14ac:dyDescent="0.2">
      <c r="D1748" s="139"/>
    </row>
    <row r="1749" spans="4:4" x14ac:dyDescent="0.2">
      <c r="D1749" s="139"/>
    </row>
    <row r="1750" spans="4:4" x14ac:dyDescent="0.2">
      <c r="D1750" s="139"/>
    </row>
    <row r="1751" spans="4:4" x14ac:dyDescent="0.2">
      <c r="D1751" s="139"/>
    </row>
    <row r="1752" spans="4:4" x14ac:dyDescent="0.2">
      <c r="D1752" s="139"/>
    </row>
    <row r="1753" spans="4:4" x14ac:dyDescent="0.2">
      <c r="D1753" s="139"/>
    </row>
    <row r="1754" spans="4:4" x14ac:dyDescent="0.2">
      <c r="D1754" s="139"/>
    </row>
    <row r="1755" spans="4:4" x14ac:dyDescent="0.2">
      <c r="D1755" s="139"/>
    </row>
    <row r="1756" spans="4:4" x14ac:dyDescent="0.2">
      <c r="D1756" s="139"/>
    </row>
    <row r="1757" spans="4:4" x14ac:dyDescent="0.2">
      <c r="D1757" s="139"/>
    </row>
    <row r="1758" spans="4:4" x14ac:dyDescent="0.2">
      <c r="D1758" s="139"/>
    </row>
    <row r="1759" spans="4:4" x14ac:dyDescent="0.2">
      <c r="D1759" s="139"/>
    </row>
    <row r="1760" spans="4:4" x14ac:dyDescent="0.2">
      <c r="D1760" s="139"/>
    </row>
    <row r="1761" spans="4:4" x14ac:dyDescent="0.2">
      <c r="D1761" s="139"/>
    </row>
    <row r="1762" spans="4:4" x14ac:dyDescent="0.2">
      <c r="D1762" s="139"/>
    </row>
    <row r="1763" spans="4:4" x14ac:dyDescent="0.2">
      <c r="D1763" s="139"/>
    </row>
    <row r="1764" spans="4:4" x14ac:dyDescent="0.2">
      <c r="D1764" s="139"/>
    </row>
    <row r="1765" spans="4:4" x14ac:dyDescent="0.2">
      <c r="D1765" s="139"/>
    </row>
    <row r="1766" spans="4:4" x14ac:dyDescent="0.2">
      <c r="D1766" s="139"/>
    </row>
    <row r="1767" spans="4:4" x14ac:dyDescent="0.2">
      <c r="D1767" s="139"/>
    </row>
    <row r="1768" spans="4:4" x14ac:dyDescent="0.2">
      <c r="D1768" s="139"/>
    </row>
    <row r="1769" spans="4:4" x14ac:dyDescent="0.2">
      <c r="D1769" s="139"/>
    </row>
    <row r="1770" spans="4:4" x14ac:dyDescent="0.2">
      <c r="D1770" s="139"/>
    </row>
    <row r="1771" spans="4:4" x14ac:dyDescent="0.2">
      <c r="D1771" s="139"/>
    </row>
    <row r="1772" spans="4:4" x14ac:dyDescent="0.2">
      <c r="D1772" s="139"/>
    </row>
    <row r="1773" spans="4:4" x14ac:dyDescent="0.2">
      <c r="D1773" s="139"/>
    </row>
    <row r="1774" spans="4:4" x14ac:dyDescent="0.2">
      <c r="D1774" s="139"/>
    </row>
    <row r="1775" spans="4:4" x14ac:dyDescent="0.2">
      <c r="D1775" s="139"/>
    </row>
    <row r="1776" spans="4:4" x14ac:dyDescent="0.2">
      <c r="D1776" s="139"/>
    </row>
    <row r="1777" spans="4:4" x14ac:dyDescent="0.2">
      <c r="D1777" s="139"/>
    </row>
    <row r="1778" spans="4:4" x14ac:dyDescent="0.2">
      <c r="D1778" s="139"/>
    </row>
    <row r="1779" spans="4:4" x14ac:dyDescent="0.2">
      <c r="D1779" s="139"/>
    </row>
    <row r="1780" spans="4:4" x14ac:dyDescent="0.2">
      <c r="D1780" s="139"/>
    </row>
    <row r="1781" spans="4:4" x14ac:dyDescent="0.2">
      <c r="D1781" s="139"/>
    </row>
    <row r="1782" spans="4:4" x14ac:dyDescent="0.2">
      <c r="D1782" s="139"/>
    </row>
    <row r="1783" spans="4:4" x14ac:dyDescent="0.2">
      <c r="D1783" s="139"/>
    </row>
    <row r="1784" spans="4:4" x14ac:dyDescent="0.2">
      <c r="D1784" s="139"/>
    </row>
    <row r="1785" spans="4:4" x14ac:dyDescent="0.2">
      <c r="D1785" s="139"/>
    </row>
    <row r="1786" spans="4:4" x14ac:dyDescent="0.2">
      <c r="D1786" s="139"/>
    </row>
    <row r="1787" spans="4:4" x14ac:dyDescent="0.2">
      <c r="D1787" s="139"/>
    </row>
    <row r="1788" spans="4:4" x14ac:dyDescent="0.2">
      <c r="D1788" s="139"/>
    </row>
    <row r="1789" spans="4:4" x14ac:dyDescent="0.2">
      <c r="D1789" s="139"/>
    </row>
    <row r="1790" spans="4:4" x14ac:dyDescent="0.2">
      <c r="D1790" s="139"/>
    </row>
    <row r="1791" spans="4:4" x14ac:dyDescent="0.2">
      <c r="D1791" s="139"/>
    </row>
    <row r="1792" spans="4:4" x14ac:dyDescent="0.2">
      <c r="D1792" s="139"/>
    </row>
    <row r="1793" spans="4:4" x14ac:dyDescent="0.2">
      <c r="D1793" s="139"/>
    </row>
    <row r="1794" spans="4:4" x14ac:dyDescent="0.2">
      <c r="D1794" s="139"/>
    </row>
    <row r="1795" spans="4:4" x14ac:dyDescent="0.2">
      <c r="D1795" s="139"/>
    </row>
    <row r="1796" spans="4:4" x14ac:dyDescent="0.2">
      <c r="D1796" s="139"/>
    </row>
    <row r="1797" spans="4:4" x14ac:dyDescent="0.2">
      <c r="D1797" s="139"/>
    </row>
    <row r="1798" spans="4:4" x14ac:dyDescent="0.2">
      <c r="D1798" s="139"/>
    </row>
    <row r="1799" spans="4:4" x14ac:dyDescent="0.2">
      <c r="D1799" s="139"/>
    </row>
    <row r="1800" spans="4:4" x14ac:dyDescent="0.2">
      <c r="D1800" s="139"/>
    </row>
    <row r="1801" spans="4:4" x14ac:dyDescent="0.2">
      <c r="D1801" s="139"/>
    </row>
    <row r="1802" spans="4:4" x14ac:dyDescent="0.2">
      <c r="D1802" s="139"/>
    </row>
    <row r="1803" spans="4:4" x14ac:dyDescent="0.2">
      <c r="D1803" s="139"/>
    </row>
    <row r="1804" spans="4:4" x14ac:dyDescent="0.2">
      <c r="D1804" s="139"/>
    </row>
    <row r="1805" spans="4:4" x14ac:dyDescent="0.2">
      <c r="D1805" s="139"/>
    </row>
    <row r="1806" spans="4:4" x14ac:dyDescent="0.2">
      <c r="D1806" s="139"/>
    </row>
    <row r="1807" spans="4:4" x14ac:dyDescent="0.2">
      <c r="D1807" s="139"/>
    </row>
    <row r="1808" spans="4:4" x14ac:dyDescent="0.2">
      <c r="D1808" s="139"/>
    </row>
    <row r="1809" spans="4:4" x14ac:dyDescent="0.2">
      <c r="D1809" s="139"/>
    </row>
    <row r="1810" spans="4:4" x14ac:dyDescent="0.2">
      <c r="D1810" s="139"/>
    </row>
    <row r="1811" spans="4:4" x14ac:dyDescent="0.2">
      <c r="D1811" s="139"/>
    </row>
    <row r="1812" spans="4:4" x14ac:dyDescent="0.2">
      <c r="D1812" s="139"/>
    </row>
    <row r="1813" spans="4:4" x14ac:dyDescent="0.2">
      <c r="D1813" s="139"/>
    </row>
    <row r="1814" spans="4:4" x14ac:dyDescent="0.2">
      <c r="D1814" s="139"/>
    </row>
    <row r="1815" spans="4:4" x14ac:dyDescent="0.2">
      <c r="D1815" s="139"/>
    </row>
    <row r="1816" spans="4:4" x14ac:dyDescent="0.2">
      <c r="D1816" s="139"/>
    </row>
    <row r="1817" spans="4:4" x14ac:dyDescent="0.2">
      <c r="D1817" s="139"/>
    </row>
    <row r="1818" spans="4:4" x14ac:dyDescent="0.2">
      <c r="D1818" s="139"/>
    </row>
    <row r="1819" spans="4:4" x14ac:dyDescent="0.2">
      <c r="D1819" s="139"/>
    </row>
    <row r="1820" spans="4:4" x14ac:dyDescent="0.2">
      <c r="D1820" s="139"/>
    </row>
    <row r="1821" spans="4:4" x14ac:dyDescent="0.2">
      <c r="D1821" s="139"/>
    </row>
    <row r="1822" spans="4:4" x14ac:dyDescent="0.2">
      <c r="D1822" s="139"/>
    </row>
    <row r="1823" spans="4:4" x14ac:dyDescent="0.2">
      <c r="D1823" s="139"/>
    </row>
    <row r="1824" spans="4:4" x14ac:dyDescent="0.2">
      <c r="D1824" s="139"/>
    </row>
    <row r="1825" spans="4:4" x14ac:dyDescent="0.2">
      <c r="D1825" s="139"/>
    </row>
    <row r="1826" spans="4:4" x14ac:dyDescent="0.2">
      <c r="D1826" s="139"/>
    </row>
    <row r="1827" spans="4:4" x14ac:dyDescent="0.2">
      <c r="D1827" s="139"/>
    </row>
    <row r="1828" spans="4:4" x14ac:dyDescent="0.2">
      <c r="D1828" s="139"/>
    </row>
    <row r="1829" spans="4:4" x14ac:dyDescent="0.2">
      <c r="D1829" s="139"/>
    </row>
    <row r="1830" spans="4:4" x14ac:dyDescent="0.2">
      <c r="D1830" s="139"/>
    </row>
    <row r="1831" spans="4:4" x14ac:dyDescent="0.2">
      <c r="D1831" s="139"/>
    </row>
    <row r="1832" spans="4:4" x14ac:dyDescent="0.2">
      <c r="D1832" s="139"/>
    </row>
    <row r="1833" spans="4:4" x14ac:dyDescent="0.2">
      <c r="D1833" s="139"/>
    </row>
    <row r="1834" spans="4:4" x14ac:dyDescent="0.2">
      <c r="D1834" s="139"/>
    </row>
    <row r="1835" spans="4:4" x14ac:dyDescent="0.2">
      <c r="D1835" s="139"/>
    </row>
    <row r="1836" spans="4:4" x14ac:dyDescent="0.2">
      <c r="D1836" s="139"/>
    </row>
    <row r="1837" spans="4:4" x14ac:dyDescent="0.2">
      <c r="D1837" s="139"/>
    </row>
    <row r="1838" spans="4:4" x14ac:dyDescent="0.2">
      <c r="D1838" s="139"/>
    </row>
    <row r="1839" spans="4:4" x14ac:dyDescent="0.2">
      <c r="D1839" s="139"/>
    </row>
    <row r="1840" spans="4:4" x14ac:dyDescent="0.2">
      <c r="D1840" s="139"/>
    </row>
    <row r="1841" spans="4:4" x14ac:dyDescent="0.2">
      <c r="D1841" s="139"/>
    </row>
    <row r="1842" spans="4:4" x14ac:dyDescent="0.2">
      <c r="D1842" s="139"/>
    </row>
    <row r="1843" spans="4:4" x14ac:dyDescent="0.2">
      <c r="D1843" s="139"/>
    </row>
    <row r="1844" spans="4:4" x14ac:dyDescent="0.2">
      <c r="D1844" s="139"/>
    </row>
    <row r="1845" spans="4:4" x14ac:dyDescent="0.2">
      <c r="D1845" s="139"/>
    </row>
    <row r="1846" spans="4:4" x14ac:dyDescent="0.2">
      <c r="D1846" s="139"/>
    </row>
    <row r="1847" spans="4:4" x14ac:dyDescent="0.2">
      <c r="D1847" s="139"/>
    </row>
    <row r="1848" spans="4:4" x14ac:dyDescent="0.2">
      <c r="D1848" s="139"/>
    </row>
    <row r="1849" spans="4:4" x14ac:dyDescent="0.2">
      <c r="D1849" s="139"/>
    </row>
    <row r="1850" spans="4:4" x14ac:dyDescent="0.2">
      <c r="D1850" s="139"/>
    </row>
    <row r="1851" spans="4:4" x14ac:dyDescent="0.2">
      <c r="D1851" s="139"/>
    </row>
    <row r="1852" spans="4:4" x14ac:dyDescent="0.2">
      <c r="D1852" s="139"/>
    </row>
    <row r="1853" spans="4:4" x14ac:dyDescent="0.2">
      <c r="D1853" s="139"/>
    </row>
    <row r="1854" spans="4:4" x14ac:dyDescent="0.2">
      <c r="D1854" s="139"/>
    </row>
    <row r="1855" spans="4:4" x14ac:dyDescent="0.2">
      <c r="D1855" s="139"/>
    </row>
    <row r="1856" spans="4:4" x14ac:dyDescent="0.2">
      <c r="D1856" s="139"/>
    </row>
    <row r="1857" spans="4:4" x14ac:dyDescent="0.2">
      <c r="D1857" s="139"/>
    </row>
    <row r="1858" spans="4:4" x14ac:dyDescent="0.2">
      <c r="D1858" s="139"/>
    </row>
    <row r="1859" spans="4:4" x14ac:dyDescent="0.2">
      <c r="D1859" s="139"/>
    </row>
    <row r="1860" spans="4:4" x14ac:dyDescent="0.2">
      <c r="D1860" s="139"/>
    </row>
    <row r="1861" spans="4:4" x14ac:dyDescent="0.2">
      <c r="D1861" s="139"/>
    </row>
    <row r="1862" spans="4:4" x14ac:dyDescent="0.2">
      <c r="D1862" s="139"/>
    </row>
    <row r="1863" spans="4:4" x14ac:dyDescent="0.2">
      <c r="D1863" s="139"/>
    </row>
    <row r="1864" spans="4:4" x14ac:dyDescent="0.2">
      <c r="D1864" s="139"/>
    </row>
    <row r="1865" spans="4:4" x14ac:dyDescent="0.2">
      <c r="D1865" s="139"/>
    </row>
    <row r="1866" spans="4:4" x14ac:dyDescent="0.2">
      <c r="D1866" s="139"/>
    </row>
    <row r="1867" spans="4:4" x14ac:dyDescent="0.2">
      <c r="D1867" s="139"/>
    </row>
    <row r="1868" spans="4:4" x14ac:dyDescent="0.2">
      <c r="D1868" s="139"/>
    </row>
    <row r="1869" spans="4:4" x14ac:dyDescent="0.2">
      <c r="D1869" s="139"/>
    </row>
    <row r="1870" spans="4:4" x14ac:dyDescent="0.2">
      <c r="D1870" s="139"/>
    </row>
    <row r="1871" spans="4:4" x14ac:dyDescent="0.2">
      <c r="D1871" s="139"/>
    </row>
    <row r="1872" spans="4:4" x14ac:dyDescent="0.2">
      <c r="D1872" s="139"/>
    </row>
    <row r="1873" spans="4:4" x14ac:dyDescent="0.2">
      <c r="D1873" s="139"/>
    </row>
    <row r="1874" spans="4:4" x14ac:dyDescent="0.2">
      <c r="D1874" s="139"/>
    </row>
    <row r="1875" spans="4:4" x14ac:dyDescent="0.2">
      <c r="D1875" s="139"/>
    </row>
    <row r="1876" spans="4:4" x14ac:dyDescent="0.2">
      <c r="D1876" s="139"/>
    </row>
    <row r="1877" spans="4:4" x14ac:dyDescent="0.2">
      <c r="D1877" s="139"/>
    </row>
    <row r="1878" spans="4:4" x14ac:dyDescent="0.2">
      <c r="D1878" s="139"/>
    </row>
    <row r="1879" spans="4:4" x14ac:dyDescent="0.2">
      <c r="D1879" s="139"/>
    </row>
    <row r="1880" spans="4:4" x14ac:dyDescent="0.2">
      <c r="D1880" s="139"/>
    </row>
    <row r="1881" spans="4:4" x14ac:dyDescent="0.2">
      <c r="D1881" s="139"/>
    </row>
    <row r="1882" spans="4:4" x14ac:dyDescent="0.2">
      <c r="D1882" s="139"/>
    </row>
    <row r="1883" spans="4:4" x14ac:dyDescent="0.2">
      <c r="D1883" s="139"/>
    </row>
    <row r="1884" spans="4:4" x14ac:dyDescent="0.2">
      <c r="D1884" s="139"/>
    </row>
    <row r="1885" spans="4:4" x14ac:dyDescent="0.2">
      <c r="D1885" s="139"/>
    </row>
    <row r="1886" spans="4:4" x14ac:dyDescent="0.2">
      <c r="D1886" s="139"/>
    </row>
    <row r="1887" spans="4:4" x14ac:dyDescent="0.2">
      <c r="D1887" s="139"/>
    </row>
    <row r="1888" spans="4:4" x14ac:dyDescent="0.2">
      <c r="D1888" s="139"/>
    </row>
    <row r="1889" spans="4:4" x14ac:dyDescent="0.2">
      <c r="D1889" s="139"/>
    </row>
    <row r="1890" spans="4:4" x14ac:dyDescent="0.2">
      <c r="D1890" s="139"/>
    </row>
    <row r="1891" spans="4:4" x14ac:dyDescent="0.2">
      <c r="D1891" s="139"/>
    </row>
    <row r="1892" spans="4:4" x14ac:dyDescent="0.2">
      <c r="D1892" s="139"/>
    </row>
    <row r="1893" spans="4:4" x14ac:dyDescent="0.2">
      <c r="D1893" s="139"/>
    </row>
    <row r="1894" spans="4:4" x14ac:dyDescent="0.2">
      <c r="D1894" s="139"/>
    </row>
    <row r="1895" spans="4:4" x14ac:dyDescent="0.2">
      <c r="D1895" s="139"/>
    </row>
    <row r="1896" spans="4:4" x14ac:dyDescent="0.2">
      <c r="D1896" s="139"/>
    </row>
    <row r="1897" spans="4:4" x14ac:dyDescent="0.2">
      <c r="D1897" s="139"/>
    </row>
    <row r="1898" spans="4:4" x14ac:dyDescent="0.2">
      <c r="D1898" s="139"/>
    </row>
    <row r="1899" spans="4:4" x14ac:dyDescent="0.2">
      <c r="D1899" s="139"/>
    </row>
    <row r="1900" spans="4:4" x14ac:dyDescent="0.2">
      <c r="D1900" s="139"/>
    </row>
    <row r="1901" spans="4:4" x14ac:dyDescent="0.2">
      <c r="D1901" s="139"/>
    </row>
    <row r="1902" spans="4:4" x14ac:dyDescent="0.2">
      <c r="D1902" s="139"/>
    </row>
    <row r="1903" spans="4:4" x14ac:dyDescent="0.2">
      <c r="D1903" s="139"/>
    </row>
    <row r="1904" spans="4:4" x14ac:dyDescent="0.2">
      <c r="D1904" s="139"/>
    </row>
    <row r="1905" spans="4:4" x14ac:dyDescent="0.2">
      <c r="D1905" s="139"/>
    </row>
    <row r="1906" spans="4:4" x14ac:dyDescent="0.2">
      <c r="D1906" s="139"/>
    </row>
    <row r="1907" spans="4:4" x14ac:dyDescent="0.2">
      <c r="D1907" s="139"/>
    </row>
    <row r="1908" spans="4:4" x14ac:dyDescent="0.2">
      <c r="D1908" s="139"/>
    </row>
    <row r="1909" spans="4:4" x14ac:dyDescent="0.2">
      <c r="D1909" s="139"/>
    </row>
    <row r="1910" spans="4:4" x14ac:dyDescent="0.2">
      <c r="D1910" s="139"/>
    </row>
    <row r="1911" spans="4:4" x14ac:dyDescent="0.2">
      <c r="D1911" s="139"/>
    </row>
    <row r="1912" spans="4:4" x14ac:dyDescent="0.2">
      <c r="D1912" s="139"/>
    </row>
    <row r="1913" spans="4:4" x14ac:dyDescent="0.2">
      <c r="D1913" s="139"/>
    </row>
    <row r="1914" spans="4:4" x14ac:dyDescent="0.2">
      <c r="D1914" s="139"/>
    </row>
    <row r="1915" spans="4:4" x14ac:dyDescent="0.2">
      <c r="D1915" s="139"/>
    </row>
    <row r="1916" spans="4:4" x14ac:dyDescent="0.2">
      <c r="D1916" s="139"/>
    </row>
    <row r="1917" spans="4:4" x14ac:dyDescent="0.2">
      <c r="D1917" s="139"/>
    </row>
    <row r="1918" spans="4:4" x14ac:dyDescent="0.2">
      <c r="D1918" s="139"/>
    </row>
    <row r="1919" spans="4:4" x14ac:dyDescent="0.2">
      <c r="D1919" s="139"/>
    </row>
    <row r="1920" spans="4:4" x14ac:dyDescent="0.2">
      <c r="D1920" s="139"/>
    </row>
    <row r="1921" spans="4:4" x14ac:dyDescent="0.2">
      <c r="D1921" s="139"/>
    </row>
    <row r="1922" spans="4:4" x14ac:dyDescent="0.2">
      <c r="D1922" s="139"/>
    </row>
    <row r="1923" spans="4:4" x14ac:dyDescent="0.2">
      <c r="D1923" s="139"/>
    </row>
    <row r="1924" spans="4:4" x14ac:dyDescent="0.2">
      <c r="D1924" s="139"/>
    </row>
    <row r="1925" spans="4:4" x14ac:dyDescent="0.2">
      <c r="D1925" s="139"/>
    </row>
    <row r="1926" spans="4:4" x14ac:dyDescent="0.2">
      <c r="D1926" s="139"/>
    </row>
    <row r="1927" spans="4:4" x14ac:dyDescent="0.2">
      <c r="D1927" s="139"/>
    </row>
    <row r="1928" spans="4:4" x14ac:dyDescent="0.2">
      <c r="D1928" s="139"/>
    </row>
    <row r="1929" spans="4:4" x14ac:dyDescent="0.2">
      <c r="D1929" s="139"/>
    </row>
    <row r="1930" spans="4:4" x14ac:dyDescent="0.2">
      <c r="D1930" s="139"/>
    </row>
    <row r="1931" spans="4:4" x14ac:dyDescent="0.2">
      <c r="D1931" s="139"/>
    </row>
    <row r="1932" spans="4:4" x14ac:dyDescent="0.2">
      <c r="D1932" s="139"/>
    </row>
    <row r="1933" spans="4:4" x14ac:dyDescent="0.2">
      <c r="D1933" s="139"/>
    </row>
    <row r="1934" spans="4:4" x14ac:dyDescent="0.2">
      <c r="D1934" s="139"/>
    </row>
    <row r="1935" spans="4:4" x14ac:dyDescent="0.2">
      <c r="D1935" s="139"/>
    </row>
    <row r="1936" spans="4:4" x14ac:dyDescent="0.2">
      <c r="D1936" s="139"/>
    </row>
    <row r="1937" spans="4:4" x14ac:dyDescent="0.2">
      <c r="D1937" s="139"/>
    </row>
    <row r="1938" spans="4:4" x14ac:dyDescent="0.2">
      <c r="D1938" s="139"/>
    </row>
    <row r="1939" spans="4:4" x14ac:dyDescent="0.2">
      <c r="D1939" s="139"/>
    </row>
    <row r="1940" spans="4:4" x14ac:dyDescent="0.2">
      <c r="D1940" s="139"/>
    </row>
    <row r="1941" spans="4:4" x14ac:dyDescent="0.2">
      <c r="D1941" s="139"/>
    </row>
    <row r="1942" spans="4:4" x14ac:dyDescent="0.2">
      <c r="D1942" s="139"/>
    </row>
    <row r="1943" spans="4:4" x14ac:dyDescent="0.2">
      <c r="D1943" s="139"/>
    </row>
    <row r="1944" spans="4:4" x14ac:dyDescent="0.2">
      <c r="D1944" s="139"/>
    </row>
    <row r="1945" spans="4:4" x14ac:dyDescent="0.2">
      <c r="D1945" s="139"/>
    </row>
    <row r="1946" spans="4:4" x14ac:dyDescent="0.2">
      <c r="D1946" s="139"/>
    </row>
    <row r="1947" spans="4:4" x14ac:dyDescent="0.2">
      <c r="D1947" s="139"/>
    </row>
    <row r="1948" spans="4:4" x14ac:dyDescent="0.2">
      <c r="D1948" s="139"/>
    </row>
    <row r="1949" spans="4:4" x14ac:dyDescent="0.2">
      <c r="D1949" s="139"/>
    </row>
    <row r="1950" spans="4:4" x14ac:dyDescent="0.2">
      <c r="D1950" s="139"/>
    </row>
    <row r="1951" spans="4:4" x14ac:dyDescent="0.2">
      <c r="D1951" s="139"/>
    </row>
    <row r="1952" spans="4:4" x14ac:dyDescent="0.2">
      <c r="D1952" s="139"/>
    </row>
    <row r="1953" spans="4:4" x14ac:dyDescent="0.2">
      <c r="D1953" s="139"/>
    </row>
    <row r="1954" spans="4:4" x14ac:dyDescent="0.2">
      <c r="D1954" s="139"/>
    </row>
    <row r="1955" spans="4:4" x14ac:dyDescent="0.2">
      <c r="D1955" s="139"/>
    </row>
    <row r="1956" spans="4:4" x14ac:dyDescent="0.2">
      <c r="D1956" s="139"/>
    </row>
    <row r="1957" spans="4:4" x14ac:dyDescent="0.2">
      <c r="D1957" s="139"/>
    </row>
    <row r="1958" spans="4:4" x14ac:dyDescent="0.2">
      <c r="D1958" s="139"/>
    </row>
    <row r="1959" spans="4:4" x14ac:dyDescent="0.2">
      <c r="D1959" s="139"/>
    </row>
    <row r="1960" spans="4:4" x14ac:dyDescent="0.2">
      <c r="D1960" s="139"/>
    </row>
    <row r="1961" spans="4:4" x14ac:dyDescent="0.2">
      <c r="D1961" s="139"/>
    </row>
    <row r="1962" spans="4:4" x14ac:dyDescent="0.2">
      <c r="D1962" s="139"/>
    </row>
    <row r="1963" spans="4:4" x14ac:dyDescent="0.2">
      <c r="D1963" s="139"/>
    </row>
    <row r="1964" spans="4:4" x14ac:dyDescent="0.2">
      <c r="D1964" s="139"/>
    </row>
    <row r="1965" spans="4:4" x14ac:dyDescent="0.2">
      <c r="D1965" s="139"/>
    </row>
    <row r="1966" spans="4:4" x14ac:dyDescent="0.2">
      <c r="D1966" s="139"/>
    </row>
    <row r="1967" spans="4:4" x14ac:dyDescent="0.2">
      <c r="D1967" s="139"/>
    </row>
    <row r="1968" spans="4:4" x14ac:dyDescent="0.2">
      <c r="D1968" s="139"/>
    </row>
    <row r="1969" spans="4:4" x14ac:dyDescent="0.2">
      <c r="D1969" s="139"/>
    </row>
    <row r="1970" spans="4:4" x14ac:dyDescent="0.2">
      <c r="D1970" s="139"/>
    </row>
    <row r="1971" spans="4:4" x14ac:dyDescent="0.2">
      <c r="D1971" s="139"/>
    </row>
    <row r="1972" spans="4:4" x14ac:dyDescent="0.2">
      <c r="D1972" s="139"/>
    </row>
    <row r="1973" spans="4:4" x14ac:dyDescent="0.2">
      <c r="D1973" s="139"/>
    </row>
    <row r="1974" spans="4:4" x14ac:dyDescent="0.2">
      <c r="D1974" s="139"/>
    </row>
    <row r="1975" spans="4:4" x14ac:dyDescent="0.2">
      <c r="D1975" s="139"/>
    </row>
    <row r="1976" spans="4:4" x14ac:dyDescent="0.2">
      <c r="D1976" s="139"/>
    </row>
    <row r="1977" spans="4:4" x14ac:dyDescent="0.2">
      <c r="D1977" s="139"/>
    </row>
    <row r="1978" spans="4:4" x14ac:dyDescent="0.2">
      <c r="D1978" s="139"/>
    </row>
    <row r="1979" spans="4:4" x14ac:dyDescent="0.2">
      <c r="D1979" s="139"/>
    </row>
    <row r="1980" spans="4:4" x14ac:dyDescent="0.2">
      <c r="D1980" s="139"/>
    </row>
    <row r="1981" spans="4:4" x14ac:dyDescent="0.2">
      <c r="D1981" s="139"/>
    </row>
    <row r="1982" spans="4:4" x14ac:dyDescent="0.2">
      <c r="D1982" s="139"/>
    </row>
    <row r="1983" spans="4:4" x14ac:dyDescent="0.2">
      <c r="D1983" s="139"/>
    </row>
    <row r="1984" spans="4:4" x14ac:dyDescent="0.2">
      <c r="D1984" s="139"/>
    </row>
    <row r="1985" spans="4:4" x14ac:dyDescent="0.2">
      <c r="D1985" s="139"/>
    </row>
    <row r="1986" spans="4:4" x14ac:dyDescent="0.2">
      <c r="D1986" s="139"/>
    </row>
    <row r="1987" spans="4:4" x14ac:dyDescent="0.2">
      <c r="D1987" s="139"/>
    </row>
    <row r="1988" spans="4:4" x14ac:dyDescent="0.2">
      <c r="D1988" s="139"/>
    </row>
    <row r="1989" spans="4:4" x14ac:dyDescent="0.2">
      <c r="D1989" s="139"/>
    </row>
    <row r="1990" spans="4:4" x14ac:dyDescent="0.2">
      <c r="D1990" s="139"/>
    </row>
    <row r="1991" spans="4:4" x14ac:dyDescent="0.2">
      <c r="D1991" s="139"/>
    </row>
    <row r="1992" spans="4:4" x14ac:dyDescent="0.2">
      <c r="D1992" s="139"/>
    </row>
    <row r="1993" spans="4:4" x14ac:dyDescent="0.2">
      <c r="D1993" s="139"/>
    </row>
    <row r="1994" spans="4:4" x14ac:dyDescent="0.2">
      <c r="D1994" s="139"/>
    </row>
    <row r="1995" spans="4:4" x14ac:dyDescent="0.2">
      <c r="D1995" s="139"/>
    </row>
    <row r="1996" spans="4:4" x14ac:dyDescent="0.2">
      <c r="D1996" s="139"/>
    </row>
    <row r="1997" spans="4:4" x14ac:dyDescent="0.2">
      <c r="D1997" s="139"/>
    </row>
    <row r="1998" spans="4:4" x14ac:dyDescent="0.2">
      <c r="D1998" s="139"/>
    </row>
    <row r="1999" spans="4:4" x14ac:dyDescent="0.2">
      <c r="D1999" s="139"/>
    </row>
    <row r="2000" spans="4:4" x14ac:dyDescent="0.2">
      <c r="D2000" s="139"/>
    </row>
    <row r="2001" spans="4:4" x14ac:dyDescent="0.2">
      <c r="D2001" s="139"/>
    </row>
    <row r="2002" spans="4:4" x14ac:dyDescent="0.2">
      <c r="D2002" s="139"/>
    </row>
    <row r="2003" spans="4:4" x14ac:dyDescent="0.2">
      <c r="D2003" s="139"/>
    </row>
    <row r="2004" spans="4:4" x14ac:dyDescent="0.2">
      <c r="D2004" s="139"/>
    </row>
    <row r="2005" spans="4:4" x14ac:dyDescent="0.2">
      <c r="D2005" s="139"/>
    </row>
    <row r="2006" spans="4:4" x14ac:dyDescent="0.2">
      <c r="D2006" s="139"/>
    </row>
    <row r="2007" spans="4:4" x14ac:dyDescent="0.2">
      <c r="D2007" s="139"/>
    </row>
    <row r="2008" spans="4:4" x14ac:dyDescent="0.2">
      <c r="D2008" s="139"/>
    </row>
    <row r="2009" spans="4:4" x14ac:dyDescent="0.2">
      <c r="D2009" s="139"/>
    </row>
    <row r="2010" spans="4:4" x14ac:dyDescent="0.2">
      <c r="D2010" s="139"/>
    </row>
    <row r="2011" spans="4:4" x14ac:dyDescent="0.2">
      <c r="D2011" s="139"/>
    </row>
    <row r="2012" spans="4:4" x14ac:dyDescent="0.2">
      <c r="D2012" s="139"/>
    </row>
    <row r="2013" spans="4:4" x14ac:dyDescent="0.2">
      <c r="D2013" s="139"/>
    </row>
    <row r="2014" spans="4:4" x14ac:dyDescent="0.2">
      <c r="D2014" s="139"/>
    </row>
    <row r="2015" spans="4:4" x14ac:dyDescent="0.2">
      <c r="D2015" s="139"/>
    </row>
    <row r="2016" spans="4:4" x14ac:dyDescent="0.2">
      <c r="D2016" s="139"/>
    </row>
    <row r="2017" spans="4:4" x14ac:dyDescent="0.2">
      <c r="D2017" s="139"/>
    </row>
    <row r="2018" spans="4:4" x14ac:dyDescent="0.2">
      <c r="D2018" s="139"/>
    </row>
    <row r="2019" spans="4:4" x14ac:dyDescent="0.2">
      <c r="D2019" s="139"/>
    </row>
    <row r="2020" spans="4:4" x14ac:dyDescent="0.2">
      <c r="D2020" s="139"/>
    </row>
    <row r="2021" spans="4:4" x14ac:dyDescent="0.2">
      <c r="D2021" s="139"/>
    </row>
    <row r="2022" spans="4:4" x14ac:dyDescent="0.2">
      <c r="D2022" s="139"/>
    </row>
    <row r="2023" spans="4:4" x14ac:dyDescent="0.2">
      <c r="D2023" s="139"/>
    </row>
    <row r="2024" spans="4:4" x14ac:dyDescent="0.2">
      <c r="D2024" s="139"/>
    </row>
    <row r="2025" spans="4:4" x14ac:dyDescent="0.2">
      <c r="D2025" s="139"/>
    </row>
    <row r="2026" spans="4:4" x14ac:dyDescent="0.2">
      <c r="D2026" s="139"/>
    </row>
    <row r="2027" spans="4:4" x14ac:dyDescent="0.2">
      <c r="D2027" s="139"/>
    </row>
    <row r="2028" spans="4:4" x14ac:dyDescent="0.2">
      <c r="D2028" s="139"/>
    </row>
    <row r="2029" spans="4:4" x14ac:dyDescent="0.2">
      <c r="D2029" s="139"/>
    </row>
    <row r="2030" spans="4:4" x14ac:dyDescent="0.2">
      <c r="D2030" s="139"/>
    </row>
    <row r="2031" spans="4:4" x14ac:dyDescent="0.2">
      <c r="D2031" s="139"/>
    </row>
    <row r="2032" spans="4:4" x14ac:dyDescent="0.2">
      <c r="D2032" s="139"/>
    </row>
    <row r="2033" spans="4:4" x14ac:dyDescent="0.2">
      <c r="D2033" s="139"/>
    </row>
    <row r="2034" spans="4:4" x14ac:dyDescent="0.2">
      <c r="D2034" s="139"/>
    </row>
    <row r="2035" spans="4:4" x14ac:dyDescent="0.2">
      <c r="D2035" s="139"/>
    </row>
    <row r="2036" spans="4:4" x14ac:dyDescent="0.2">
      <c r="D2036" s="139"/>
    </row>
    <row r="2037" spans="4:4" x14ac:dyDescent="0.2">
      <c r="D2037" s="139"/>
    </row>
    <row r="2038" spans="4:4" x14ac:dyDescent="0.2">
      <c r="D2038" s="139"/>
    </row>
    <row r="2039" spans="4:4" x14ac:dyDescent="0.2">
      <c r="D2039" s="139"/>
    </row>
    <row r="2040" spans="4:4" x14ac:dyDescent="0.2">
      <c r="D2040" s="139"/>
    </row>
    <row r="2041" spans="4:4" x14ac:dyDescent="0.2">
      <c r="D2041" s="139"/>
    </row>
    <row r="2042" spans="4:4" x14ac:dyDescent="0.2">
      <c r="D2042" s="139"/>
    </row>
    <row r="2043" spans="4:4" x14ac:dyDescent="0.2">
      <c r="D2043" s="139"/>
    </row>
    <row r="2044" spans="4:4" x14ac:dyDescent="0.2">
      <c r="D2044" s="139"/>
    </row>
    <row r="2045" spans="4:4" x14ac:dyDescent="0.2">
      <c r="D2045" s="139"/>
    </row>
    <row r="2046" spans="4:4" x14ac:dyDescent="0.2">
      <c r="D2046" s="139"/>
    </row>
    <row r="2047" spans="4:4" x14ac:dyDescent="0.2">
      <c r="D2047" s="139"/>
    </row>
    <row r="2048" spans="4:4" x14ac:dyDescent="0.2">
      <c r="D2048" s="139"/>
    </row>
    <row r="2049" spans="4:4" x14ac:dyDescent="0.2">
      <c r="D2049" s="139"/>
    </row>
    <row r="2050" spans="4:4" x14ac:dyDescent="0.2">
      <c r="D2050" s="139"/>
    </row>
    <row r="2051" spans="4:4" x14ac:dyDescent="0.2">
      <c r="D2051" s="139"/>
    </row>
    <row r="2052" spans="4:4" x14ac:dyDescent="0.2">
      <c r="D2052" s="139"/>
    </row>
    <row r="2053" spans="4:4" x14ac:dyDescent="0.2">
      <c r="D2053" s="139"/>
    </row>
    <row r="2054" spans="4:4" x14ac:dyDescent="0.2">
      <c r="D2054" s="139"/>
    </row>
    <row r="2055" spans="4:4" x14ac:dyDescent="0.2">
      <c r="D2055" s="139"/>
    </row>
    <row r="2056" spans="4:4" x14ac:dyDescent="0.2">
      <c r="D2056" s="139"/>
    </row>
    <row r="2057" spans="4:4" x14ac:dyDescent="0.2">
      <c r="D2057" s="139"/>
    </row>
    <row r="2058" spans="4:4" x14ac:dyDescent="0.2">
      <c r="D2058" s="139"/>
    </row>
    <row r="2059" spans="4:4" x14ac:dyDescent="0.2">
      <c r="D2059" s="139"/>
    </row>
    <row r="2060" spans="4:4" x14ac:dyDescent="0.2">
      <c r="D2060" s="139"/>
    </row>
    <row r="2061" spans="4:4" x14ac:dyDescent="0.2">
      <c r="D2061" s="139"/>
    </row>
    <row r="2062" spans="4:4" x14ac:dyDescent="0.2">
      <c r="D2062" s="139"/>
    </row>
    <row r="2063" spans="4:4" x14ac:dyDescent="0.2">
      <c r="D2063" s="139"/>
    </row>
    <row r="2064" spans="4:4" x14ac:dyDescent="0.2">
      <c r="D2064" s="139"/>
    </row>
    <row r="2065" spans="4:4" x14ac:dyDescent="0.2">
      <c r="D2065" s="139"/>
    </row>
    <row r="2066" spans="4:4" x14ac:dyDescent="0.2">
      <c r="D2066" s="139"/>
    </row>
    <row r="2067" spans="4:4" x14ac:dyDescent="0.2">
      <c r="D2067" s="139"/>
    </row>
    <row r="2068" spans="4:4" x14ac:dyDescent="0.2">
      <c r="D2068" s="139"/>
    </row>
    <row r="2069" spans="4:4" x14ac:dyDescent="0.2">
      <c r="D2069" s="139"/>
    </row>
    <row r="2070" spans="4:4" x14ac:dyDescent="0.2">
      <c r="D2070" s="139"/>
    </row>
    <row r="2071" spans="4:4" x14ac:dyDescent="0.2">
      <c r="D2071" s="139"/>
    </row>
    <row r="2072" spans="4:4" x14ac:dyDescent="0.2">
      <c r="D2072" s="139"/>
    </row>
    <row r="2073" spans="4:4" x14ac:dyDescent="0.2">
      <c r="D2073" s="139"/>
    </row>
    <row r="2074" spans="4:4" x14ac:dyDescent="0.2">
      <c r="D2074" s="139"/>
    </row>
    <row r="2075" spans="4:4" x14ac:dyDescent="0.2">
      <c r="D2075" s="139"/>
    </row>
    <row r="2076" spans="4:4" x14ac:dyDescent="0.2">
      <c r="D2076" s="139"/>
    </row>
    <row r="2077" spans="4:4" x14ac:dyDescent="0.2">
      <c r="D2077" s="139"/>
    </row>
    <row r="2078" spans="4:4" x14ac:dyDescent="0.2">
      <c r="D2078" s="139"/>
    </row>
    <row r="2079" spans="4:4" x14ac:dyDescent="0.2">
      <c r="D2079" s="139"/>
    </row>
    <row r="2080" spans="4:4" x14ac:dyDescent="0.2">
      <c r="D2080" s="139"/>
    </row>
    <row r="2081" spans="4:4" x14ac:dyDescent="0.2">
      <c r="D2081" s="139"/>
    </row>
    <row r="2082" spans="4:4" x14ac:dyDescent="0.2">
      <c r="D2082" s="139"/>
    </row>
    <row r="2083" spans="4:4" x14ac:dyDescent="0.2">
      <c r="D2083" s="139"/>
    </row>
    <row r="2084" spans="4:4" x14ac:dyDescent="0.2">
      <c r="D2084" s="139"/>
    </row>
    <row r="2085" spans="4:4" x14ac:dyDescent="0.2">
      <c r="D2085" s="139"/>
    </row>
    <row r="2086" spans="4:4" x14ac:dyDescent="0.2">
      <c r="D2086" s="139"/>
    </row>
    <row r="2087" spans="4:4" x14ac:dyDescent="0.2">
      <c r="D2087" s="139"/>
    </row>
    <row r="2088" spans="4:4" x14ac:dyDescent="0.2">
      <c r="D2088" s="139"/>
    </row>
    <row r="2089" spans="4:4" x14ac:dyDescent="0.2">
      <c r="D2089" s="139"/>
    </row>
    <row r="2090" spans="4:4" x14ac:dyDescent="0.2">
      <c r="D2090" s="139"/>
    </row>
    <row r="2091" spans="4:4" x14ac:dyDescent="0.2">
      <c r="D2091" s="139"/>
    </row>
    <row r="2092" spans="4:4" x14ac:dyDescent="0.2">
      <c r="D2092" s="139"/>
    </row>
    <row r="2093" spans="4:4" x14ac:dyDescent="0.2">
      <c r="D2093" s="139"/>
    </row>
    <row r="2094" spans="4:4" x14ac:dyDescent="0.2">
      <c r="D2094" s="139"/>
    </row>
    <row r="2095" spans="4:4" x14ac:dyDescent="0.2">
      <c r="D2095" s="139"/>
    </row>
    <row r="2096" spans="4:4" x14ac:dyDescent="0.2">
      <c r="D2096" s="139"/>
    </row>
    <row r="2097" spans="4:4" x14ac:dyDescent="0.2">
      <c r="D2097" s="139"/>
    </row>
    <row r="2098" spans="4:4" x14ac:dyDescent="0.2">
      <c r="D2098" s="139"/>
    </row>
    <row r="2099" spans="4:4" x14ac:dyDescent="0.2">
      <c r="D2099" s="139"/>
    </row>
    <row r="2100" spans="4:4" x14ac:dyDescent="0.2">
      <c r="D2100" s="139"/>
    </row>
    <row r="2101" spans="4:4" x14ac:dyDescent="0.2">
      <c r="D2101" s="139"/>
    </row>
    <row r="2102" spans="4:4" x14ac:dyDescent="0.2">
      <c r="D2102" s="139"/>
    </row>
    <row r="2103" spans="4:4" x14ac:dyDescent="0.2">
      <c r="D2103" s="139"/>
    </row>
    <row r="2104" spans="4:4" x14ac:dyDescent="0.2">
      <c r="D2104" s="139"/>
    </row>
    <row r="2105" spans="4:4" x14ac:dyDescent="0.2">
      <c r="D2105" s="139"/>
    </row>
    <row r="2106" spans="4:4" x14ac:dyDescent="0.2">
      <c r="D2106" s="139"/>
    </row>
    <row r="2107" spans="4:4" x14ac:dyDescent="0.2">
      <c r="D2107" s="139"/>
    </row>
    <row r="2108" spans="4:4" x14ac:dyDescent="0.2">
      <c r="D2108" s="139"/>
    </row>
    <row r="2109" spans="4:4" x14ac:dyDescent="0.2">
      <c r="D2109" s="139"/>
    </row>
    <row r="2110" spans="4:4" x14ac:dyDescent="0.2">
      <c r="D2110" s="139"/>
    </row>
    <row r="2111" spans="4:4" x14ac:dyDescent="0.2">
      <c r="D2111" s="139"/>
    </row>
    <row r="2112" spans="4:4" x14ac:dyDescent="0.2">
      <c r="D2112" s="139"/>
    </row>
    <row r="2113" spans="4:4" x14ac:dyDescent="0.2">
      <c r="D2113" s="139"/>
    </row>
    <row r="2114" spans="4:4" x14ac:dyDescent="0.2">
      <c r="D2114" s="139"/>
    </row>
    <row r="2115" spans="4:4" x14ac:dyDescent="0.2">
      <c r="D2115" s="139"/>
    </row>
    <row r="2116" spans="4:4" x14ac:dyDescent="0.2">
      <c r="D2116" s="139"/>
    </row>
    <row r="2117" spans="4:4" x14ac:dyDescent="0.2">
      <c r="D2117" s="139"/>
    </row>
    <row r="2118" spans="4:4" x14ac:dyDescent="0.2">
      <c r="D2118" s="139"/>
    </row>
    <row r="2119" spans="4:4" x14ac:dyDescent="0.2">
      <c r="D2119" s="139"/>
    </row>
    <row r="2120" spans="4:4" x14ac:dyDescent="0.2">
      <c r="D2120" s="139"/>
    </row>
    <row r="2121" spans="4:4" x14ac:dyDescent="0.2">
      <c r="D2121" s="139"/>
    </row>
    <row r="2122" spans="4:4" x14ac:dyDescent="0.2">
      <c r="D2122" s="139"/>
    </row>
    <row r="2123" spans="4:4" x14ac:dyDescent="0.2">
      <c r="D2123" s="139"/>
    </row>
    <row r="2124" spans="4:4" x14ac:dyDescent="0.2">
      <c r="D2124" s="139"/>
    </row>
    <row r="2125" spans="4:4" x14ac:dyDescent="0.2">
      <c r="D2125" s="139"/>
    </row>
    <row r="2126" spans="4:4" x14ac:dyDescent="0.2">
      <c r="D2126" s="139"/>
    </row>
    <row r="2127" spans="4:4" x14ac:dyDescent="0.2">
      <c r="D2127" s="139"/>
    </row>
    <row r="2128" spans="4:4" x14ac:dyDescent="0.2">
      <c r="D2128" s="139"/>
    </row>
    <row r="2129" spans="4:4" x14ac:dyDescent="0.2">
      <c r="D2129" s="139"/>
    </row>
    <row r="2130" spans="4:4" x14ac:dyDescent="0.2">
      <c r="D2130" s="139"/>
    </row>
    <row r="2131" spans="4:4" x14ac:dyDescent="0.2">
      <c r="D2131" s="139"/>
    </row>
    <row r="2132" spans="4:4" x14ac:dyDescent="0.2">
      <c r="D2132" s="139"/>
    </row>
    <row r="2133" spans="4:4" x14ac:dyDescent="0.2">
      <c r="D2133" s="139"/>
    </row>
    <row r="2134" spans="4:4" x14ac:dyDescent="0.2">
      <c r="D2134" s="139"/>
    </row>
    <row r="2135" spans="4:4" x14ac:dyDescent="0.2">
      <c r="D2135" s="139"/>
    </row>
    <row r="2136" spans="4:4" x14ac:dyDescent="0.2">
      <c r="D2136" s="139"/>
    </row>
    <row r="2137" spans="4:4" x14ac:dyDescent="0.2">
      <c r="D2137" s="139"/>
    </row>
    <row r="2138" spans="4:4" x14ac:dyDescent="0.2">
      <c r="D2138" s="139"/>
    </row>
    <row r="2139" spans="4:4" x14ac:dyDescent="0.2">
      <c r="D2139" s="139"/>
    </row>
    <row r="2140" spans="4:4" x14ac:dyDescent="0.2">
      <c r="D2140" s="139"/>
    </row>
    <row r="2141" spans="4:4" x14ac:dyDescent="0.2">
      <c r="D2141" s="139"/>
    </row>
    <row r="2142" spans="4:4" x14ac:dyDescent="0.2">
      <c r="D2142" s="139"/>
    </row>
    <row r="2143" spans="4:4" x14ac:dyDescent="0.2">
      <c r="D2143" s="139"/>
    </row>
    <row r="2144" spans="4:4" x14ac:dyDescent="0.2">
      <c r="D2144" s="139"/>
    </row>
    <row r="2145" spans="4:4" x14ac:dyDescent="0.2">
      <c r="D2145" s="139"/>
    </row>
    <row r="2146" spans="4:4" x14ac:dyDescent="0.2">
      <c r="D2146" s="139"/>
    </row>
    <row r="2147" spans="4:4" x14ac:dyDescent="0.2">
      <c r="D2147" s="139"/>
    </row>
    <row r="2148" spans="4:4" x14ac:dyDescent="0.2">
      <c r="D2148" s="139"/>
    </row>
    <row r="2149" spans="4:4" x14ac:dyDescent="0.2">
      <c r="D2149" s="139"/>
    </row>
    <row r="2150" spans="4:4" x14ac:dyDescent="0.2">
      <c r="D2150" s="139"/>
    </row>
    <row r="2151" spans="4:4" x14ac:dyDescent="0.2">
      <c r="D2151" s="139"/>
    </row>
    <row r="2152" spans="4:4" x14ac:dyDescent="0.2">
      <c r="D2152" s="139"/>
    </row>
    <row r="2153" spans="4:4" x14ac:dyDescent="0.2">
      <c r="D2153" s="139"/>
    </row>
    <row r="2154" spans="4:4" x14ac:dyDescent="0.2">
      <c r="D2154" s="139"/>
    </row>
    <row r="2155" spans="4:4" x14ac:dyDescent="0.2">
      <c r="D2155" s="139"/>
    </row>
    <row r="2156" spans="4:4" x14ac:dyDescent="0.2">
      <c r="D2156" s="139"/>
    </row>
    <row r="2157" spans="4:4" x14ac:dyDescent="0.2">
      <c r="D2157" s="139"/>
    </row>
    <row r="2158" spans="4:4" x14ac:dyDescent="0.2">
      <c r="D2158" s="139"/>
    </row>
    <row r="2159" spans="4:4" x14ac:dyDescent="0.2">
      <c r="D2159" s="139"/>
    </row>
    <row r="2160" spans="4:4" x14ac:dyDescent="0.2">
      <c r="D2160" s="139"/>
    </row>
    <row r="2161" spans="4:4" x14ac:dyDescent="0.2">
      <c r="D2161" s="139"/>
    </row>
    <row r="2162" spans="4:4" x14ac:dyDescent="0.2">
      <c r="D2162" s="139"/>
    </row>
    <row r="2163" spans="4:4" x14ac:dyDescent="0.2">
      <c r="D2163" s="139"/>
    </row>
    <row r="2164" spans="4:4" x14ac:dyDescent="0.2">
      <c r="D2164" s="139"/>
    </row>
    <row r="2165" spans="4:4" x14ac:dyDescent="0.2">
      <c r="D2165" s="139"/>
    </row>
    <row r="2166" spans="4:4" x14ac:dyDescent="0.2">
      <c r="D2166" s="139"/>
    </row>
    <row r="2167" spans="4:4" x14ac:dyDescent="0.2">
      <c r="D2167" s="139"/>
    </row>
    <row r="2168" spans="4:4" x14ac:dyDescent="0.2">
      <c r="D2168" s="139"/>
    </row>
    <row r="2169" spans="4:4" x14ac:dyDescent="0.2">
      <c r="D2169" s="139"/>
    </row>
    <row r="2170" spans="4:4" x14ac:dyDescent="0.2">
      <c r="D2170" s="139"/>
    </row>
    <row r="2171" spans="4:4" x14ac:dyDescent="0.2">
      <c r="D2171" s="139"/>
    </row>
    <row r="2172" spans="4:4" x14ac:dyDescent="0.2">
      <c r="D2172" s="139"/>
    </row>
    <row r="2173" spans="4:4" x14ac:dyDescent="0.2">
      <c r="D2173" s="139"/>
    </row>
    <row r="2174" spans="4:4" x14ac:dyDescent="0.2">
      <c r="D2174" s="139"/>
    </row>
    <row r="2175" spans="4:4" x14ac:dyDescent="0.2">
      <c r="D2175" s="139"/>
    </row>
    <row r="2176" spans="4:4" x14ac:dyDescent="0.2">
      <c r="D2176" s="139"/>
    </row>
    <row r="2177" spans="4:4" x14ac:dyDescent="0.2">
      <c r="D2177" s="139"/>
    </row>
    <row r="2178" spans="4:4" x14ac:dyDescent="0.2">
      <c r="D2178" s="139"/>
    </row>
    <row r="2179" spans="4:4" x14ac:dyDescent="0.2">
      <c r="D2179" s="139"/>
    </row>
    <row r="2180" spans="4:4" x14ac:dyDescent="0.2">
      <c r="D2180" s="139"/>
    </row>
    <row r="2181" spans="4:4" x14ac:dyDescent="0.2">
      <c r="D2181" s="139"/>
    </row>
    <row r="2182" spans="4:4" x14ac:dyDescent="0.2">
      <c r="D2182" s="139"/>
    </row>
    <row r="2183" spans="4:4" x14ac:dyDescent="0.2">
      <c r="D2183" s="139"/>
    </row>
    <row r="2184" spans="4:4" x14ac:dyDescent="0.2">
      <c r="D2184" s="139"/>
    </row>
    <row r="2185" spans="4:4" x14ac:dyDescent="0.2">
      <c r="D2185" s="139"/>
    </row>
    <row r="2186" spans="4:4" x14ac:dyDescent="0.2">
      <c r="D2186" s="139"/>
    </row>
    <row r="2187" spans="4:4" x14ac:dyDescent="0.2">
      <c r="D2187" s="139"/>
    </row>
    <row r="2188" spans="4:4" x14ac:dyDescent="0.2">
      <c r="D2188" s="139"/>
    </row>
    <row r="2189" spans="4:4" x14ac:dyDescent="0.2">
      <c r="D2189" s="139"/>
    </row>
    <row r="2190" spans="4:4" x14ac:dyDescent="0.2">
      <c r="D2190" s="139"/>
    </row>
    <row r="2191" spans="4:4" x14ac:dyDescent="0.2">
      <c r="D2191" s="139"/>
    </row>
    <row r="2192" spans="4:4" x14ac:dyDescent="0.2">
      <c r="D2192" s="139"/>
    </row>
    <row r="2193" spans="4:4" x14ac:dyDescent="0.2">
      <c r="D2193" s="139"/>
    </row>
    <row r="2194" spans="4:4" x14ac:dyDescent="0.2">
      <c r="D2194" s="139"/>
    </row>
    <row r="2195" spans="4:4" x14ac:dyDescent="0.2">
      <c r="D2195" s="139"/>
    </row>
    <row r="2196" spans="4:4" x14ac:dyDescent="0.2">
      <c r="D2196" s="139"/>
    </row>
    <row r="2197" spans="4:4" x14ac:dyDescent="0.2">
      <c r="D2197" s="139"/>
    </row>
    <row r="2198" spans="4:4" x14ac:dyDescent="0.2">
      <c r="D2198" s="139"/>
    </row>
    <row r="2199" spans="4:4" x14ac:dyDescent="0.2">
      <c r="D2199" s="139"/>
    </row>
    <row r="2200" spans="4:4" x14ac:dyDescent="0.2">
      <c r="D2200" s="139"/>
    </row>
    <row r="2201" spans="4:4" x14ac:dyDescent="0.2">
      <c r="D2201" s="139"/>
    </row>
    <row r="2202" spans="4:4" x14ac:dyDescent="0.2">
      <c r="D2202" s="139"/>
    </row>
    <row r="2203" spans="4:4" x14ac:dyDescent="0.2">
      <c r="D2203" s="139"/>
    </row>
    <row r="2204" spans="4:4" x14ac:dyDescent="0.2">
      <c r="D2204" s="139"/>
    </row>
    <row r="2205" spans="4:4" x14ac:dyDescent="0.2">
      <c r="D2205" s="139"/>
    </row>
    <row r="2206" spans="4:4" x14ac:dyDescent="0.2">
      <c r="D2206" s="139"/>
    </row>
    <row r="2207" spans="4:4" x14ac:dyDescent="0.2">
      <c r="D2207" s="139"/>
    </row>
    <row r="2208" spans="4:4" x14ac:dyDescent="0.2">
      <c r="D2208" s="139"/>
    </row>
    <row r="2209" spans="4:4" x14ac:dyDescent="0.2">
      <c r="D2209" s="139"/>
    </row>
    <row r="2210" spans="4:4" x14ac:dyDescent="0.2">
      <c r="D2210" s="139"/>
    </row>
    <row r="2211" spans="4:4" x14ac:dyDescent="0.2">
      <c r="D2211" s="139"/>
    </row>
    <row r="2212" spans="4:4" x14ac:dyDescent="0.2">
      <c r="D2212" s="139"/>
    </row>
    <row r="2213" spans="4:4" x14ac:dyDescent="0.2">
      <c r="D2213" s="139"/>
    </row>
    <row r="2214" spans="4:4" x14ac:dyDescent="0.2">
      <c r="D2214" s="139"/>
    </row>
    <row r="2215" spans="4:4" x14ac:dyDescent="0.2">
      <c r="D2215" s="139"/>
    </row>
    <row r="2216" spans="4:4" x14ac:dyDescent="0.2">
      <c r="D2216" s="139"/>
    </row>
    <row r="2217" spans="4:4" x14ac:dyDescent="0.2">
      <c r="D2217" s="139"/>
    </row>
    <row r="2218" spans="4:4" x14ac:dyDescent="0.2">
      <c r="D2218" s="139"/>
    </row>
    <row r="2219" spans="4:4" x14ac:dyDescent="0.2">
      <c r="D2219" s="139"/>
    </row>
    <row r="2220" spans="4:4" x14ac:dyDescent="0.2">
      <c r="D2220" s="139"/>
    </row>
    <row r="2221" spans="4:4" x14ac:dyDescent="0.2">
      <c r="D2221" s="139"/>
    </row>
    <row r="2222" spans="4:4" x14ac:dyDescent="0.2">
      <c r="D2222" s="139"/>
    </row>
    <row r="2223" spans="4:4" x14ac:dyDescent="0.2">
      <c r="D2223" s="139"/>
    </row>
    <row r="2224" spans="4:4" x14ac:dyDescent="0.2">
      <c r="D2224" s="139"/>
    </row>
    <row r="2225" spans="4:4" x14ac:dyDescent="0.2">
      <c r="D2225" s="139"/>
    </row>
    <row r="2226" spans="4:4" x14ac:dyDescent="0.2">
      <c r="D2226" s="139"/>
    </row>
    <row r="2227" spans="4:4" x14ac:dyDescent="0.2">
      <c r="D2227" s="139"/>
    </row>
    <row r="2228" spans="4:4" x14ac:dyDescent="0.2">
      <c r="D2228" s="139"/>
    </row>
    <row r="2229" spans="4:4" x14ac:dyDescent="0.2">
      <c r="D2229" s="139"/>
    </row>
    <row r="2230" spans="4:4" x14ac:dyDescent="0.2">
      <c r="D2230" s="139"/>
    </row>
    <row r="2231" spans="4:4" x14ac:dyDescent="0.2">
      <c r="D2231" s="139"/>
    </row>
    <row r="2232" spans="4:4" x14ac:dyDescent="0.2">
      <c r="D2232" s="139"/>
    </row>
    <row r="2233" spans="4:4" x14ac:dyDescent="0.2">
      <c r="D2233" s="139"/>
    </row>
    <row r="2234" spans="4:4" x14ac:dyDescent="0.2">
      <c r="D2234" s="139"/>
    </row>
    <row r="2235" spans="4:4" x14ac:dyDescent="0.2">
      <c r="D2235" s="139"/>
    </row>
    <row r="2236" spans="4:4" x14ac:dyDescent="0.2">
      <c r="D2236" s="139"/>
    </row>
    <row r="2237" spans="4:4" x14ac:dyDescent="0.2">
      <c r="D2237" s="139"/>
    </row>
    <row r="2238" spans="4:4" x14ac:dyDescent="0.2">
      <c r="D2238" s="139"/>
    </row>
    <row r="2239" spans="4:4" x14ac:dyDescent="0.2">
      <c r="D2239" s="139"/>
    </row>
    <row r="2240" spans="4:4" x14ac:dyDescent="0.2">
      <c r="D2240" s="139"/>
    </row>
    <row r="2241" spans="4:4" x14ac:dyDescent="0.2">
      <c r="D2241" s="139"/>
    </row>
    <row r="2242" spans="4:4" x14ac:dyDescent="0.2">
      <c r="D2242" s="139"/>
    </row>
    <row r="2243" spans="4:4" x14ac:dyDescent="0.2">
      <c r="D2243" s="139"/>
    </row>
    <row r="2244" spans="4:4" x14ac:dyDescent="0.2">
      <c r="D2244" s="139"/>
    </row>
    <row r="2245" spans="4:4" x14ac:dyDescent="0.2">
      <c r="D2245" s="139"/>
    </row>
    <row r="2246" spans="4:4" x14ac:dyDescent="0.2">
      <c r="D2246" s="139"/>
    </row>
    <row r="2247" spans="4:4" x14ac:dyDescent="0.2">
      <c r="D2247" s="139"/>
    </row>
    <row r="2248" spans="4:4" x14ac:dyDescent="0.2">
      <c r="D2248" s="139"/>
    </row>
    <row r="2249" spans="4:4" x14ac:dyDescent="0.2">
      <c r="D2249" s="139"/>
    </row>
    <row r="2250" spans="4:4" x14ac:dyDescent="0.2">
      <c r="D2250" s="139"/>
    </row>
    <row r="2251" spans="4:4" x14ac:dyDescent="0.2">
      <c r="D2251" s="139"/>
    </row>
    <row r="2252" spans="4:4" x14ac:dyDescent="0.2">
      <c r="D2252" s="139"/>
    </row>
    <row r="2253" spans="4:4" x14ac:dyDescent="0.2">
      <c r="D2253" s="139"/>
    </row>
    <row r="2254" spans="4:4" x14ac:dyDescent="0.2">
      <c r="D2254" s="139"/>
    </row>
    <row r="2255" spans="4:4" x14ac:dyDescent="0.2">
      <c r="D2255" s="139"/>
    </row>
    <row r="2256" spans="4:4" x14ac:dyDescent="0.2">
      <c r="D2256" s="139"/>
    </row>
    <row r="2257" spans="4:4" x14ac:dyDescent="0.2">
      <c r="D2257" s="139"/>
    </row>
    <row r="2258" spans="4:4" x14ac:dyDescent="0.2">
      <c r="D2258" s="139"/>
    </row>
    <row r="2259" spans="4:4" x14ac:dyDescent="0.2">
      <c r="D2259" s="139"/>
    </row>
    <row r="2260" spans="4:4" x14ac:dyDescent="0.2">
      <c r="D2260" s="139"/>
    </row>
    <row r="2261" spans="4:4" x14ac:dyDescent="0.2">
      <c r="D2261" s="139"/>
    </row>
    <row r="2262" spans="4:4" x14ac:dyDescent="0.2">
      <c r="D2262" s="139"/>
    </row>
    <row r="2263" spans="4:4" x14ac:dyDescent="0.2">
      <c r="D2263" s="139"/>
    </row>
    <row r="2264" spans="4:4" x14ac:dyDescent="0.2">
      <c r="D2264" s="139"/>
    </row>
    <row r="2265" spans="4:4" x14ac:dyDescent="0.2">
      <c r="D2265" s="139"/>
    </row>
    <row r="2266" spans="4:4" x14ac:dyDescent="0.2">
      <c r="D2266" s="139"/>
    </row>
    <row r="2267" spans="4:4" x14ac:dyDescent="0.2">
      <c r="D2267" s="139"/>
    </row>
    <row r="2268" spans="4:4" x14ac:dyDescent="0.2">
      <c r="D2268" s="139"/>
    </row>
    <row r="2269" spans="4:4" x14ac:dyDescent="0.2">
      <c r="D2269" s="139"/>
    </row>
    <row r="2270" spans="4:4" x14ac:dyDescent="0.2">
      <c r="D2270" s="139"/>
    </row>
    <row r="2271" spans="4:4" x14ac:dyDescent="0.2">
      <c r="D2271" s="139"/>
    </row>
    <row r="2272" spans="4:4" x14ac:dyDescent="0.2">
      <c r="D2272" s="139"/>
    </row>
    <row r="2273" spans="4:4" x14ac:dyDescent="0.2">
      <c r="D2273" s="139"/>
    </row>
    <row r="2274" spans="4:4" x14ac:dyDescent="0.2">
      <c r="D2274" s="139"/>
    </row>
    <row r="2275" spans="4:4" x14ac:dyDescent="0.2">
      <c r="D2275" s="139"/>
    </row>
    <row r="2276" spans="4:4" x14ac:dyDescent="0.2">
      <c r="D2276" s="139"/>
    </row>
    <row r="2277" spans="4:4" x14ac:dyDescent="0.2">
      <c r="D2277" s="139"/>
    </row>
    <row r="2278" spans="4:4" x14ac:dyDescent="0.2">
      <c r="D2278" s="139"/>
    </row>
    <row r="2279" spans="4:4" x14ac:dyDescent="0.2">
      <c r="D2279" s="139"/>
    </row>
    <row r="2280" spans="4:4" x14ac:dyDescent="0.2">
      <c r="D2280" s="139"/>
    </row>
    <row r="2281" spans="4:4" x14ac:dyDescent="0.2">
      <c r="D2281" s="139"/>
    </row>
    <row r="2282" spans="4:4" x14ac:dyDescent="0.2">
      <c r="D2282" s="139"/>
    </row>
    <row r="2283" spans="4:4" x14ac:dyDescent="0.2">
      <c r="D2283" s="139"/>
    </row>
    <row r="2284" spans="4:4" x14ac:dyDescent="0.2">
      <c r="D2284" s="139"/>
    </row>
    <row r="2285" spans="4:4" x14ac:dyDescent="0.2">
      <c r="D2285" s="139"/>
    </row>
    <row r="2286" spans="4:4" x14ac:dyDescent="0.2">
      <c r="D2286" s="139"/>
    </row>
    <row r="2287" spans="4:4" x14ac:dyDescent="0.2">
      <c r="D2287" s="139"/>
    </row>
    <row r="2288" spans="4:4" x14ac:dyDescent="0.2">
      <c r="D2288" s="139"/>
    </row>
    <row r="2289" spans="4:4" x14ac:dyDescent="0.2">
      <c r="D2289" s="139"/>
    </row>
    <row r="2290" spans="4:4" x14ac:dyDescent="0.2">
      <c r="D2290" s="139"/>
    </row>
    <row r="2291" spans="4:4" x14ac:dyDescent="0.2">
      <c r="D2291" s="139"/>
    </row>
    <row r="2292" spans="4:4" x14ac:dyDescent="0.2">
      <c r="D2292" s="139"/>
    </row>
    <row r="2293" spans="4:4" x14ac:dyDescent="0.2">
      <c r="D2293" s="139"/>
    </row>
    <row r="2294" spans="4:4" x14ac:dyDescent="0.2">
      <c r="D2294" s="139"/>
    </row>
    <row r="2295" spans="4:4" x14ac:dyDescent="0.2">
      <c r="D2295" s="139"/>
    </row>
    <row r="2296" spans="4:4" x14ac:dyDescent="0.2">
      <c r="D2296" s="139"/>
    </row>
    <row r="2297" spans="4:4" x14ac:dyDescent="0.2">
      <c r="D2297" s="139"/>
    </row>
    <row r="2298" spans="4:4" x14ac:dyDescent="0.2">
      <c r="D2298" s="139"/>
    </row>
    <row r="2299" spans="4:4" x14ac:dyDescent="0.2">
      <c r="D2299" s="139"/>
    </row>
    <row r="2300" spans="4:4" x14ac:dyDescent="0.2">
      <c r="D2300" s="139"/>
    </row>
    <row r="2301" spans="4:4" x14ac:dyDescent="0.2">
      <c r="D2301" s="139"/>
    </row>
    <row r="2302" spans="4:4" x14ac:dyDescent="0.2">
      <c r="D2302" s="139"/>
    </row>
    <row r="2303" spans="4:4" x14ac:dyDescent="0.2">
      <c r="D2303" s="139"/>
    </row>
    <row r="2304" spans="4:4" x14ac:dyDescent="0.2">
      <c r="D2304" s="139"/>
    </row>
    <row r="2305" spans="4:4" x14ac:dyDescent="0.2">
      <c r="D2305" s="139"/>
    </row>
    <row r="2306" spans="4:4" x14ac:dyDescent="0.2">
      <c r="D2306" s="139"/>
    </row>
    <row r="2307" spans="4:4" x14ac:dyDescent="0.2">
      <c r="D2307" s="139"/>
    </row>
    <row r="2308" spans="4:4" x14ac:dyDescent="0.2">
      <c r="D2308" s="139"/>
    </row>
    <row r="2309" spans="4:4" x14ac:dyDescent="0.2">
      <c r="D2309" s="139"/>
    </row>
    <row r="2310" spans="4:4" x14ac:dyDescent="0.2">
      <c r="D2310" s="139"/>
    </row>
    <row r="2311" spans="4:4" x14ac:dyDescent="0.2">
      <c r="D2311" s="139"/>
    </row>
    <row r="2312" spans="4:4" x14ac:dyDescent="0.2">
      <c r="D2312" s="139"/>
    </row>
    <row r="2313" spans="4:4" x14ac:dyDescent="0.2">
      <c r="D2313" s="139"/>
    </row>
    <row r="2314" spans="4:4" x14ac:dyDescent="0.2">
      <c r="D2314" s="139"/>
    </row>
    <row r="2315" spans="4:4" x14ac:dyDescent="0.2">
      <c r="D2315" s="139"/>
    </row>
    <row r="2316" spans="4:4" x14ac:dyDescent="0.2">
      <c r="D2316" s="139"/>
    </row>
    <row r="2317" spans="4:4" x14ac:dyDescent="0.2">
      <c r="D2317" s="139"/>
    </row>
    <row r="2318" spans="4:4" x14ac:dyDescent="0.2">
      <c r="D2318" s="139"/>
    </row>
    <row r="2319" spans="4:4" x14ac:dyDescent="0.2">
      <c r="D2319" s="139"/>
    </row>
    <row r="2320" spans="4:4" x14ac:dyDescent="0.2">
      <c r="D2320" s="139"/>
    </row>
    <row r="2321" spans="4:4" x14ac:dyDescent="0.2">
      <c r="D2321" s="139"/>
    </row>
    <row r="2322" spans="4:4" x14ac:dyDescent="0.2">
      <c r="D2322" s="139"/>
    </row>
    <row r="2323" spans="4:4" x14ac:dyDescent="0.2">
      <c r="D2323" s="139"/>
    </row>
    <row r="2324" spans="4:4" x14ac:dyDescent="0.2">
      <c r="D2324" s="139"/>
    </row>
    <row r="2325" spans="4:4" x14ac:dyDescent="0.2">
      <c r="D2325" s="139"/>
    </row>
    <row r="2326" spans="4:4" x14ac:dyDescent="0.2">
      <c r="D2326" s="139"/>
    </row>
    <row r="2327" spans="4:4" x14ac:dyDescent="0.2">
      <c r="D2327" s="139"/>
    </row>
    <row r="2328" spans="4:4" x14ac:dyDescent="0.2">
      <c r="D2328" s="139"/>
    </row>
    <row r="2329" spans="4:4" x14ac:dyDescent="0.2">
      <c r="D2329" s="139"/>
    </row>
    <row r="2330" spans="4:4" x14ac:dyDescent="0.2">
      <c r="D2330" s="139"/>
    </row>
    <row r="2331" spans="4:4" x14ac:dyDescent="0.2">
      <c r="D2331" s="139"/>
    </row>
    <row r="2332" spans="4:4" x14ac:dyDescent="0.2">
      <c r="D2332" s="139"/>
    </row>
    <row r="2333" spans="4:4" x14ac:dyDescent="0.2">
      <c r="D2333" s="139"/>
    </row>
    <row r="2334" spans="4:4" x14ac:dyDescent="0.2">
      <c r="D2334" s="139"/>
    </row>
    <row r="2335" spans="4:4" x14ac:dyDescent="0.2">
      <c r="D2335" s="139"/>
    </row>
    <row r="2336" spans="4:4" x14ac:dyDescent="0.2">
      <c r="D2336" s="139"/>
    </row>
    <row r="2337" spans="4:4" x14ac:dyDescent="0.2">
      <c r="D2337" s="139"/>
    </row>
    <row r="2338" spans="4:4" x14ac:dyDescent="0.2">
      <c r="D2338" s="139"/>
    </row>
    <row r="2339" spans="4:4" x14ac:dyDescent="0.2">
      <c r="D2339" s="139"/>
    </row>
    <row r="2340" spans="4:4" x14ac:dyDescent="0.2">
      <c r="D2340" s="139"/>
    </row>
    <row r="2341" spans="4:4" x14ac:dyDescent="0.2">
      <c r="D2341" s="139"/>
    </row>
    <row r="2342" spans="4:4" x14ac:dyDescent="0.2">
      <c r="D2342" s="139"/>
    </row>
    <row r="2343" spans="4:4" x14ac:dyDescent="0.2">
      <c r="D2343" s="139"/>
    </row>
    <row r="2344" spans="4:4" x14ac:dyDescent="0.2">
      <c r="D2344" s="139"/>
    </row>
    <row r="2345" spans="4:4" x14ac:dyDescent="0.2">
      <c r="D2345" s="139"/>
    </row>
    <row r="2346" spans="4:4" x14ac:dyDescent="0.2">
      <c r="D2346" s="139"/>
    </row>
    <row r="2347" spans="4:4" x14ac:dyDescent="0.2">
      <c r="D2347" s="139"/>
    </row>
    <row r="2348" spans="4:4" x14ac:dyDescent="0.2">
      <c r="D2348" s="139"/>
    </row>
    <row r="2349" spans="4:4" x14ac:dyDescent="0.2">
      <c r="D2349" s="139"/>
    </row>
    <row r="2350" spans="4:4" x14ac:dyDescent="0.2">
      <c r="D2350" s="139"/>
    </row>
    <row r="2351" spans="4:4" x14ac:dyDescent="0.2">
      <c r="D2351" s="139"/>
    </row>
    <row r="2352" spans="4:4" x14ac:dyDescent="0.2">
      <c r="D2352" s="139"/>
    </row>
    <row r="2353" spans="4:4" x14ac:dyDescent="0.2">
      <c r="D2353" s="139"/>
    </row>
    <row r="2354" spans="4:4" x14ac:dyDescent="0.2">
      <c r="D2354" s="139"/>
    </row>
    <row r="2355" spans="4:4" x14ac:dyDescent="0.2">
      <c r="D2355" s="139"/>
    </row>
    <row r="2356" spans="4:4" x14ac:dyDescent="0.2">
      <c r="D2356" s="139"/>
    </row>
    <row r="2357" spans="4:4" x14ac:dyDescent="0.2">
      <c r="D2357" s="139"/>
    </row>
    <row r="2358" spans="4:4" x14ac:dyDescent="0.2">
      <c r="D2358" s="139"/>
    </row>
    <row r="2359" spans="4:4" x14ac:dyDescent="0.2">
      <c r="D2359" s="139"/>
    </row>
    <row r="2360" spans="4:4" x14ac:dyDescent="0.2">
      <c r="D2360" s="139"/>
    </row>
    <row r="2361" spans="4:4" x14ac:dyDescent="0.2">
      <c r="D2361" s="139"/>
    </row>
    <row r="2362" spans="4:4" x14ac:dyDescent="0.2">
      <c r="D2362" s="139"/>
    </row>
    <row r="2363" spans="4:4" x14ac:dyDescent="0.2">
      <c r="D2363" s="139"/>
    </row>
    <row r="2364" spans="4:4" x14ac:dyDescent="0.2">
      <c r="D2364" s="139"/>
    </row>
    <row r="2365" spans="4:4" x14ac:dyDescent="0.2">
      <c r="D2365" s="139"/>
    </row>
    <row r="2366" spans="4:4" x14ac:dyDescent="0.2">
      <c r="D2366" s="139"/>
    </row>
    <row r="2367" spans="4:4" x14ac:dyDescent="0.2">
      <c r="D2367" s="139"/>
    </row>
    <row r="2368" spans="4:4" x14ac:dyDescent="0.2">
      <c r="D2368" s="139"/>
    </row>
    <row r="2369" spans="4:4" x14ac:dyDescent="0.2">
      <c r="D2369" s="139"/>
    </row>
    <row r="2370" spans="4:4" x14ac:dyDescent="0.2">
      <c r="D2370" s="139"/>
    </row>
    <row r="2371" spans="4:4" x14ac:dyDescent="0.2">
      <c r="D2371" s="139"/>
    </row>
    <row r="2372" spans="4:4" x14ac:dyDescent="0.2">
      <c r="D2372" s="139"/>
    </row>
    <row r="2373" spans="4:4" x14ac:dyDescent="0.2">
      <c r="D2373" s="139"/>
    </row>
    <row r="2374" spans="4:4" x14ac:dyDescent="0.2">
      <c r="D2374" s="139"/>
    </row>
    <row r="2375" spans="4:4" x14ac:dyDescent="0.2">
      <c r="D2375" s="139"/>
    </row>
    <row r="2376" spans="4:4" x14ac:dyDescent="0.2">
      <c r="D2376" s="139"/>
    </row>
    <row r="2377" spans="4:4" x14ac:dyDescent="0.2">
      <c r="D2377" s="139"/>
    </row>
    <row r="2378" spans="4:4" x14ac:dyDescent="0.2">
      <c r="D2378" s="139"/>
    </row>
    <row r="2379" spans="4:4" x14ac:dyDescent="0.2">
      <c r="D2379" s="139"/>
    </row>
    <row r="2380" spans="4:4" x14ac:dyDescent="0.2">
      <c r="D2380" s="139"/>
    </row>
    <row r="2381" spans="4:4" x14ac:dyDescent="0.2">
      <c r="D2381" s="139"/>
    </row>
    <row r="2382" spans="4:4" x14ac:dyDescent="0.2">
      <c r="D2382" s="139"/>
    </row>
    <row r="2383" spans="4:4" x14ac:dyDescent="0.2">
      <c r="D2383" s="139"/>
    </row>
    <row r="2384" spans="4:4" x14ac:dyDescent="0.2">
      <c r="D2384" s="139"/>
    </row>
    <row r="2385" spans="4:4" x14ac:dyDescent="0.2">
      <c r="D2385" s="139"/>
    </row>
    <row r="2386" spans="4:4" x14ac:dyDescent="0.2">
      <c r="D2386" s="139"/>
    </row>
    <row r="2387" spans="4:4" x14ac:dyDescent="0.2">
      <c r="D2387" s="139"/>
    </row>
    <row r="2388" spans="4:4" x14ac:dyDescent="0.2">
      <c r="D2388" s="139"/>
    </row>
    <row r="2389" spans="4:4" x14ac:dyDescent="0.2">
      <c r="D2389" s="139"/>
    </row>
    <row r="2390" spans="4:4" x14ac:dyDescent="0.2">
      <c r="D2390" s="139"/>
    </row>
    <row r="2391" spans="4:4" x14ac:dyDescent="0.2">
      <c r="D2391" s="139"/>
    </row>
    <row r="2392" spans="4:4" x14ac:dyDescent="0.2">
      <c r="D2392" s="139"/>
    </row>
    <row r="2393" spans="4:4" x14ac:dyDescent="0.2">
      <c r="D2393" s="139"/>
    </row>
    <row r="2394" spans="4:4" x14ac:dyDescent="0.2">
      <c r="D2394" s="139"/>
    </row>
    <row r="2395" spans="4:4" x14ac:dyDescent="0.2">
      <c r="D2395" s="139"/>
    </row>
    <row r="2396" spans="4:4" x14ac:dyDescent="0.2">
      <c r="D2396" s="139"/>
    </row>
    <row r="2397" spans="4:4" x14ac:dyDescent="0.2">
      <c r="D2397" s="139"/>
    </row>
    <row r="2398" spans="4:4" x14ac:dyDescent="0.2">
      <c r="D2398" s="139"/>
    </row>
    <row r="2399" spans="4:4" x14ac:dyDescent="0.2">
      <c r="D2399" s="139"/>
    </row>
    <row r="2400" spans="4:4" x14ac:dyDescent="0.2">
      <c r="D2400" s="139"/>
    </row>
    <row r="2401" spans="4:4" x14ac:dyDescent="0.2">
      <c r="D2401" s="139"/>
    </row>
    <row r="2402" spans="4:4" x14ac:dyDescent="0.2">
      <c r="D2402" s="139"/>
    </row>
    <row r="2403" spans="4:4" x14ac:dyDescent="0.2">
      <c r="D2403" s="139"/>
    </row>
    <row r="2404" spans="4:4" x14ac:dyDescent="0.2">
      <c r="D2404" s="139"/>
    </row>
    <row r="2405" spans="4:4" x14ac:dyDescent="0.2">
      <c r="D2405" s="139"/>
    </row>
    <row r="2406" spans="4:4" x14ac:dyDescent="0.2">
      <c r="D2406" s="139"/>
    </row>
    <row r="2407" spans="4:4" x14ac:dyDescent="0.2">
      <c r="D2407" s="139"/>
    </row>
    <row r="2408" spans="4:4" x14ac:dyDescent="0.2">
      <c r="D2408" s="139"/>
    </row>
    <row r="2409" spans="4:4" x14ac:dyDescent="0.2">
      <c r="D2409" s="139"/>
    </row>
    <row r="2410" spans="4:4" x14ac:dyDescent="0.2">
      <c r="D2410" s="139"/>
    </row>
    <row r="2411" spans="4:4" x14ac:dyDescent="0.2">
      <c r="D2411" s="139"/>
    </row>
    <row r="2412" spans="4:4" x14ac:dyDescent="0.2">
      <c r="D2412" s="139"/>
    </row>
    <row r="2413" spans="4:4" x14ac:dyDescent="0.2">
      <c r="D2413" s="139"/>
    </row>
    <row r="2414" spans="4:4" x14ac:dyDescent="0.2">
      <c r="D2414" s="139"/>
    </row>
    <row r="2415" spans="4:4" x14ac:dyDescent="0.2">
      <c r="D2415" s="139"/>
    </row>
    <row r="2416" spans="4:4" x14ac:dyDescent="0.2">
      <c r="D2416" s="139"/>
    </row>
    <row r="2417" spans="4:4" x14ac:dyDescent="0.2">
      <c r="D2417" s="139"/>
    </row>
    <row r="2418" spans="4:4" x14ac:dyDescent="0.2">
      <c r="D2418" s="139"/>
    </row>
    <row r="2419" spans="4:4" x14ac:dyDescent="0.2">
      <c r="D2419" s="139"/>
    </row>
    <row r="2420" spans="4:4" x14ac:dyDescent="0.2">
      <c r="D2420" s="139"/>
    </row>
    <row r="2421" spans="4:4" x14ac:dyDescent="0.2">
      <c r="D2421" s="139"/>
    </row>
    <row r="2422" spans="4:4" x14ac:dyDescent="0.2">
      <c r="D2422" s="139"/>
    </row>
    <row r="2423" spans="4:4" x14ac:dyDescent="0.2">
      <c r="D2423" s="139"/>
    </row>
    <row r="2424" spans="4:4" x14ac:dyDescent="0.2">
      <c r="D2424" s="139"/>
    </row>
    <row r="2425" spans="4:4" x14ac:dyDescent="0.2">
      <c r="D2425" s="139"/>
    </row>
    <row r="2426" spans="4:4" x14ac:dyDescent="0.2">
      <c r="D2426" s="139"/>
    </row>
    <row r="2427" spans="4:4" x14ac:dyDescent="0.2">
      <c r="D2427" s="139"/>
    </row>
    <row r="2428" spans="4:4" x14ac:dyDescent="0.2">
      <c r="D2428" s="139"/>
    </row>
    <row r="2429" spans="4:4" x14ac:dyDescent="0.2">
      <c r="D2429" s="139"/>
    </row>
    <row r="2430" spans="4:4" x14ac:dyDescent="0.2">
      <c r="D2430" s="139"/>
    </row>
    <row r="2431" spans="4:4" x14ac:dyDescent="0.2">
      <c r="D2431" s="139"/>
    </row>
    <row r="2432" spans="4:4" x14ac:dyDescent="0.2">
      <c r="D2432" s="139"/>
    </row>
    <row r="2433" spans="4:4" x14ac:dyDescent="0.2">
      <c r="D2433" s="139"/>
    </row>
    <row r="2434" spans="4:4" x14ac:dyDescent="0.2">
      <c r="D2434" s="139"/>
    </row>
    <row r="2435" spans="4:4" x14ac:dyDescent="0.2">
      <c r="D2435" s="139"/>
    </row>
    <row r="2436" spans="4:4" x14ac:dyDescent="0.2">
      <c r="D2436" s="139"/>
    </row>
    <row r="2437" spans="4:4" x14ac:dyDescent="0.2">
      <c r="D2437" s="139"/>
    </row>
    <row r="2438" spans="4:4" x14ac:dyDescent="0.2">
      <c r="D2438" s="139"/>
    </row>
    <row r="2439" spans="4:4" x14ac:dyDescent="0.2">
      <c r="D2439" s="139"/>
    </row>
    <row r="2440" spans="4:4" x14ac:dyDescent="0.2">
      <c r="D2440" s="139"/>
    </row>
    <row r="2441" spans="4:4" x14ac:dyDescent="0.2">
      <c r="D2441" s="139"/>
    </row>
    <row r="2442" spans="4:4" x14ac:dyDescent="0.2">
      <c r="D2442" s="139"/>
    </row>
    <row r="2443" spans="4:4" x14ac:dyDescent="0.2">
      <c r="D2443" s="139"/>
    </row>
    <row r="2444" spans="4:4" x14ac:dyDescent="0.2">
      <c r="D2444" s="139"/>
    </row>
    <row r="2445" spans="4:4" x14ac:dyDescent="0.2">
      <c r="D2445" s="139"/>
    </row>
    <row r="2446" spans="4:4" x14ac:dyDescent="0.2">
      <c r="D2446" s="139"/>
    </row>
    <row r="2447" spans="4:4" x14ac:dyDescent="0.2">
      <c r="D2447" s="139"/>
    </row>
    <row r="2448" spans="4:4" x14ac:dyDescent="0.2">
      <c r="D2448" s="139"/>
    </row>
    <row r="2449" spans="4:4" x14ac:dyDescent="0.2">
      <c r="D2449" s="139"/>
    </row>
    <row r="2450" spans="4:4" x14ac:dyDescent="0.2">
      <c r="D2450" s="139"/>
    </row>
    <row r="2451" spans="4:4" x14ac:dyDescent="0.2">
      <c r="D2451" s="139"/>
    </row>
    <row r="2452" spans="4:4" x14ac:dyDescent="0.2">
      <c r="D2452" s="139"/>
    </row>
    <row r="2453" spans="4:4" x14ac:dyDescent="0.2">
      <c r="D2453" s="139"/>
    </row>
    <row r="2454" spans="4:4" x14ac:dyDescent="0.2">
      <c r="D2454" s="139"/>
    </row>
    <row r="2455" spans="4:4" x14ac:dyDescent="0.2">
      <c r="D2455" s="139"/>
    </row>
    <row r="2456" spans="4:4" x14ac:dyDescent="0.2">
      <c r="D2456" s="139"/>
    </row>
    <row r="2457" spans="4:4" x14ac:dyDescent="0.2">
      <c r="D2457" s="139"/>
    </row>
    <row r="2458" spans="4:4" x14ac:dyDescent="0.2">
      <c r="D2458" s="139"/>
    </row>
    <row r="2459" spans="4:4" x14ac:dyDescent="0.2">
      <c r="D2459" s="139"/>
    </row>
    <row r="2460" spans="4:4" x14ac:dyDescent="0.2">
      <c r="D2460" s="139"/>
    </row>
    <row r="2461" spans="4:4" x14ac:dyDescent="0.2">
      <c r="D2461" s="139"/>
    </row>
    <row r="2462" spans="4:4" x14ac:dyDescent="0.2">
      <c r="D2462" s="139"/>
    </row>
    <row r="2463" spans="4:4" x14ac:dyDescent="0.2">
      <c r="D2463" s="139"/>
    </row>
    <row r="2464" spans="4:4" x14ac:dyDescent="0.2">
      <c r="D2464" s="139"/>
    </row>
    <row r="2465" spans="4:4" x14ac:dyDescent="0.2">
      <c r="D2465" s="139"/>
    </row>
    <row r="2466" spans="4:4" x14ac:dyDescent="0.2">
      <c r="D2466" s="139"/>
    </row>
    <row r="2467" spans="4:4" x14ac:dyDescent="0.2">
      <c r="D2467" s="139"/>
    </row>
    <row r="2468" spans="4:4" x14ac:dyDescent="0.2">
      <c r="D2468" s="139"/>
    </row>
    <row r="2469" spans="4:4" x14ac:dyDescent="0.2">
      <c r="D2469" s="139"/>
    </row>
    <row r="2470" spans="4:4" x14ac:dyDescent="0.2">
      <c r="D2470" s="139"/>
    </row>
    <row r="2471" spans="4:4" x14ac:dyDescent="0.2">
      <c r="D2471" s="139"/>
    </row>
    <row r="2472" spans="4:4" x14ac:dyDescent="0.2">
      <c r="D2472" s="139"/>
    </row>
    <row r="2473" spans="4:4" x14ac:dyDescent="0.2">
      <c r="D2473" s="139"/>
    </row>
    <row r="2474" spans="4:4" x14ac:dyDescent="0.2">
      <c r="D2474" s="139"/>
    </row>
    <row r="2475" spans="4:4" x14ac:dyDescent="0.2">
      <c r="D2475" s="139"/>
    </row>
    <row r="2476" spans="4:4" x14ac:dyDescent="0.2">
      <c r="D2476" s="139"/>
    </row>
    <row r="2477" spans="4:4" x14ac:dyDescent="0.2">
      <c r="D2477" s="139"/>
    </row>
    <row r="2478" spans="4:4" x14ac:dyDescent="0.2">
      <c r="D2478" s="139"/>
    </row>
    <row r="2479" spans="4:4" x14ac:dyDescent="0.2">
      <c r="D2479" s="139"/>
    </row>
    <row r="2480" spans="4:4" x14ac:dyDescent="0.2">
      <c r="D2480" s="139"/>
    </row>
    <row r="2481" spans="4:4" x14ac:dyDescent="0.2">
      <c r="D2481" s="139"/>
    </row>
    <row r="2482" spans="4:4" x14ac:dyDescent="0.2">
      <c r="D2482" s="139"/>
    </row>
    <row r="2483" spans="4:4" x14ac:dyDescent="0.2">
      <c r="D2483" s="139"/>
    </row>
    <row r="2484" spans="4:4" x14ac:dyDescent="0.2">
      <c r="D2484" s="139"/>
    </row>
    <row r="2485" spans="4:4" x14ac:dyDescent="0.2">
      <c r="D2485" s="139"/>
    </row>
    <row r="2486" spans="4:4" x14ac:dyDescent="0.2">
      <c r="D2486" s="139"/>
    </row>
    <row r="2487" spans="4:4" x14ac:dyDescent="0.2">
      <c r="D2487" s="139"/>
    </row>
    <row r="2488" spans="4:4" x14ac:dyDescent="0.2">
      <c r="D2488" s="139"/>
    </row>
    <row r="2489" spans="4:4" x14ac:dyDescent="0.2">
      <c r="D2489" s="139"/>
    </row>
    <row r="2490" spans="4:4" x14ac:dyDescent="0.2">
      <c r="D2490" s="139"/>
    </row>
    <row r="2491" spans="4:4" x14ac:dyDescent="0.2">
      <c r="D2491" s="139"/>
    </row>
    <row r="2492" spans="4:4" x14ac:dyDescent="0.2">
      <c r="D2492" s="139"/>
    </row>
    <row r="2493" spans="4:4" x14ac:dyDescent="0.2">
      <c r="D2493" s="139"/>
    </row>
    <row r="2494" spans="4:4" x14ac:dyDescent="0.2">
      <c r="D2494" s="139"/>
    </row>
    <row r="2495" spans="4:4" x14ac:dyDescent="0.2">
      <c r="D2495" s="139"/>
    </row>
    <row r="2496" spans="4:4" x14ac:dyDescent="0.2">
      <c r="D2496" s="139"/>
    </row>
    <row r="2497" spans="4:4" x14ac:dyDescent="0.2">
      <c r="D2497" s="139"/>
    </row>
    <row r="2498" spans="4:4" x14ac:dyDescent="0.2">
      <c r="D2498" s="139"/>
    </row>
    <row r="2499" spans="4:4" x14ac:dyDescent="0.2">
      <c r="D2499" s="139"/>
    </row>
    <row r="2500" spans="4:4" x14ac:dyDescent="0.2">
      <c r="D2500" s="139"/>
    </row>
    <row r="2501" spans="4:4" x14ac:dyDescent="0.2">
      <c r="D2501" s="139"/>
    </row>
    <row r="2502" spans="4:4" x14ac:dyDescent="0.2">
      <c r="D2502" s="139"/>
    </row>
    <row r="2503" spans="4:4" x14ac:dyDescent="0.2">
      <c r="D2503" s="139"/>
    </row>
    <row r="2504" spans="4:4" x14ac:dyDescent="0.2">
      <c r="D2504" s="139"/>
    </row>
    <row r="2505" spans="4:4" x14ac:dyDescent="0.2">
      <c r="D2505" s="139"/>
    </row>
    <row r="2506" spans="4:4" x14ac:dyDescent="0.2">
      <c r="D2506" s="139"/>
    </row>
    <row r="2507" spans="4:4" x14ac:dyDescent="0.2">
      <c r="D2507" s="139"/>
    </row>
    <row r="2508" spans="4:4" x14ac:dyDescent="0.2">
      <c r="D2508" s="139"/>
    </row>
    <row r="2509" spans="4:4" x14ac:dyDescent="0.2">
      <c r="D2509" s="139"/>
    </row>
    <row r="2510" spans="4:4" x14ac:dyDescent="0.2">
      <c r="D2510" s="139"/>
    </row>
    <row r="2511" spans="4:4" x14ac:dyDescent="0.2">
      <c r="D2511" s="139"/>
    </row>
    <row r="2512" spans="4:4" x14ac:dyDescent="0.2">
      <c r="D2512" s="139"/>
    </row>
    <row r="2513" spans="4:4" x14ac:dyDescent="0.2">
      <c r="D2513" s="139"/>
    </row>
    <row r="2514" spans="4:4" x14ac:dyDescent="0.2">
      <c r="D2514" s="139"/>
    </row>
    <row r="2515" spans="4:4" x14ac:dyDescent="0.2">
      <c r="D2515" s="139"/>
    </row>
    <row r="2516" spans="4:4" x14ac:dyDescent="0.2">
      <c r="D2516" s="139"/>
    </row>
    <row r="2517" spans="4:4" x14ac:dyDescent="0.2">
      <c r="D2517" s="139"/>
    </row>
    <row r="2518" spans="4:4" x14ac:dyDescent="0.2">
      <c r="D2518" s="139"/>
    </row>
    <row r="2519" spans="4:4" x14ac:dyDescent="0.2">
      <c r="D2519" s="139"/>
    </row>
    <row r="2520" spans="4:4" x14ac:dyDescent="0.2">
      <c r="D2520" s="139"/>
    </row>
    <row r="2521" spans="4:4" x14ac:dyDescent="0.2">
      <c r="D2521" s="139"/>
    </row>
    <row r="2522" spans="4:4" x14ac:dyDescent="0.2">
      <c r="D2522" s="139"/>
    </row>
    <row r="2523" spans="4:4" x14ac:dyDescent="0.2">
      <c r="D2523" s="139"/>
    </row>
    <row r="2524" spans="4:4" x14ac:dyDescent="0.2">
      <c r="D2524" s="139"/>
    </row>
    <row r="2525" spans="4:4" x14ac:dyDescent="0.2">
      <c r="D2525" s="139"/>
    </row>
    <row r="2526" spans="4:4" x14ac:dyDescent="0.2">
      <c r="D2526" s="139"/>
    </row>
    <row r="2527" spans="4:4" x14ac:dyDescent="0.2">
      <c r="D2527" s="139"/>
    </row>
    <row r="2528" spans="4:4" x14ac:dyDescent="0.2">
      <c r="D2528" s="139"/>
    </row>
    <row r="2529" spans="4:4" x14ac:dyDescent="0.2">
      <c r="D2529" s="139"/>
    </row>
    <row r="2530" spans="4:4" x14ac:dyDescent="0.2">
      <c r="D2530" s="139"/>
    </row>
    <row r="2531" spans="4:4" x14ac:dyDescent="0.2">
      <c r="D2531" s="139"/>
    </row>
    <row r="2532" spans="4:4" x14ac:dyDescent="0.2">
      <c r="D2532" s="139"/>
    </row>
    <row r="2533" spans="4:4" x14ac:dyDescent="0.2">
      <c r="D2533" s="139"/>
    </row>
    <row r="2534" spans="4:4" x14ac:dyDescent="0.2">
      <c r="D2534" s="139"/>
    </row>
    <row r="2535" spans="4:4" x14ac:dyDescent="0.2">
      <c r="D2535" s="139"/>
    </row>
    <row r="2536" spans="4:4" x14ac:dyDescent="0.2">
      <c r="D2536" s="139"/>
    </row>
    <row r="2537" spans="4:4" x14ac:dyDescent="0.2">
      <c r="D2537" s="139"/>
    </row>
    <row r="2538" spans="4:4" x14ac:dyDescent="0.2">
      <c r="D2538" s="139"/>
    </row>
    <row r="2539" spans="4:4" x14ac:dyDescent="0.2">
      <c r="D2539" s="139"/>
    </row>
    <row r="2540" spans="4:4" x14ac:dyDescent="0.2">
      <c r="D2540" s="139"/>
    </row>
    <row r="2541" spans="4:4" x14ac:dyDescent="0.2">
      <c r="D2541" s="139"/>
    </row>
    <row r="2542" spans="4:4" x14ac:dyDescent="0.2">
      <c r="D2542" s="139"/>
    </row>
    <row r="2543" spans="4:4" x14ac:dyDescent="0.2">
      <c r="D2543" s="139"/>
    </row>
    <row r="2544" spans="4:4" x14ac:dyDescent="0.2">
      <c r="D2544" s="139"/>
    </row>
    <row r="2545" spans="4:4" x14ac:dyDescent="0.2">
      <c r="D2545" s="139"/>
    </row>
    <row r="2546" spans="4:4" x14ac:dyDescent="0.2">
      <c r="D2546" s="139"/>
    </row>
    <row r="2547" spans="4:4" x14ac:dyDescent="0.2">
      <c r="D2547" s="139"/>
    </row>
    <row r="2548" spans="4:4" x14ac:dyDescent="0.2">
      <c r="D2548" s="139"/>
    </row>
    <row r="2549" spans="4:4" x14ac:dyDescent="0.2">
      <c r="D2549" s="139"/>
    </row>
    <row r="2550" spans="4:4" x14ac:dyDescent="0.2">
      <c r="D2550" s="139"/>
    </row>
    <row r="2551" spans="4:4" x14ac:dyDescent="0.2">
      <c r="D2551" s="139"/>
    </row>
    <row r="2552" spans="4:4" x14ac:dyDescent="0.2">
      <c r="D2552" s="139"/>
    </row>
    <row r="2553" spans="4:4" x14ac:dyDescent="0.2">
      <c r="D2553" s="139"/>
    </row>
    <row r="2554" spans="4:4" x14ac:dyDescent="0.2">
      <c r="D2554" s="139"/>
    </row>
    <row r="2555" spans="4:4" x14ac:dyDescent="0.2">
      <c r="D2555" s="139"/>
    </row>
    <row r="2556" spans="4:4" x14ac:dyDescent="0.2">
      <c r="D2556" s="139"/>
    </row>
    <row r="2557" spans="4:4" x14ac:dyDescent="0.2">
      <c r="D2557" s="139"/>
    </row>
    <row r="2558" spans="4:4" x14ac:dyDescent="0.2">
      <c r="D2558" s="139"/>
    </row>
    <row r="2559" spans="4:4" x14ac:dyDescent="0.2">
      <c r="D2559" s="139"/>
    </row>
    <row r="2560" spans="4:4" x14ac:dyDescent="0.2">
      <c r="D2560" s="139"/>
    </row>
    <row r="2561" spans="4:4" x14ac:dyDescent="0.2">
      <c r="D2561" s="139"/>
    </row>
    <row r="2562" spans="4:4" x14ac:dyDescent="0.2">
      <c r="D2562" s="139"/>
    </row>
    <row r="2563" spans="4:4" x14ac:dyDescent="0.2">
      <c r="D2563" s="139"/>
    </row>
    <row r="2564" spans="4:4" x14ac:dyDescent="0.2">
      <c r="D2564" s="139"/>
    </row>
    <row r="2565" spans="4:4" x14ac:dyDescent="0.2">
      <c r="D2565" s="139"/>
    </row>
    <row r="2566" spans="4:4" x14ac:dyDescent="0.2">
      <c r="D2566" s="139"/>
    </row>
    <row r="2567" spans="4:4" x14ac:dyDescent="0.2">
      <c r="D2567" s="139"/>
    </row>
    <row r="2568" spans="4:4" x14ac:dyDescent="0.2">
      <c r="D2568" s="139"/>
    </row>
    <row r="2569" spans="4:4" x14ac:dyDescent="0.2">
      <c r="D2569" s="139"/>
    </row>
    <row r="2570" spans="4:4" x14ac:dyDescent="0.2">
      <c r="D2570" s="139"/>
    </row>
    <row r="2571" spans="4:4" x14ac:dyDescent="0.2">
      <c r="D2571" s="139"/>
    </row>
    <row r="2572" spans="4:4" x14ac:dyDescent="0.2">
      <c r="D2572" s="139"/>
    </row>
    <row r="2573" spans="4:4" x14ac:dyDescent="0.2">
      <c r="D2573" s="139"/>
    </row>
    <row r="2574" spans="4:4" x14ac:dyDescent="0.2">
      <c r="D2574" s="139"/>
    </row>
    <row r="2575" spans="4:4" x14ac:dyDescent="0.2">
      <c r="D2575" s="139"/>
    </row>
    <row r="2576" spans="4:4" x14ac:dyDescent="0.2">
      <c r="D2576" s="139"/>
    </row>
    <row r="2577" spans="4:4" x14ac:dyDescent="0.2">
      <c r="D2577" s="139"/>
    </row>
    <row r="2578" spans="4:4" x14ac:dyDescent="0.2">
      <c r="D2578" s="139"/>
    </row>
    <row r="2579" spans="4:4" x14ac:dyDescent="0.2">
      <c r="D2579" s="139"/>
    </row>
    <row r="2580" spans="4:4" x14ac:dyDescent="0.2">
      <c r="D2580" s="139"/>
    </row>
    <row r="2581" spans="4:4" x14ac:dyDescent="0.2">
      <c r="D2581" s="139"/>
    </row>
    <row r="2582" spans="4:4" x14ac:dyDescent="0.2">
      <c r="D2582" s="139"/>
    </row>
    <row r="2583" spans="4:4" x14ac:dyDescent="0.2">
      <c r="D2583" s="139"/>
    </row>
    <row r="2584" spans="4:4" x14ac:dyDescent="0.2">
      <c r="D2584" s="139"/>
    </row>
    <row r="2585" spans="4:4" x14ac:dyDescent="0.2">
      <c r="D2585" s="139"/>
    </row>
    <row r="2586" spans="4:4" x14ac:dyDescent="0.2">
      <c r="D2586" s="139"/>
    </row>
    <row r="2587" spans="4:4" x14ac:dyDescent="0.2">
      <c r="D2587" s="139"/>
    </row>
    <row r="2588" spans="4:4" x14ac:dyDescent="0.2">
      <c r="D2588" s="139"/>
    </row>
    <row r="2589" spans="4:4" x14ac:dyDescent="0.2">
      <c r="D2589" s="139"/>
    </row>
    <row r="2590" spans="4:4" x14ac:dyDescent="0.2">
      <c r="D2590" s="139"/>
    </row>
    <row r="2591" spans="4:4" x14ac:dyDescent="0.2">
      <c r="D2591" s="139"/>
    </row>
    <row r="2592" spans="4:4" x14ac:dyDescent="0.2">
      <c r="D2592" s="139"/>
    </row>
    <row r="2593" spans="4:4" x14ac:dyDescent="0.2">
      <c r="D2593" s="139"/>
    </row>
    <row r="2594" spans="4:4" x14ac:dyDescent="0.2">
      <c r="D2594" s="139"/>
    </row>
    <row r="2595" spans="4:4" x14ac:dyDescent="0.2">
      <c r="D2595" s="139"/>
    </row>
    <row r="2596" spans="4:4" x14ac:dyDescent="0.2">
      <c r="D2596" s="139"/>
    </row>
    <row r="2597" spans="4:4" x14ac:dyDescent="0.2">
      <c r="D2597" s="139"/>
    </row>
    <row r="2598" spans="4:4" x14ac:dyDescent="0.2">
      <c r="D2598" s="139"/>
    </row>
    <row r="2599" spans="4:4" x14ac:dyDescent="0.2">
      <c r="D2599" s="139"/>
    </row>
    <row r="2600" spans="4:4" x14ac:dyDescent="0.2">
      <c r="D2600" s="139"/>
    </row>
    <row r="2601" spans="4:4" x14ac:dyDescent="0.2">
      <c r="D2601" s="139"/>
    </row>
    <row r="2602" spans="4:4" x14ac:dyDescent="0.2">
      <c r="D2602" s="139"/>
    </row>
    <row r="2603" spans="4:4" x14ac:dyDescent="0.2">
      <c r="D2603" s="139"/>
    </row>
    <row r="2604" spans="4:4" x14ac:dyDescent="0.2">
      <c r="D2604" s="139"/>
    </row>
    <row r="2605" spans="4:4" x14ac:dyDescent="0.2">
      <c r="D2605" s="139"/>
    </row>
    <row r="2606" spans="4:4" x14ac:dyDescent="0.2">
      <c r="D2606" s="139"/>
    </row>
    <row r="2607" spans="4:4" x14ac:dyDescent="0.2">
      <c r="D2607" s="139"/>
    </row>
    <row r="2608" spans="4:4" x14ac:dyDescent="0.2">
      <c r="D2608" s="139"/>
    </row>
    <row r="2609" spans="4:4" x14ac:dyDescent="0.2">
      <c r="D2609" s="139"/>
    </row>
    <row r="2610" spans="4:4" x14ac:dyDescent="0.2">
      <c r="D2610" s="139"/>
    </row>
    <row r="2611" spans="4:4" x14ac:dyDescent="0.2">
      <c r="D2611" s="139"/>
    </row>
    <row r="2612" spans="4:4" x14ac:dyDescent="0.2">
      <c r="D2612" s="139"/>
    </row>
    <row r="2613" spans="4:4" x14ac:dyDescent="0.2">
      <c r="D2613" s="139"/>
    </row>
    <row r="2614" spans="4:4" x14ac:dyDescent="0.2">
      <c r="D2614" s="139"/>
    </row>
    <row r="2615" spans="4:4" x14ac:dyDescent="0.2">
      <c r="D2615" s="139"/>
    </row>
    <row r="2616" spans="4:4" x14ac:dyDescent="0.2">
      <c r="D2616" s="139"/>
    </row>
    <row r="2617" spans="4:4" x14ac:dyDescent="0.2">
      <c r="D2617" s="139"/>
    </row>
    <row r="2618" spans="4:4" x14ac:dyDescent="0.2">
      <c r="D2618" s="139"/>
    </row>
    <row r="2619" spans="4:4" x14ac:dyDescent="0.2">
      <c r="D2619" s="139"/>
    </row>
    <row r="2620" spans="4:4" x14ac:dyDescent="0.2">
      <c r="D2620" s="139"/>
    </row>
    <row r="2621" spans="4:4" x14ac:dyDescent="0.2">
      <c r="D2621" s="139"/>
    </row>
    <row r="2622" spans="4:4" x14ac:dyDescent="0.2">
      <c r="D2622" s="139"/>
    </row>
    <row r="2623" spans="4:4" x14ac:dyDescent="0.2">
      <c r="D2623" s="139"/>
    </row>
    <row r="2624" spans="4:4" x14ac:dyDescent="0.2">
      <c r="D2624" s="139"/>
    </row>
    <row r="2625" spans="4:4" x14ac:dyDescent="0.2">
      <c r="D2625" s="139"/>
    </row>
    <row r="2626" spans="4:4" x14ac:dyDescent="0.2">
      <c r="D2626" s="139"/>
    </row>
    <row r="2627" spans="4:4" x14ac:dyDescent="0.2">
      <c r="D2627" s="139"/>
    </row>
    <row r="2628" spans="4:4" x14ac:dyDescent="0.2">
      <c r="D2628" s="139"/>
    </row>
    <row r="2629" spans="4:4" x14ac:dyDescent="0.2">
      <c r="D2629" s="139"/>
    </row>
    <row r="2630" spans="4:4" x14ac:dyDescent="0.2">
      <c r="D2630" s="139"/>
    </row>
    <row r="2631" spans="4:4" x14ac:dyDescent="0.2">
      <c r="D2631" s="139"/>
    </row>
    <row r="2632" spans="4:4" x14ac:dyDescent="0.2">
      <c r="D2632" s="139"/>
    </row>
    <row r="2633" spans="4:4" x14ac:dyDescent="0.2">
      <c r="D2633" s="139"/>
    </row>
    <row r="2634" spans="4:4" x14ac:dyDescent="0.2">
      <c r="D2634" s="139"/>
    </row>
    <row r="2635" spans="4:4" x14ac:dyDescent="0.2">
      <c r="D2635" s="139"/>
    </row>
    <row r="2636" spans="4:4" x14ac:dyDescent="0.2">
      <c r="D2636" s="139"/>
    </row>
    <row r="2637" spans="4:4" x14ac:dyDescent="0.2">
      <c r="D2637" s="139"/>
    </row>
    <row r="2638" spans="4:4" x14ac:dyDescent="0.2">
      <c r="D2638" s="139"/>
    </row>
    <row r="2639" spans="4:4" x14ac:dyDescent="0.2">
      <c r="D2639" s="139"/>
    </row>
    <row r="2640" spans="4:4" x14ac:dyDescent="0.2">
      <c r="D2640" s="139"/>
    </row>
    <row r="2641" spans="4:4" x14ac:dyDescent="0.2">
      <c r="D2641" s="139"/>
    </row>
    <row r="2642" spans="4:4" x14ac:dyDescent="0.2">
      <c r="D2642" s="139"/>
    </row>
    <row r="2643" spans="4:4" x14ac:dyDescent="0.2">
      <c r="D2643" s="139"/>
    </row>
    <row r="2644" spans="4:4" x14ac:dyDescent="0.2">
      <c r="D2644" s="139"/>
    </row>
    <row r="2645" spans="4:4" x14ac:dyDescent="0.2">
      <c r="D2645" s="139"/>
    </row>
    <row r="2646" spans="4:4" x14ac:dyDescent="0.2">
      <c r="D2646" s="139"/>
    </row>
    <row r="2647" spans="4:4" x14ac:dyDescent="0.2">
      <c r="D2647" s="139"/>
    </row>
    <row r="2648" spans="4:4" x14ac:dyDescent="0.2">
      <c r="D2648" s="139"/>
    </row>
    <row r="2649" spans="4:4" x14ac:dyDescent="0.2">
      <c r="D2649" s="139"/>
    </row>
    <row r="2650" spans="4:4" x14ac:dyDescent="0.2">
      <c r="D2650" s="139"/>
    </row>
    <row r="2651" spans="4:4" x14ac:dyDescent="0.2">
      <c r="D2651" s="139"/>
    </row>
    <row r="2652" spans="4:4" x14ac:dyDescent="0.2">
      <c r="D2652" s="139"/>
    </row>
    <row r="2653" spans="4:4" x14ac:dyDescent="0.2">
      <c r="D2653" s="139"/>
    </row>
    <row r="2654" spans="4:4" x14ac:dyDescent="0.2">
      <c r="D2654" s="139"/>
    </row>
    <row r="2655" spans="4:4" x14ac:dyDescent="0.2">
      <c r="D2655" s="139"/>
    </row>
    <row r="2656" spans="4:4" x14ac:dyDescent="0.2">
      <c r="D2656" s="139"/>
    </row>
    <row r="2657" spans="4:4" x14ac:dyDescent="0.2">
      <c r="D2657" s="139"/>
    </row>
    <row r="2658" spans="4:4" x14ac:dyDescent="0.2">
      <c r="D2658" s="139"/>
    </row>
    <row r="2659" spans="4:4" x14ac:dyDescent="0.2">
      <c r="D2659" s="139"/>
    </row>
    <row r="2660" spans="4:4" x14ac:dyDescent="0.2">
      <c r="D2660" s="139"/>
    </row>
    <row r="2661" spans="4:4" x14ac:dyDescent="0.2">
      <c r="D2661" s="139"/>
    </row>
    <row r="2662" spans="4:4" x14ac:dyDescent="0.2">
      <c r="D2662" s="139"/>
    </row>
    <row r="2663" spans="4:4" x14ac:dyDescent="0.2">
      <c r="D2663" s="139"/>
    </row>
    <row r="2664" spans="4:4" x14ac:dyDescent="0.2">
      <c r="D2664" s="139"/>
    </row>
    <row r="2665" spans="4:4" x14ac:dyDescent="0.2">
      <c r="D2665" s="139"/>
    </row>
    <row r="2666" spans="4:4" x14ac:dyDescent="0.2">
      <c r="D2666" s="139"/>
    </row>
    <row r="2667" spans="4:4" x14ac:dyDescent="0.2">
      <c r="D2667" s="139"/>
    </row>
    <row r="2668" spans="4:4" x14ac:dyDescent="0.2">
      <c r="D2668" s="139"/>
    </row>
    <row r="2669" spans="4:4" x14ac:dyDescent="0.2">
      <c r="D2669" s="139"/>
    </row>
    <row r="2670" spans="4:4" x14ac:dyDescent="0.2">
      <c r="D2670" s="139"/>
    </row>
    <row r="2671" spans="4:4" x14ac:dyDescent="0.2">
      <c r="D2671" s="139"/>
    </row>
    <row r="2672" spans="4:4" x14ac:dyDescent="0.2">
      <c r="D2672" s="139"/>
    </row>
    <row r="2673" spans="4:4" x14ac:dyDescent="0.2">
      <c r="D2673" s="139"/>
    </row>
    <row r="2674" spans="4:4" x14ac:dyDescent="0.2">
      <c r="D2674" s="139"/>
    </row>
    <row r="2675" spans="4:4" x14ac:dyDescent="0.2">
      <c r="D2675" s="139"/>
    </row>
    <row r="2676" spans="4:4" x14ac:dyDescent="0.2">
      <c r="D2676" s="139"/>
    </row>
    <row r="2677" spans="4:4" x14ac:dyDescent="0.2">
      <c r="D2677" s="139"/>
    </row>
    <row r="2678" spans="4:4" x14ac:dyDescent="0.2">
      <c r="D2678" s="139"/>
    </row>
    <row r="2679" spans="4:4" x14ac:dyDescent="0.2">
      <c r="D2679" s="139"/>
    </row>
    <row r="2680" spans="4:4" x14ac:dyDescent="0.2">
      <c r="D2680" s="139"/>
    </row>
    <row r="2681" spans="4:4" x14ac:dyDescent="0.2">
      <c r="D2681" s="139"/>
    </row>
    <row r="2682" spans="4:4" x14ac:dyDescent="0.2">
      <c r="D2682" s="139"/>
    </row>
    <row r="2683" spans="4:4" x14ac:dyDescent="0.2">
      <c r="D2683" s="139"/>
    </row>
    <row r="2684" spans="4:4" x14ac:dyDescent="0.2">
      <c r="D2684" s="139"/>
    </row>
    <row r="2685" spans="4:4" x14ac:dyDescent="0.2">
      <c r="D2685" s="139"/>
    </row>
    <row r="2686" spans="4:4" x14ac:dyDescent="0.2">
      <c r="D2686" s="139"/>
    </row>
    <row r="2687" spans="4:4" x14ac:dyDescent="0.2">
      <c r="D2687" s="139"/>
    </row>
    <row r="2688" spans="4:4" x14ac:dyDescent="0.2">
      <c r="D2688" s="139"/>
    </row>
    <row r="2689" spans="4:4" x14ac:dyDescent="0.2">
      <c r="D2689" s="139"/>
    </row>
    <row r="2690" spans="4:4" x14ac:dyDescent="0.2">
      <c r="D2690" s="139"/>
    </row>
    <row r="2691" spans="4:4" x14ac:dyDescent="0.2">
      <c r="D2691" s="139"/>
    </row>
    <row r="2692" spans="4:4" x14ac:dyDescent="0.2">
      <c r="D2692" s="139"/>
    </row>
    <row r="2693" spans="4:4" x14ac:dyDescent="0.2">
      <c r="D2693" s="139"/>
    </row>
    <row r="2694" spans="4:4" x14ac:dyDescent="0.2">
      <c r="D2694" s="139"/>
    </row>
    <row r="2695" spans="4:4" x14ac:dyDescent="0.2">
      <c r="D2695" s="139"/>
    </row>
    <row r="2696" spans="4:4" x14ac:dyDescent="0.2">
      <c r="D2696" s="139"/>
    </row>
    <row r="2697" spans="4:4" x14ac:dyDescent="0.2">
      <c r="D2697" s="139"/>
    </row>
    <row r="2698" spans="4:4" x14ac:dyDescent="0.2">
      <c r="D2698" s="139"/>
    </row>
    <row r="2699" spans="4:4" x14ac:dyDescent="0.2">
      <c r="D2699" s="139"/>
    </row>
    <row r="2700" spans="4:4" x14ac:dyDescent="0.2">
      <c r="D2700" s="139"/>
    </row>
    <row r="2701" spans="4:4" x14ac:dyDescent="0.2">
      <c r="D2701" s="139"/>
    </row>
    <row r="2702" spans="4:4" x14ac:dyDescent="0.2">
      <c r="D2702" s="139"/>
    </row>
    <row r="2703" spans="4:4" x14ac:dyDescent="0.2">
      <c r="D2703" s="139"/>
    </row>
    <row r="2704" spans="4:4" x14ac:dyDescent="0.2">
      <c r="D2704" s="139"/>
    </row>
    <row r="2705" spans="4:4" x14ac:dyDescent="0.2">
      <c r="D2705" s="139"/>
    </row>
    <row r="2706" spans="4:4" x14ac:dyDescent="0.2">
      <c r="D2706" s="139"/>
    </row>
    <row r="2707" spans="4:4" x14ac:dyDescent="0.2">
      <c r="D2707" s="139"/>
    </row>
    <row r="2708" spans="4:4" x14ac:dyDescent="0.2">
      <c r="D2708" s="139"/>
    </row>
    <row r="2709" spans="4:4" x14ac:dyDescent="0.2">
      <c r="D2709" s="139"/>
    </row>
    <row r="2710" spans="4:4" x14ac:dyDescent="0.2">
      <c r="D2710" s="139"/>
    </row>
    <row r="2711" spans="4:4" x14ac:dyDescent="0.2">
      <c r="D2711" s="139"/>
    </row>
    <row r="2712" spans="4:4" x14ac:dyDescent="0.2">
      <c r="D2712" s="139"/>
    </row>
    <row r="2713" spans="4:4" x14ac:dyDescent="0.2">
      <c r="D2713" s="139"/>
    </row>
    <row r="2714" spans="4:4" x14ac:dyDescent="0.2">
      <c r="D2714" s="139"/>
    </row>
    <row r="2715" spans="4:4" x14ac:dyDescent="0.2">
      <c r="D2715" s="139"/>
    </row>
    <row r="2716" spans="4:4" x14ac:dyDescent="0.2">
      <c r="D2716" s="139"/>
    </row>
    <row r="2717" spans="4:4" x14ac:dyDescent="0.2">
      <c r="D2717" s="139"/>
    </row>
    <row r="2718" spans="4:4" x14ac:dyDescent="0.2">
      <c r="D2718" s="139"/>
    </row>
    <row r="2719" spans="4:4" x14ac:dyDescent="0.2">
      <c r="D2719" s="139"/>
    </row>
    <row r="2720" spans="4:4" x14ac:dyDescent="0.2">
      <c r="D2720" s="139"/>
    </row>
    <row r="2721" spans="4:4" x14ac:dyDescent="0.2">
      <c r="D2721" s="139"/>
    </row>
    <row r="2722" spans="4:4" x14ac:dyDescent="0.2">
      <c r="D2722" s="139"/>
    </row>
    <row r="2723" spans="4:4" x14ac:dyDescent="0.2">
      <c r="D2723" s="139"/>
    </row>
    <row r="2724" spans="4:4" x14ac:dyDescent="0.2">
      <c r="D2724" s="139"/>
    </row>
    <row r="2725" spans="4:4" x14ac:dyDescent="0.2">
      <c r="D2725" s="139"/>
    </row>
    <row r="2726" spans="4:4" x14ac:dyDescent="0.2">
      <c r="D2726" s="139"/>
    </row>
    <row r="2727" spans="4:4" x14ac:dyDescent="0.2">
      <c r="D2727" s="139"/>
    </row>
    <row r="2728" spans="4:4" x14ac:dyDescent="0.2">
      <c r="D2728" s="139"/>
    </row>
    <row r="2729" spans="4:4" x14ac:dyDescent="0.2">
      <c r="D2729" s="139"/>
    </row>
    <row r="2730" spans="4:4" x14ac:dyDescent="0.2">
      <c r="D2730" s="139"/>
    </row>
    <row r="2731" spans="4:4" x14ac:dyDescent="0.2">
      <c r="D2731" s="139"/>
    </row>
    <row r="2732" spans="4:4" x14ac:dyDescent="0.2">
      <c r="D2732" s="139"/>
    </row>
    <row r="2733" spans="4:4" x14ac:dyDescent="0.2">
      <c r="D2733" s="139"/>
    </row>
    <row r="2734" spans="4:4" x14ac:dyDescent="0.2">
      <c r="D2734" s="139"/>
    </row>
    <row r="2735" spans="4:4" x14ac:dyDescent="0.2">
      <c r="D2735" s="139"/>
    </row>
    <row r="2736" spans="4:4" x14ac:dyDescent="0.2">
      <c r="D2736" s="139"/>
    </row>
    <row r="2737" spans="4:4" x14ac:dyDescent="0.2">
      <c r="D2737" s="139"/>
    </row>
    <row r="2738" spans="4:4" x14ac:dyDescent="0.2">
      <c r="D2738" s="139"/>
    </row>
    <row r="2739" spans="4:4" x14ac:dyDescent="0.2">
      <c r="D2739" s="139"/>
    </row>
    <row r="2740" spans="4:4" x14ac:dyDescent="0.2">
      <c r="D2740" s="139"/>
    </row>
    <row r="2741" spans="4:4" x14ac:dyDescent="0.2">
      <c r="D2741" s="139"/>
    </row>
    <row r="2742" spans="4:4" x14ac:dyDescent="0.2">
      <c r="D2742" s="139"/>
    </row>
    <row r="2743" spans="4:4" x14ac:dyDescent="0.2">
      <c r="D2743" s="139"/>
    </row>
    <row r="2744" spans="4:4" x14ac:dyDescent="0.2">
      <c r="D2744" s="139"/>
    </row>
    <row r="2745" spans="4:4" x14ac:dyDescent="0.2">
      <c r="D2745" s="139"/>
    </row>
    <row r="2746" spans="4:4" x14ac:dyDescent="0.2">
      <c r="D2746" s="139"/>
    </row>
    <row r="2747" spans="4:4" x14ac:dyDescent="0.2">
      <c r="D2747" s="139"/>
    </row>
    <row r="2748" spans="4:4" x14ac:dyDescent="0.2">
      <c r="D2748" s="139"/>
    </row>
    <row r="2749" spans="4:4" x14ac:dyDescent="0.2">
      <c r="D2749" s="139"/>
    </row>
    <row r="2750" spans="4:4" x14ac:dyDescent="0.2">
      <c r="D2750" s="139"/>
    </row>
    <row r="2751" spans="4:4" x14ac:dyDescent="0.2">
      <c r="D2751" s="139"/>
    </row>
    <row r="2752" spans="4:4" x14ac:dyDescent="0.2">
      <c r="D2752" s="139"/>
    </row>
    <row r="2753" spans="4:4" x14ac:dyDescent="0.2">
      <c r="D2753" s="139"/>
    </row>
    <row r="2754" spans="4:4" x14ac:dyDescent="0.2">
      <c r="D2754" s="139"/>
    </row>
    <row r="2755" spans="4:4" x14ac:dyDescent="0.2">
      <c r="D2755" s="139"/>
    </row>
    <row r="2756" spans="4:4" x14ac:dyDescent="0.2">
      <c r="D2756" s="139"/>
    </row>
    <row r="2757" spans="4:4" x14ac:dyDescent="0.2">
      <c r="D2757" s="139"/>
    </row>
    <row r="2758" spans="4:4" x14ac:dyDescent="0.2">
      <c r="D2758" s="139"/>
    </row>
    <row r="2759" spans="4:4" x14ac:dyDescent="0.2">
      <c r="D2759" s="139"/>
    </row>
    <row r="2760" spans="4:4" x14ac:dyDescent="0.2">
      <c r="D2760" s="139"/>
    </row>
    <row r="2761" spans="4:4" x14ac:dyDescent="0.2">
      <c r="D2761" s="139"/>
    </row>
    <row r="2762" spans="4:4" x14ac:dyDescent="0.2">
      <c r="D2762" s="139"/>
    </row>
    <row r="2763" spans="4:4" x14ac:dyDescent="0.2">
      <c r="D2763" s="139"/>
    </row>
    <row r="2764" spans="4:4" x14ac:dyDescent="0.2">
      <c r="D2764" s="139"/>
    </row>
    <row r="2765" spans="4:4" x14ac:dyDescent="0.2">
      <c r="D2765" s="139"/>
    </row>
    <row r="2766" spans="4:4" x14ac:dyDescent="0.2">
      <c r="D2766" s="139"/>
    </row>
    <row r="2767" spans="4:4" x14ac:dyDescent="0.2">
      <c r="D2767" s="139"/>
    </row>
    <row r="2768" spans="4:4" x14ac:dyDescent="0.2">
      <c r="D2768" s="139"/>
    </row>
    <row r="2769" spans="4:4" x14ac:dyDescent="0.2">
      <c r="D2769" s="139"/>
    </row>
    <row r="2770" spans="4:4" x14ac:dyDescent="0.2">
      <c r="D2770" s="139"/>
    </row>
    <row r="2771" spans="4:4" x14ac:dyDescent="0.2">
      <c r="D2771" s="139"/>
    </row>
    <row r="2772" spans="4:4" x14ac:dyDescent="0.2">
      <c r="D2772" s="139"/>
    </row>
    <row r="2773" spans="4:4" x14ac:dyDescent="0.2">
      <c r="D2773" s="139"/>
    </row>
    <row r="2774" spans="4:4" x14ac:dyDescent="0.2">
      <c r="D2774" s="139"/>
    </row>
    <row r="2775" spans="4:4" x14ac:dyDescent="0.2">
      <c r="D2775" s="139"/>
    </row>
    <row r="2776" spans="4:4" x14ac:dyDescent="0.2">
      <c r="D2776" s="139"/>
    </row>
    <row r="2777" spans="4:4" x14ac:dyDescent="0.2">
      <c r="D2777" s="139"/>
    </row>
    <row r="2778" spans="4:4" x14ac:dyDescent="0.2">
      <c r="D2778" s="139"/>
    </row>
    <row r="2779" spans="4:4" x14ac:dyDescent="0.2">
      <c r="D2779" s="139"/>
    </row>
    <row r="2780" spans="4:4" x14ac:dyDescent="0.2">
      <c r="D2780" s="139"/>
    </row>
    <row r="2781" spans="4:4" x14ac:dyDescent="0.2">
      <c r="D2781" s="139"/>
    </row>
    <row r="2782" spans="4:4" x14ac:dyDescent="0.2">
      <c r="D2782" s="139"/>
    </row>
    <row r="2783" spans="4:4" x14ac:dyDescent="0.2">
      <c r="D2783" s="139"/>
    </row>
    <row r="2784" spans="4:4" x14ac:dyDescent="0.2">
      <c r="D2784" s="139"/>
    </row>
    <row r="2785" spans="4:4" x14ac:dyDescent="0.2">
      <c r="D2785" s="139"/>
    </row>
    <row r="2786" spans="4:4" x14ac:dyDescent="0.2">
      <c r="D2786" s="139"/>
    </row>
    <row r="2787" spans="4:4" x14ac:dyDescent="0.2">
      <c r="D2787" s="139"/>
    </row>
    <row r="2788" spans="4:4" x14ac:dyDescent="0.2">
      <c r="D2788" s="139"/>
    </row>
    <row r="2789" spans="4:4" x14ac:dyDescent="0.2">
      <c r="D2789" s="139"/>
    </row>
    <row r="2790" spans="4:4" x14ac:dyDescent="0.2">
      <c r="D2790" s="139"/>
    </row>
    <row r="2791" spans="4:4" x14ac:dyDescent="0.2">
      <c r="D2791" s="139"/>
    </row>
    <row r="2792" spans="4:4" x14ac:dyDescent="0.2">
      <c r="D2792" s="139"/>
    </row>
    <row r="2793" spans="4:4" x14ac:dyDescent="0.2">
      <c r="D2793" s="139"/>
    </row>
    <row r="2794" spans="4:4" x14ac:dyDescent="0.2">
      <c r="D2794" s="139"/>
    </row>
    <row r="2795" spans="4:4" x14ac:dyDescent="0.2">
      <c r="D2795" s="139"/>
    </row>
    <row r="2796" spans="4:4" x14ac:dyDescent="0.2">
      <c r="D2796" s="139"/>
    </row>
    <row r="2797" spans="4:4" x14ac:dyDescent="0.2">
      <c r="D2797" s="139"/>
    </row>
    <row r="2798" spans="4:4" x14ac:dyDescent="0.2">
      <c r="D2798" s="139"/>
    </row>
    <row r="2799" spans="4:4" x14ac:dyDescent="0.2">
      <c r="D2799" s="139"/>
    </row>
    <row r="2800" spans="4:4" x14ac:dyDescent="0.2">
      <c r="D2800" s="139"/>
    </row>
    <row r="2801" spans="4:4" x14ac:dyDescent="0.2">
      <c r="D2801" s="139"/>
    </row>
    <row r="2802" spans="4:4" x14ac:dyDescent="0.2">
      <c r="D2802" s="139"/>
    </row>
    <row r="2803" spans="4:4" x14ac:dyDescent="0.2">
      <c r="D2803" s="139"/>
    </row>
    <row r="2804" spans="4:4" x14ac:dyDescent="0.2">
      <c r="D2804" s="139"/>
    </row>
    <row r="2805" spans="4:4" x14ac:dyDescent="0.2">
      <c r="D2805" s="139"/>
    </row>
    <row r="2806" spans="4:4" x14ac:dyDescent="0.2">
      <c r="D2806" s="139"/>
    </row>
    <row r="2807" spans="4:4" x14ac:dyDescent="0.2">
      <c r="D2807" s="139"/>
    </row>
    <row r="2808" spans="4:4" x14ac:dyDescent="0.2">
      <c r="D2808" s="139"/>
    </row>
    <row r="2809" spans="4:4" x14ac:dyDescent="0.2">
      <c r="D2809" s="139"/>
    </row>
    <row r="2810" spans="4:4" x14ac:dyDescent="0.2">
      <c r="D2810" s="139"/>
    </row>
    <row r="2811" spans="4:4" x14ac:dyDescent="0.2">
      <c r="D2811" s="139"/>
    </row>
    <row r="2812" spans="4:4" x14ac:dyDescent="0.2">
      <c r="D2812" s="139"/>
    </row>
    <row r="2813" spans="4:4" x14ac:dyDescent="0.2">
      <c r="D2813" s="139"/>
    </row>
    <row r="2814" spans="4:4" x14ac:dyDescent="0.2">
      <c r="D2814" s="139"/>
    </row>
    <row r="2815" spans="4:4" x14ac:dyDescent="0.2">
      <c r="D2815" s="139"/>
    </row>
    <row r="2816" spans="4:4" x14ac:dyDescent="0.2">
      <c r="D2816" s="139"/>
    </row>
    <row r="2817" spans="4:4" x14ac:dyDescent="0.2">
      <c r="D2817" s="139"/>
    </row>
    <row r="2818" spans="4:4" x14ac:dyDescent="0.2">
      <c r="D2818" s="139"/>
    </row>
    <row r="2819" spans="4:4" x14ac:dyDescent="0.2">
      <c r="D2819" s="139"/>
    </row>
    <row r="2820" spans="4:4" x14ac:dyDescent="0.2">
      <c r="D2820" s="139"/>
    </row>
    <row r="2821" spans="4:4" x14ac:dyDescent="0.2">
      <c r="D2821" s="139"/>
    </row>
    <row r="2822" spans="4:4" x14ac:dyDescent="0.2">
      <c r="D2822" s="139"/>
    </row>
    <row r="2823" spans="4:4" x14ac:dyDescent="0.2">
      <c r="D2823" s="139"/>
    </row>
    <row r="2824" spans="4:4" x14ac:dyDescent="0.2">
      <c r="D2824" s="139"/>
    </row>
    <row r="2825" spans="4:4" x14ac:dyDescent="0.2">
      <c r="D2825" s="139"/>
    </row>
    <row r="2826" spans="4:4" x14ac:dyDescent="0.2">
      <c r="D2826" s="139"/>
    </row>
    <row r="2827" spans="4:4" x14ac:dyDescent="0.2">
      <c r="D2827" s="139"/>
    </row>
    <row r="2828" spans="4:4" x14ac:dyDescent="0.2">
      <c r="D2828" s="139"/>
    </row>
    <row r="2829" spans="4:4" x14ac:dyDescent="0.2">
      <c r="D2829" s="139"/>
    </row>
    <row r="2830" spans="4:4" x14ac:dyDescent="0.2">
      <c r="D2830" s="139"/>
    </row>
    <row r="2831" spans="4:4" x14ac:dyDescent="0.2">
      <c r="D2831" s="139"/>
    </row>
    <row r="2832" spans="4:4" x14ac:dyDescent="0.2">
      <c r="D2832" s="139"/>
    </row>
    <row r="2833" spans="4:4" x14ac:dyDescent="0.2">
      <c r="D2833" s="139"/>
    </row>
    <row r="2834" spans="4:4" x14ac:dyDescent="0.2">
      <c r="D2834" s="139"/>
    </row>
    <row r="2835" spans="4:4" x14ac:dyDescent="0.2">
      <c r="D2835" s="139"/>
    </row>
    <row r="2836" spans="4:4" x14ac:dyDescent="0.2">
      <c r="D2836" s="139"/>
    </row>
    <row r="2837" spans="4:4" x14ac:dyDescent="0.2">
      <c r="D2837" s="139"/>
    </row>
    <row r="2838" spans="4:4" x14ac:dyDescent="0.2">
      <c r="D2838" s="139"/>
    </row>
    <row r="2839" spans="4:4" x14ac:dyDescent="0.2">
      <c r="D2839" s="139"/>
    </row>
    <row r="2840" spans="4:4" x14ac:dyDescent="0.2">
      <c r="D2840" s="139"/>
    </row>
    <row r="2841" spans="4:4" x14ac:dyDescent="0.2">
      <c r="D2841" s="139"/>
    </row>
    <row r="2842" spans="4:4" x14ac:dyDescent="0.2">
      <c r="D2842" s="139"/>
    </row>
    <row r="2843" spans="4:4" x14ac:dyDescent="0.2">
      <c r="D2843" s="139"/>
    </row>
    <row r="2844" spans="4:4" x14ac:dyDescent="0.2">
      <c r="D2844" s="139"/>
    </row>
    <row r="2845" spans="4:4" x14ac:dyDescent="0.2">
      <c r="D2845" s="139"/>
    </row>
    <row r="2846" spans="4:4" x14ac:dyDescent="0.2">
      <c r="D2846" s="139"/>
    </row>
    <row r="2847" spans="4:4" x14ac:dyDescent="0.2">
      <c r="D2847" s="139"/>
    </row>
    <row r="2848" spans="4:4" x14ac:dyDescent="0.2">
      <c r="D2848" s="139"/>
    </row>
    <row r="2849" spans="4:4" x14ac:dyDescent="0.2">
      <c r="D2849" s="139"/>
    </row>
    <row r="2850" spans="4:4" x14ac:dyDescent="0.2">
      <c r="D2850" s="139"/>
    </row>
    <row r="2851" spans="4:4" x14ac:dyDescent="0.2">
      <c r="D2851" s="139"/>
    </row>
    <row r="2852" spans="4:4" x14ac:dyDescent="0.2">
      <c r="D2852" s="139"/>
    </row>
    <row r="2853" spans="4:4" x14ac:dyDescent="0.2">
      <c r="D2853" s="139"/>
    </row>
    <row r="2854" spans="4:4" x14ac:dyDescent="0.2">
      <c r="D2854" s="139"/>
    </row>
    <row r="2855" spans="4:4" x14ac:dyDescent="0.2">
      <c r="D2855" s="139"/>
    </row>
    <row r="2856" spans="4:4" x14ac:dyDescent="0.2">
      <c r="D2856" s="139"/>
    </row>
    <row r="2857" spans="4:4" x14ac:dyDescent="0.2">
      <c r="D2857" s="139"/>
    </row>
    <row r="2858" spans="4:4" x14ac:dyDescent="0.2">
      <c r="D2858" s="139"/>
    </row>
    <row r="2859" spans="4:4" x14ac:dyDescent="0.2">
      <c r="D2859" s="139"/>
    </row>
    <row r="2860" spans="4:4" x14ac:dyDescent="0.2">
      <c r="D2860" s="139"/>
    </row>
    <row r="2861" spans="4:4" x14ac:dyDescent="0.2">
      <c r="D2861" s="139"/>
    </row>
    <row r="2862" spans="4:4" x14ac:dyDescent="0.2">
      <c r="D2862" s="139"/>
    </row>
    <row r="2863" spans="4:4" x14ac:dyDescent="0.2">
      <c r="D2863" s="139"/>
    </row>
    <row r="2864" spans="4:4" x14ac:dyDescent="0.2">
      <c r="D2864" s="139"/>
    </row>
    <row r="2865" spans="4:4" x14ac:dyDescent="0.2">
      <c r="D2865" s="139"/>
    </row>
    <row r="2866" spans="4:4" x14ac:dyDescent="0.2">
      <c r="D2866" s="139"/>
    </row>
    <row r="2867" spans="4:4" x14ac:dyDescent="0.2">
      <c r="D2867" s="139"/>
    </row>
    <row r="2868" spans="4:4" x14ac:dyDescent="0.2">
      <c r="D2868" s="139"/>
    </row>
    <row r="2869" spans="4:4" x14ac:dyDescent="0.2">
      <c r="D2869" s="139"/>
    </row>
    <row r="2870" spans="4:4" x14ac:dyDescent="0.2">
      <c r="D2870" s="139"/>
    </row>
    <row r="2871" spans="4:4" x14ac:dyDescent="0.2">
      <c r="D2871" s="139"/>
    </row>
    <row r="2872" spans="4:4" x14ac:dyDescent="0.2">
      <c r="D2872" s="139"/>
    </row>
    <row r="2873" spans="4:4" x14ac:dyDescent="0.2">
      <c r="D2873" s="139"/>
    </row>
    <row r="2874" spans="4:4" x14ac:dyDescent="0.2">
      <c r="D2874" s="139"/>
    </row>
    <row r="2875" spans="4:4" x14ac:dyDescent="0.2">
      <c r="D2875" s="139"/>
    </row>
    <row r="2876" spans="4:4" x14ac:dyDescent="0.2">
      <c r="D2876" s="139"/>
    </row>
    <row r="2877" spans="4:4" x14ac:dyDescent="0.2">
      <c r="D2877" s="139"/>
    </row>
    <row r="2878" spans="4:4" x14ac:dyDescent="0.2">
      <c r="D2878" s="139"/>
    </row>
    <row r="2879" spans="4:4" x14ac:dyDescent="0.2">
      <c r="D2879" s="139"/>
    </row>
    <row r="2880" spans="4:4" x14ac:dyDescent="0.2">
      <c r="D2880" s="139"/>
    </row>
    <row r="2881" spans="4:4" x14ac:dyDescent="0.2">
      <c r="D2881" s="139"/>
    </row>
    <row r="2882" spans="4:4" x14ac:dyDescent="0.2">
      <c r="D2882" s="139"/>
    </row>
    <row r="2883" spans="4:4" x14ac:dyDescent="0.2">
      <c r="D2883" s="139"/>
    </row>
    <row r="2884" spans="4:4" x14ac:dyDescent="0.2">
      <c r="D2884" s="139"/>
    </row>
    <row r="2885" spans="4:4" x14ac:dyDescent="0.2">
      <c r="D2885" s="139"/>
    </row>
    <row r="2886" spans="4:4" x14ac:dyDescent="0.2">
      <c r="D2886" s="139"/>
    </row>
    <row r="2887" spans="4:4" x14ac:dyDescent="0.2">
      <c r="D2887" s="139"/>
    </row>
    <row r="2888" spans="4:4" x14ac:dyDescent="0.2">
      <c r="D2888" s="139"/>
    </row>
    <row r="2889" spans="4:4" x14ac:dyDescent="0.2">
      <c r="D2889" s="139"/>
    </row>
    <row r="2890" spans="4:4" x14ac:dyDescent="0.2">
      <c r="D2890" s="139"/>
    </row>
    <row r="2891" spans="4:4" x14ac:dyDescent="0.2">
      <c r="D2891" s="139"/>
    </row>
    <row r="2892" spans="4:4" x14ac:dyDescent="0.2">
      <c r="D2892" s="139"/>
    </row>
    <row r="2893" spans="4:4" x14ac:dyDescent="0.2">
      <c r="D2893" s="139"/>
    </row>
    <row r="2894" spans="4:4" x14ac:dyDescent="0.2">
      <c r="D2894" s="139"/>
    </row>
    <row r="2895" spans="4:4" x14ac:dyDescent="0.2">
      <c r="D2895" s="139"/>
    </row>
    <row r="2896" spans="4:4" x14ac:dyDescent="0.2">
      <c r="D2896" s="139"/>
    </row>
    <row r="2897" spans="4:4" x14ac:dyDescent="0.2">
      <c r="D2897" s="139"/>
    </row>
    <row r="2898" spans="4:4" x14ac:dyDescent="0.2">
      <c r="D2898" s="139"/>
    </row>
    <row r="2899" spans="4:4" x14ac:dyDescent="0.2">
      <c r="D2899" s="139"/>
    </row>
    <row r="2900" spans="4:4" x14ac:dyDescent="0.2">
      <c r="D2900" s="139"/>
    </row>
    <row r="2901" spans="4:4" x14ac:dyDescent="0.2">
      <c r="D2901" s="139"/>
    </row>
    <row r="2902" spans="4:4" x14ac:dyDescent="0.2">
      <c r="D2902" s="139"/>
    </row>
    <row r="2903" spans="4:4" x14ac:dyDescent="0.2">
      <c r="D2903" s="139"/>
    </row>
    <row r="2904" spans="4:4" x14ac:dyDescent="0.2">
      <c r="D2904" s="139"/>
    </row>
    <row r="2905" spans="4:4" x14ac:dyDescent="0.2">
      <c r="D2905" s="139"/>
    </row>
    <row r="2906" spans="4:4" x14ac:dyDescent="0.2">
      <c r="D2906" s="139"/>
    </row>
    <row r="2907" spans="4:4" x14ac:dyDescent="0.2">
      <c r="D2907" s="139"/>
    </row>
    <row r="2908" spans="4:4" x14ac:dyDescent="0.2">
      <c r="D2908" s="139"/>
    </row>
    <row r="2909" spans="4:4" x14ac:dyDescent="0.2">
      <c r="D2909" s="139"/>
    </row>
    <row r="2910" spans="4:4" x14ac:dyDescent="0.2">
      <c r="D2910" s="139"/>
    </row>
    <row r="2911" spans="4:4" x14ac:dyDescent="0.2">
      <c r="D2911" s="139"/>
    </row>
    <row r="2912" spans="4:4" x14ac:dyDescent="0.2">
      <c r="D2912" s="139"/>
    </row>
    <row r="2913" spans="4:4" x14ac:dyDescent="0.2">
      <c r="D2913" s="139"/>
    </row>
    <row r="2914" spans="4:4" x14ac:dyDescent="0.2">
      <c r="D2914" s="139"/>
    </row>
    <row r="2915" spans="4:4" x14ac:dyDescent="0.2">
      <c r="D2915" s="139"/>
    </row>
    <row r="2916" spans="4:4" x14ac:dyDescent="0.2">
      <c r="D2916" s="139"/>
    </row>
    <row r="2917" spans="4:4" x14ac:dyDescent="0.2">
      <c r="D2917" s="139"/>
    </row>
    <row r="2918" spans="4:4" x14ac:dyDescent="0.2">
      <c r="D2918" s="139"/>
    </row>
    <row r="2919" spans="4:4" x14ac:dyDescent="0.2">
      <c r="D2919" s="139"/>
    </row>
    <row r="2920" spans="4:4" x14ac:dyDescent="0.2">
      <c r="D2920" s="139"/>
    </row>
    <row r="2921" spans="4:4" x14ac:dyDescent="0.2">
      <c r="D2921" s="139"/>
    </row>
    <row r="2922" spans="4:4" x14ac:dyDescent="0.2">
      <c r="D2922" s="139"/>
    </row>
    <row r="2923" spans="4:4" x14ac:dyDescent="0.2">
      <c r="D2923" s="139"/>
    </row>
    <row r="2924" spans="4:4" x14ac:dyDescent="0.2">
      <c r="D2924" s="139"/>
    </row>
    <row r="2925" spans="4:4" x14ac:dyDescent="0.2">
      <c r="D2925" s="139"/>
    </row>
    <row r="2926" spans="4:4" x14ac:dyDescent="0.2">
      <c r="D2926" s="139"/>
    </row>
    <row r="2927" spans="4:4" x14ac:dyDescent="0.2">
      <c r="D2927" s="139"/>
    </row>
    <row r="2928" spans="4:4" x14ac:dyDescent="0.2">
      <c r="D2928" s="139"/>
    </row>
    <row r="2929" spans="4:4" x14ac:dyDescent="0.2">
      <c r="D2929" s="139"/>
    </row>
    <row r="2930" spans="4:4" x14ac:dyDescent="0.2">
      <c r="D2930" s="139"/>
    </row>
    <row r="2931" spans="4:4" x14ac:dyDescent="0.2">
      <c r="D2931" s="139"/>
    </row>
    <row r="2932" spans="4:4" x14ac:dyDescent="0.2">
      <c r="D2932" s="139"/>
    </row>
    <row r="2933" spans="4:4" x14ac:dyDescent="0.2">
      <c r="D2933" s="139"/>
    </row>
    <row r="2934" spans="4:4" x14ac:dyDescent="0.2">
      <c r="D2934" s="139"/>
    </row>
    <row r="2935" spans="4:4" x14ac:dyDescent="0.2">
      <c r="D2935" s="139"/>
    </row>
    <row r="2936" spans="4:4" x14ac:dyDescent="0.2">
      <c r="D2936" s="139"/>
    </row>
    <row r="2937" spans="4:4" x14ac:dyDescent="0.2">
      <c r="D2937" s="139"/>
    </row>
    <row r="2938" spans="4:4" x14ac:dyDescent="0.2">
      <c r="D2938" s="139"/>
    </row>
    <row r="2939" spans="4:4" x14ac:dyDescent="0.2">
      <c r="D2939" s="139"/>
    </row>
    <row r="2940" spans="4:4" x14ac:dyDescent="0.2">
      <c r="D2940" s="139"/>
    </row>
    <row r="2941" spans="4:4" x14ac:dyDescent="0.2">
      <c r="D2941" s="139"/>
    </row>
    <row r="2942" spans="4:4" x14ac:dyDescent="0.2">
      <c r="D2942" s="139"/>
    </row>
    <row r="2943" spans="4:4" x14ac:dyDescent="0.2">
      <c r="D2943" s="139"/>
    </row>
    <row r="2944" spans="4:4" x14ac:dyDescent="0.2">
      <c r="D2944" s="139"/>
    </row>
    <row r="2945" spans="4:4" x14ac:dyDescent="0.2">
      <c r="D2945" s="139"/>
    </row>
    <row r="2946" spans="4:4" x14ac:dyDescent="0.2">
      <c r="D2946" s="139"/>
    </row>
    <row r="2947" spans="4:4" x14ac:dyDescent="0.2">
      <c r="D2947" s="139"/>
    </row>
    <row r="2948" spans="4:4" x14ac:dyDescent="0.2">
      <c r="D2948" s="139"/>
    </row>
    <row r="2949" spans="4:4" x14ac:dyDescent="0.2">
      <c r="D2949" s="139"/>
    </row>
    <row r="2950" spans="4:4" x14ac:dyDescent="0.2">
      <c r="D2950" s="139"/>
    </row>
    <row r="2951" spans="4:4" x14ac:dyDescent="0.2">
      <c r="D2951" s="139"/>
    </row>
    <row r="2952" spans="4:4" x14ac:dyDescent="0.2">
      <c r="D2952" s="139"/>
    </row>
    <row r="2953" spans="4:4" x14ac:dyDescent="0.2">
      <c r="D2953" s="139"/>
    </row>
    <row r="2954" spans="4:4" x14ac:dyDescent="0.2">
      <c r="D2954" s="139"/>
    </row>
    <row r="2955" spans="4:4" x14ac:dyDescent="0.2">
      <c r="D2955" s="139"/>
    </row>
    <row r="2956" spans="4:4" x14ac:dyDescent="0.2">
      <c r="D2956" s="139"/>
    </row>
    <row r="2957" spans="4:4" x14ac:dyDescent="0.2">
      <c r="D2957" s="139"/>
    </row>
    <row r="2958" spans="4:4" x14ac:dyDescent="0.2">
      <c r="D2958" s="139"/>
    </row>
    <row r="2959" spans="4:4" x14ac:dyDescent="0.2">
      <c r="D2959" s="139"/>
    </row>
    <row r="2960" spans="4:4" x14ac:dyDescent="0.2">
      <c r="D2960" s="139"/>
    </row>
    <row r="2961" spans="4:4" x14ac:dyDescent="0.2">
      <c r="D2961" s="139"/>
    </row>
    <row r="2962" spans="4:4" x14ac:dyDescent="0.2">
      <c r="D2962" s="139"/>
    </row>
    <row r="2963" spans="4:4" x14ac:dyDescent="0.2">
      <c r="D2963" s="139"/>
    </row>
    <row r="2964" spans="4:4" x14ac:dyDescent="0.2">
      <c r="D2964" s="139"/>
    </row>
    <row r="2965" spans="4:4" x14ac:dyDescent="0.2">
      <c r="D2965" s="139"/>
    </row>
    <row r="2966" spans="4:4" x14ac:dyDescent="0.2">
      <c r="D2966" s="139"/>
    </row>
    <row r="2967" spans="4:4" x14ac:dyDescent="0.2">
      <c r="D2967" s="139"/>
    </row>
    <row r="2968" spans="4:4" x14ac:dyDescent="0.2">
      <c r="D2968" s="139"/>
    </row>
    <row r="2969" spans="4:4" x14ac:dyDescent="0.2">
      <c r="D2969" s="139"/>
    </row>
    <row r="2970" spans="4:4" x14ac:dyDescent="0.2">
      <c r="D2970" s="139"/>
    </row>
    <row r="2971" spans="4:4" x14ac:dyDescent="0.2">
      <c r="D2971" s="139"/>
    </row>
    <row r="2972" spans="4:4" x14ac:dyDescent="0.2">
      <c r="D2972" s="139"/>
    </row>
    <row r="2973" spans="4:4" x14ac:dyDescent="0.2">
      <c r="D2973" s="139"/>
    </row>
    <row r="2974" spans="4:4" x14ac:dyDescent="0.2">
      <c r="D2974" s="139"/>
    </row>
    <row r="2975" spans="4:4" x14ac:dyDescent="0.2">
      <c r="D2975" s="139"/>
    </row>
    <row r="2976" spans="4:4" x14ac:dyDescent="0.2">
      <c r="D2976" s="139"/>
    </row>
    <row r="2977" spans="4:4" x14ac:dyDescent="0.2">
      <c r="D2977" s="139"/>
    </row>
    <row r="2978" spans="4:4" x14ac:dyDescent="0.2">
      <c r="D2978" s="139"/>
    </row>
    <row r="2979" spans="4:4" x14ac:dyDescent="0.2">
      <c r="D2979" s="139"/>
    </row>
    <row r="2980" spans="4:4" x14ac:dyDescent="0.2">
      <c r="D2980" s="139"/>
    </row>
    <row r="2981" spans="4:4" x14ac:dyDescent="0.2">
      <c r="D2981" s="139"/>
    </row>
    <row r="2982" spans="4:4" x14ac:dyDescent="0.2">
      <c r="D2982" s="139"/>
    </row>
    <row r="2983" spans="4:4" x14ac:dyDescent="0.2">
      <c r="D2983" s="139"/>
    </row>
    <row r="2984" spans="4:4" x14ac:dyDescent="0.2">
      <c r="D2984" s="139"/>
    </row>
    <row r="2985" spans="4:4" x14ac:dyDescent="0.2">
      <c r="D2985" s="139"/>
    </row>
    <row r="2986" spans="4:4" x14ac:dyDescent="0.2">
      <c r="D2986" s="139"/>
    </row>
    <row r="2987" spans="4:4" x14ac:dyDescent="0.2">
      <c r="D2987" s="139"/>
    </row>
    <row r="2988" spans="4:4" x14ac:dyDescent="0.2">
      <c r="D2988" s="139"/>
    </row>
    <row r="2989" spans="4:4" x14ac:dyDescent="0.2">
      <c r="D2989" s="139"/>
    </row>
    <row r="2990" spans="4:4" x14ac:dyDescent="0.2">
      <c r="D2990" s="139"/>
    </row>
    <row r="2991" spans="4:4" x14ac:dyDescent="0.2">
      <c r="D2991" s="139"/>
    </row>
    <row r="2992" spans="4:4" x14ac:dyDescent="0.2">
      <c r="D2992" s="139"/>
    </row>
    <row r="2993" spans="4:4" x14ac:dyDescent="0.2">
      <c r="D2993" s="139"/>
    </row>
    <row r="2994" spans="4:4" x14ac:dyDescent="0.2">
      <c r="D2994" s="139"/>
    </row>
    <row r="2995" spans="4:4" x14ac:dyDescent="0.2">
      <c r="D2995" s="139"/>
    </row>
    <row r="2996" spans="4:4" x14ac:dyDescent="0.2">
      <c r="D2996" s="139"/>
    </row>
    <row r="2997" spans="4:4" x14ac:dyDescent="0.2">
      <c r="D2997" s="139"/>
    </row>
    <row r="2998" spans="4:4" x14ac:dyDescent="0.2">
      <c r="D2998" s="139"/>
    </row>
    <row r="2999" spans="4:4" x14ac:dyDescent="0.2">
      <c r="D2999" s="139"/>
    </row>
    <row r="3000" spans="4:4" x14ac:dyDescent="0.2">
      <c r="D3000" s="139"/>
    </row>
    <row r="3001" spans="4:4" x14ac:dyDescent="0.2">
      <c r="D3001" s="139"/>
    </row>
    <row r="3002" spans="4:4" x14ac:dyDescent="0.2">
      <c r="D3002" s="139"/>
    </row>
    <row r="3003" spans="4:4" x14ac:dyDescent="0.2">
      <c r="D3003" s="139"/>
    </row>
    <row r="3004" spans="4:4" x14ac:dyDescent="0.2">
      <c r="D3004" s="139"/>
    </row>
    <row r="3005" spans="4:4" x14ac:dyDescent="0.2">
      <c r="D3005" s="139"/>
    </row>
    <row r="3006" spans="4:4" x14ac:dyDescent="0.2">
      <c r="D3006" s="139"/>
    </row>
    <row r="3007" spans="4:4" x14ac:dyDescent="0.2">
      <c r="D3007" s="139"/>
    </row>
    <row r="3008" spans="4:4" x14ac:dyDescent="0.2">
      <c r="D3008" s="139"/>
    </row>
    <row r="3009" spans="4:4" x14ac:dyDescent="0.2">
      <c r="D3009" s="139"/>
    </row>
    <row r="3010" spans="4:4" x14ac:dyDescent="0.2">
      <c r="D3010" s="139"/>
    </row>
    <row r="3011" spans="4:4" x14ac:dyDescent="0.2">
      <c r="D3011" s="139"/>
    </row>
    <row r="3012" spans="4:4" x14ac:dyDescent="0.2">
      <c r="D3012" s="139"/>
    </row>
    <row r="3013" spans="4:4" x14ac:dyDescent="0.2">
      <c r="D3013" s="139"/>
    </row>
    <row r="3014" spans="4:4" x14ac:dyDescent="0.2">
      <c r="D3014" s="139"/>
    </row>
    <row r="3015" spans="4:4" x14ac:dyDescent="0.2">
      <c r="D3015" s="139"/>
    </row>
    <row r="3016" spans="4:4" x14ac:dyDescent="0.2">
      <c r="D3016" s="139"/>
    </row>
    <row r="3017" spans="4:4" x14ac:dyDescent="0.2">
      <c r="D3017" s="139"/>
    </row>
    <row r="3018" spans="4:4" x14ac:dyDescent="0.2">
      <c r="D3018" s="139"/>
    </row>
    <row r="3019" spans="4:4" x14ac:dyDescent="0.2">
      <c r="D3019" s="139"/>
    </row>
    <row r="3020" spans="4:4" x14ac:dyDescent="0.2">
      <c r="D3020" s="139"/>
    </row>
    <row r="3021" spans="4:4" x14ac:dyDescent="0.2">
      <c r="D3021" s="139"/>
    </row>
    <row r="3022" spans="4:4" x14ac:dyDescent="0.2">
      <c r="D3022" s="139"/>
    </row>
    <row r="3023" spans="4:4" x14ac:dyDescent="0.2">
      <c r="D3023" s="139"/>
    </row>
    <row r="3024" spans="4:4" x14ac:dyDescent="0.2">
      <c r="D3024" s="139"/>
    </row>
    <row r="3025" spans="4:4" x14ac:dyDescent="0.2">
      <c r="D3025" s="139"/>
    </row>
    <row r="3026" spans="4:4" x14ac:dyDescent="0.2">
      <c r="D3026" s="139"/>
    </row>
    <row r="3027" spans="4:4" x14ac:dyDescent="0.2">
      <c r="D3027" s="139"/>
    </row>
    <row r="3028" spans="4:4" x14ac:dyDescent="0.2">
      <c r="D3028" s="139"/>
    </row>
    <row r="3029" spans="4:4" x14ac:dyDescent="0.2">
      <c r="D3029" s="139"/>
    </row>
    <row r="3030" spans="4:4" x14ac:dyDescent="0.2">
      <c r="D3030" s="139"/>
    </row>
    <row r="3031" spans="4:4" x14ac:dyDescent="0.2">
      <c r="D3031" s="139"/>
    </row>
    <row r="3032" spans="4:4" x14ac:dyDescent="0.2">
      <c r="D3032" s="139"/>
    </row>
    <row r="3033" spans="4:4" x14ac:dyDescent="0.2">
      <c r="D3033" s="139"/>
    </row>
    <row r="3034" spans="4:4" x14ac:dyDescent="0.2">
      <c r="D3034" s="139"/>
    </row>
    <row r="3035" spans="4:4" x14ac:dyDescent="0.2">
      <c r="D3035" s="139"/>
    </row>
    <row r="3036" spans="4:4" x14ac:dyDescent="0.2">
      <c r="D3036" s="139"/>
    </row>
    <row r="3037" spans="4:4" x14ac:dyDescent="0.2">
      <c r="D3037" s="139"/>
    </row>
    <row r="3038" spans="4:4" x14ac:dyDescent="0.2">
      <c r="D3038" s="139"/>
    </row>
    <row r="3039" spans="4:4" x14ac:dyDescent="0.2">
      <c r="D3039" s="139"/>
    </row>
    <row r="3040" spans="4:4" x14ac:dyDescent="0.2">
      <c r="D3040" s="139"/>
    </row>
    <row r="3041" spans="4:4" x14ac:dyDescent="0.2">
      <c r="D3041" s="139"/>
    </row>
    <row r="3042" spans="4:4" x14ac:dyDescent="0.2">
      <c r="D3042" s="139"/>
    </row>
    <row r="3043" spans="4:4" x14ac:dyDescent="0.2">
      <c r="D3043" s="139"/>
    </row>
    <row r="3044" spans="4:4" x14ac:dyDescent="0.2">
      <c r="D3044" s="139"/>
    </row>
    <row r="3045" spans="4:4" x14ac:dyDescent="0.2">
      <c r="D3045" s="139"/>
    </row>
    <row r="3046" spans="4:4" x14ac:dyDescent="0.2">
      <c r="D3046" s="139"/>
    </row>
    <row r="3047" spans="4:4" x14ac:dyDescent="0.2">
      <c r="D3047" s="139"/>
    </row>
    <row r="3048" spans="4:4" x14ac:dyDescent="0.2">
      <c r="D3048" s="139"/>
    </row>
    <row r="3049" spans="4:4" x14ac:dyDescent="0.2">
      <c r="D3049" s="139"/>
    </row>
    <row r="3050" spans="4:4" x14ac:dyDescent="0.2">
      <c r="D3050" s="139"/>
    </row>
    <row r="3051" spans="4:4" x14ac:dyDescent="0.2">
      <c r="D3051" s="139"/>
    </row>
    <row r="3052" spans="4:4" x14ac:dyDescent="0.2">
      <c r="D3052" s="139"/>
    </row>
    <row r="3053" spans="4:4" x14ac:dyDescent="0.2">
      <c r="D3053" s="139"/>
    </row>
    <row r="3054" spans="4:4" x14ac:dyDescent="0.2">
      <c r="D3054" s="139"/>
    </row>
    <row r="3055" spans="4:4" x14ac:dyDescent="0.2">
      <c r="D3055" s="139"/>
    </row>
    <row r="3056" spans="4:4" x14ac:dyDescent="0.2">
      <c r="D3056" s="139"/>
    </row>
    <row r="3057" spans="4:4" x14ac:dyDescent="0.2">
      <c r="D3057" s="139"/>
    </row>
    <row r="3058" spans="4:4" x14ac:dyDescent="0.2">
      <c r="D3058" s="139"/>
    </row>
    <row r="3059" spans="4:4" x14ac:dyDescent="0.2">
      <c r="D3059" s="139"/>
    </row>
    <row r="3060" spans="4:4" x14ac:dyDescent="0.2">
      <c r="D3060" s="139"/>
    </row>
    <row r="3061" spans="4:4" x14ac:dyDescent="0.2">
      <c r="D3061" s="139"/>
    </row>
    <row r="3062" spans="4:4" x14ac:dyDescent="0.2">
      <c r="D3062" s="139"/>
    </row>
    <row r="3063" spans="4:4" x14ac:dyDescent="0.2">
      <c r="D3063" s="139"/>
    </row>
    <row r="3064" spans="4:4" x14ac:dyDescent="0.2">
      <c r="D3064" s="139"/>
    </row>
    <row r="3065" spans="4:4" x14ac:dyDescent="0.2">
      <c r="D3065" s="139"/>
    </row>
    <row r="3066" spans="4:4" x14ac:dyDescent="0.2">
      <c r="D3066" s="139"/>
    </row>
    <row r="3067" spans="4:4" x14ac:dyDescent="0.2">
      <c r="D3067" s="139"/>
    </row>
    <row r="3068" spans="4:4" x14ac:dyDescent="0.2">
      <c r="D3068" s="139"/>
    </row>
    <row r="3069" spans="4:4" x14ac:dyDescent="0.2">
      <c r="D3069" s="139"/>
    </row>
    <row r="3070" spans="4:4" x14ac:dyDescent="0.2">
      <c r="D3070" s="139"/>
    </row>
    <row r="3071" spans="4:4" x14ac:dyDescent="0.2">
      <c r="D3071" s="139"/>
    </row>
    <row r="3072" spans="4:4" x14ac:dyDescent="0.2">
      <c r="D3072" s="139"/>
    </row>
    <row r="3073" spans="4:4" x14ac:dyDescent="0.2">
      <c r="D3073" s="139"/>
    </row>
    <row r="3074" spans="4:4" x14ac:dyDescent="0.2">
      <c r="D3074" s="139"/>
    </row>
    <row r="3075" spans="4:4" x14ac:dyDescent="0.2">
      <c r="D3075" s="139"/>
    </row>
    <row r="3076" spans="4:4" x14ac:dyDescent="0.2">
      <c r="D3076" s="139"/>
    </row>
    <row r="3077" spans="4:4" x14ac:dyDescent="0.2">
      <c r="D3077" s="139"/>
    </row>
    <row r="3078" spans="4:4" x14ac:dyDescent="0.2">
      <c r="D3078" s="139"/>
    </row>
    <row r="3079" spans="4:4" x14ac:dyDescent="0.2">
      <c r="D3079" s="139"/>
    </row>
    <row r="3080" spans="4:4" x14ac:dyDescent="0.2">
      <c r="D3080" s="139"/>
    </row>
    <row r="3081" spans="4:4" x14ac:dyDescent="0.2">
      <c r="D3081" s="139"/>
    </row>
    <row r="3082" spans="4:4" x14ac:dyDescent="0.2">
      <c r="D3082" s="139"/>
    </row>
    <row r="3083" spans="4:4" x14ac:dyDescent="0.2">
      <c r="D3083" s="139"/>
    </row>
    <row r="3084" spans="4:4" x14ac:dyDescent="0.2">
      <c r="D3084" s="139"/>
    </row>
    <row r="3085" spans="4:4" x14ac:dyDescent="0.2">
      <c r="D3085" s="139"/>
    </row>
    <row r="3086" spans="4:4" x14ac:dyDescent="0.2">
      <c r="D3086" s="139"/>
    </row>
    <row r="3087" spans="4:4" x14ac:dyDescent="0.2">
      <c r="D3087" s="139"/>
    </row>
    <row r="3088" spans="4:4" x14ac:dyDescent="0.2">
      <c r="D3088" s="139"/>
    </row>
    <row r="3089" spans="4:4" x14ac:dyDescent="0.2">
      <c r="D3089" s="139"/>
    </row>
    <row r="3090" spans="4:4" x14ac:dyDescent="0.2">
      <c r="D3090" s="139"/>
    </row>
    <row r="3091" spans="4:4" x14ac:dyDescent="0.2">
      <c r="D3091" s="139"/>
    </row>
    <row r="3092" spans="4:4" x14ac:dyDescent="0.2">
      <c r="D3092" s="139"/>
    </row>
    <row r="3093" spans="4:4" x14ac:dyDescent="0.2">
      <c r="D3093" s="139"/>
    </row>
    <row r="3094" spans="4:4" x14ac:dyDescent="0.2">
      <c r="D3094" s="139"/>
    </row>
    <row r="3095" spans="4:4" x14ac:dyDescent="0.2">
      <c r="D3095" s="139"/>
    </row>
    <row r="3096" spans="4:4" x14ac:dyDescent="0.2">
      <c r="D3096" s="139"/>
    </row>
    <row r="3097" spans="4:4" x14ac:dyDescent="0.2">
      <c r="D3097" s="139"/>
    </row>
    <row r="3098" spans="4:4" x14ac:dyDescent="0.2">
      <c r="D3098" s="139"/>
    </row>
    <row r="3099" spans="4:4" x14ac:dyDescent="0.2">
      <c r="D3099" s="139"/>
    </row>
    <row r="3100" spans="4:4" x14ac:dyDescent="0.2">
      <c r="D3100" s="139"/>
    </row>
    <row r="3101" spans="4:4" x14ac:dyDescent="0.2">
      <c r="D3101" s="139"/>
    </row>
    <row r="3102" spans="4:4" x14ac:dyDescent="0.2">
      <c r="D3102" s="139"/>
    </row>
    <row r="3103" spans="4:4" x14ac:dyDescent="0.2">
      <c r="D3103" s="139"/>
    </row>
    <row r="3104" spans="4:4" x14ac:dyDescent="0.2">
      <c r="D3104" s="139"/>
    </row>
    <row r="3105" spans="4:4" x14ac:dyDescent="0.2">
      <c r="D3105" s="139"/>
    </row>
    <row r="3106" spans="4:4" x14ac:dyDescent="0.2">
      <c r="D3106" s="139"/>
    </row>
    <row r="3107" spans="4:4" x14ac:dyDescent="0.2">
      <c r="D3107" s="139"/>
    </row>
    <row r="3108" spans="4:4" x14ac:dyDescent="0.2">
      <c r="D3108" s="139"/>
    </row>
    <row r="3109" spans="4:4" x14ac:dyDescent="0.2">
      <c r="D3109" s="139"/>
    </row>
    <row r="3110" spans="4:4" x14ac:dyDescent="0.2">
      <c r="D3110" s="139"/>
    </row>
    <row r="3111" spans="4:4" x14ac:dyDescent="0.2">
      <c r="D3111" s="139"/>
    </row>
    <row r="3112" spans="4:4" x14ac:dyDescent="0.2">
      <c r="D3112" s="139"/>
    </row>
    <row r="3113" spans="4:4" x14ac:dyDescent="0.2">
      <c r="D3113" s="139"/>
    </row>
    <row r="3114" spans="4:4" x14ac:dyDescent="0.2">
      <c r="D3114" s="139"/>
    </row>
    <row r="3115" spans="4:4" x14ac:dyDescent="0.2">
      <c r="D3115" s="139"/>
    </row>
    <row r="3116" spans="4:4" x14ac:dyDescent="0.2">
      <c r="D3116" s="139"/>
    </row>
    <row r="3117" spans="4:4" x14ac:dyDescent="0.2">
      <c r="D3117" s="139"/>
    </row>
    <row r="3118" spans="4:4" x14ac:dyDescent="0.2">
      <c r="D3118" s="139"/>
    </row>
    <row r="3119" spans="4:4" x14ac:dyDescent="0.2">
      <c r="D3119" s="139"/>
    </row>
    <row r="3120" spans="4:4" x14ac:dyDescent="0.2">
      <c r="D3120" s="139"/>
    </row>
    <row r="3121" spans="4:4" x14ac:dyDescent="0.2">
      <c r="D3121" s="139"/>
    </row>
    <row r="3122" spans="4:4" x14ac:dyDescent="0.2">
      <c r="D3122" s="139"/>
    </row>
    <row r="3123" spans="4:4" x14ac:dyDescent="0.2">
      <c r="D3123" s="139"/>
    </row>
    <row r="3124" spans="4:4" x14ac:dyDescent="0.2">
      <c r="D3124" s="139"/>
    </row>
    <row r="3125" spans="4:4" x14ac:dyDescent="0.2">
      <c r="D3125" s="139"/>
    </row>
    <row r="3126" spans="4:4" x14ac:dyDescent="0.2">
      <c r="D3126" s="139"/>
    </row>
    <row r="3127" spans="4:4" x14ac:dyDescent="0.2">
      <c r="D3127" s="139"/>
    </row>
    <row r="3128" spans="4:4" x14ac:dyDescent="0.2">
      <c r="D3128" s="139"/>
    </row>
    <row r="3129" spans="4:4" x14ac:dyDescent="0.2">
      <c r="D3129" s="139"/>
    </row>
    <row r="3130" spans="4:4" x14ac:dyDescent="0.2">
      <c r="D3130" s="139"/>
    </row>
    <row r="3131" spans="4:4" x14ac:dyDescent="0.2">
      <c r="D3131" s="139"/>
    </row>
    <row r="3132" spans="4:4" x14ac:dyDescent="0.2">
      <c r="D3132" s="139"/>
    </row>
    <row r="3133" spans="4:4" x14ac:dyDescent="0.2">
      <c r="D3133" s="139"/>
    </row>
    <row r="3134" spans="4:4" x14ac:dyDescent="0.2">
      <c r="D3134" s="139"/>
    </row>
    <row r="3135" spans="4:4" x14ac:dyDescent="0.2">
      <c r="D3135" s="139"/>
    </row>
    <row r="3136" spans="4:4" x14ac:dyDescent="0.2">
      <c r="D3136" s="139"/>
    </row>
    <row r="3137" spans="4:4" x14ac:dyDescent="0.2">
      <c r="D3137" s="139"/>
    </row>
    <row r="3138" spans="4:4" x14ac:dyDescent="0.2">
      <c r="D3138" s="139"/>
    </row>
    <row r="3139" spans="4:4" x14ac:dyDescent="0.2">
      <c r="D3139" s="139"/>
    </row>
    <row r="3140" spans="4:4" x14ac:dyDescent="0.2">
      <c r="D3140" s="139"/>
    </row>
    <row r="3141" spans="4:4" x14ac:dyDescent="0.2">
      <c r="D3141" s="139"/>
    </row>
    <row r="3142" spans="4:4" x14ac:dyDescent="0.2">
      <c r="D3142" s="139"/>
    </row>
    <row r="3143" spans="4:4" x14ac:dyDescent="0.2">
      <c r="D3143" s="139"/>
    </row>
    <row r="3144" spans="4:4" x14ac:dyDescent="0.2">
      <c r="D3144" s="139"/>
    </row>
    <row r="3145" spans="4:4" x14ac:dyDescent="0.2">
      <c r="D3145" s="139"/>
    </row>
    <row r="3146" spans="4:4" x14ac:dyDescent="0.2">
      <c r="D3146" s="139"/>
    </row>
    <row r="3147" spans="4:4" x14ac:dyDescent="0.2">
      <c r="D3147" s="139"/>
    </row>
    <row r="3148" spans="4:4" x14ac:dyDescent="0.2">
      <c r="D3148" s="139"/>
    </row>
    <row r="3149" spans="4:4" x14ac:dyDescent="0.2">
      <c r="D3149" s="139"/>
    </row>
    <row r="3150" spans="4:4" x14ac:dyDescent="0.2">
      <c r="D3150" s="139"/>
    </row>
    <row r="3151" spans="4:4" x14ac:dyDescent="0.2">
      <c r="D3151" s="139"/>
    </row>
    <row r="3152" spans="4:4" x14ac:dyDescent="0.2">
      <c r="D3152" s="139"/>
    </row>
    <row r="3153" spans="4:4" x14ac:dyDescent="0.2">
      <c r="D3153" s="139"/>
    </row>
    <row r="3154" spans="4:4" x14ac:dyDescent="0.2">
      <c r="D3154" s="139"/>
    </row>
    <row r="3155" spans="4:4" x14ac:dyDescent="0.2">
      <c r="D3155" s="139"/>
    </row>
    <row r="3156" spans="4:4" x14ac:dyDescent="0.2">
      <c r="D3156" s="139"/>
    </row>
    <row r="3157" spans="4:4" x14ac:dyDescent="0.2">
      <c r="D3157" s="139"/>
    </row>
    <row r="3158" spans="4:4" x14ac:dyDescent="0.2">
      <c r="D3158" s="139"/>
    </row>
    <row r="3159" spans="4:4" x14ac:dyDescent="0.2">
      <c r="D3159" s="139"/>
    </row>
    <row r="3160" spans="4:4" x14ac:dyDescent="0.2">
      <c r="D3160" s="139"/>
    </row>
    <row r="3161" spans="4:4" x14ac:dyDescent="0.2">
      <c r="D3161" s="139"/>
    </row>
    <row r="3162" spans="4:4" x14ac:dyDescent="0.2">
      <c r="D3162" s="139"/>
    </row>
    <row r="3163" spans="4:4" x14ac:dyDescent="0.2">
      <c r="D3163" s="139"/>
    </row>
    <row r="3164" spans="4:4" x14ac:dyDescent="0.2">
      <c r="D3164" s="139"/>
    </row>
    <row r="3165" spans="4:4" x14ac:dyDescent="0.2">
      <c r="D3165" s="139"/>
    </row>
    <row r="3166" spans="4:4" x14ac:dyDescent="0.2">
      <c r="D3166" s="139"/>
    </row>
    <row r="3167" spans="4:4" x14ac:dyDescent="0.2">
      <c r="D3167" s="139"/>
    </row>
    <row r="3168" spans="4:4" x14ac:dyDescent="0.2">
      <c r="D3168" s="139"/>
    </row>
    <row r="3169" spans="4:4" x14ac:dyDescent="0.2">
      <c r="D3169" s="139"/>
    </row>
    <row r="3170" spans="4:4" x14ac:dyDescent="0.2">
      <c r="D3170" s="139"/>
    </row>
    <row r="3171" spans="4:4" x14ac:dyDescent="0.2">
      <c r="D3171" s="139"/>
    </row>
    <row r="3172" spans="4:4" x14ac:dyDescent="0.2">
      <c r="D3172" s="139"/>
    </row>
    <row r="3173" spans="4:4" x14ac:dyDescent="0.2">
      <c r="D3173" s="139"/>
    </row>
    <row r="3174" spans="4:4" x14ac:dyDescent="0.2">
      <c r="D3174" s="139"/>
    </row>
    <row r="3175" spans="4:4" x14ac:dyDescent="0.2">
      <c r="D3175" s="139"/>
    </row>
    <row r="3176" spans="4:4" x14ac:dyDescent="0.2">
      <c r="D3176" s="139"/>
    </row>
    <row r="3177" spans="4:4" x14ac:dyDescent="0.2">
      <c r="D3177" s="139"/>
    </row>
    <row r="3178" spans="4:4" x14ac:dyDescent="0.2">
      <c r="D3178" s="139"/>
    </row>
    <row r="3179" spans="4:4" x14ac:dyDescent="0.2">
      <c r="D3179" s="139"/>
    </row>
    <row r="3180" spans="4:4" x14ac:dyDescent="0.2">
      <c r="D3180" s="139"/>
    </row>
    <row r="3181" spans="4:4" x14ac:dyDescent="0.2">
      <c r="D3181" s="139"/>
    </row>
    <row r="3182" spans="4:4" x14ac:dyDescent="0.2">
      <c r="D3182" s="139"/>
    </row>
    <row r="3183" spans="4:4" x14ac:dyDescent="0.2">
      <c r="D3183" s="139"/>
    </row>
    <row r="3184" spans="4:4" x14ac:dyDescent="0.2">
      <c r="D3184" s="139"/>
    </row>
    <row r="3185" spans="4:4" x14ac:dyDescent="0.2">
      <c r="D3185" s="139"/>
    </row>
    <row r="3186" spans="4:4" x14ac:dyDescent="0.2">
      <c r="D3186" s="139"/>
    </row>
    <row r="3187" spans="4:4" x14ac:dyDescent="0.2">
      <c r="D3187" s="139"/>
    </row>
    <row r="3188" spans="4:4" x14ac:dyDescent="0.2">
      <c r="D3188" s="139"/>
    </row>
    <row r="3189" spans="4:4" x14ac:dyDescent="0.2">
      <c r="D3189" s="139"/>
    </row>
    <row r="3190" spans="4:4" x14ac:dyDescent="0.2">
      <c r="D3190" s="139"/>
    </row>
    <row r="3191" spans="4:4" x14ac:dyDescent="0.2">
      <c r="D3191" s="139"/>
    </row>
    <row r="3192" spans="4:4" x14ac:dyDescent="0.2">
      <c r="D3192" s="139"/>
    </row>
    <row r="3193" spans="4:4" x14ac:dyDescent="0.2">
      <c r="D3193" s="139"/>
    </row>
    <row r="3194" spans="4:4" x14ac:dyDescent="0.2">
      <c r="D3194" s="139"/>
    </row>
    <row r="3195" spans="4:4" x14ac:dyDescent="0.2">
      <c r="D3195" s="139"/>
    </row>
    <row r="3196" spans="4:4" x14ac:dyDescent="0.2">
      <c r="D3196" s="139"/>
    </row>
    <row r="3197" spans="4:4" x14ac:dyDescent="0.2">
      <c r="D3197" s="139"/>
    </row>
    <row r="3198" spans="4:4" x14ac:dyDescent="0.2">
      <c r="D3198" s="139"/>
    </row>
    <row r="3199" spans="4:4" x14ac:dyDescent="0.2">
      <c r="D3199" s="139"/>
    </row>
    <row r="3200" spans="4:4" x14ac:dyDescent="0.2">
      <c r="D3200" s="139"/>
    </row>
    <row r="3201" spans="4:4" x14ac:dyDescent="0.2">
      <c r="D3201" s="139"/>
    </row>
    <row r="3202" spans="4:4" x14ac:dyDescent="0.2">
      <c r="D3202" s="139"/>
    </row>
    <row r="3203" spans="4:4" x14ac:dyDescent="0.2">
      <c r="D3203" s="139"/>
    </row>
    <row r="3204" spans="4:4" x14ac:dyDescent="0.2">
      <c r="D3204" s="139"/>
    </row>
    <row r="3205" spans="4:4" x14ac:dyDescent="0.2">
      <c r="D3205" s="139"/>
    </row>
    <row r="3206" spans="4:4" x14ac:dyDescent="0.2">
      <c r="D3206" s="139"/>
    </row>
    <row r="3207" spans="4:4" x14ac:dyDescent="0.2">
      <c r="D3207" s="139"/>
    </row>
    <row r="3208" spans="4:4" x14ac:dyDescent="0.2">
      <c r="D3208" s="139"/>
    </row>
    <row r="3209" spans="4:4" x14ac:dyDescent="0.2">
      <c r="D3209" s="139"/>
    </row>
    <row r="3210" spans="4:4" x14ac:dyDescent="0.2">
      <c r="D3210" s="139"/>
    </row>
    <row r="3211" spans="4:4" x14ac:dyDescent="0.2">
      <c r="D3211" s="139"/>
    </row>
    <row r="3212" spans="4:4" x14ac:dyDescent="0.2">
      <c r="D3212" s="139"/>
    </row>
    <row r="3213" spans="4:4" x14ac:dyDescent="0.2">
      <c r="D3213" s="139"/>
    </row>
    <row r="3214" spans="4:4" x14ac:dyDescent="0.2">
      <c r="D3214" s="139"/>
    </row>
    <row r="3215" spans="4:4" x14ac:dyDescent="0.2">
      <c r="D3215" s="139"/>
    </row>
    <row r="3216" spans="4:4" x14ac:dyDescent="0.2">
      <c r="D3216" s="139"/>
    </row>
    <row r="3217" spans="4:4" x14ac:dyDescent="0.2">
      <c r="D3217" s="139"/>
    </row>
    <row r="3218" spans="4:4" x14ac:dyDescent="0.2">
      <c r="D3218" s="139"/>
    </row>
    <row r="3219" spans="4:4" x14ac:dyDescent="0.2">
      <c r="D3219" s="139"/>
    </row>
    <row r="3220" spans="4:4" x14ac:dyDescent="0.2">
      <c r="D3220" s="139"/>
    </row>
    <row r="3221" spans="4:4" x14ac:dyDescent="0.2">
      <c r="D3221" s="139"/>
    </row>
    <row r="3222" spans="4:4" x14ac:dyDescent="0.2">
      <c r="D3222" s="139"/>
    </row>
    <row r="3223" spans="4:4" x14ac:dyDescent="0.2">
      <c r="D3223" s="139"/>
    </row>
    <row r="3224" spans="4:4" x14ac:dyDescent="0.2">
      <c r="D3224" s="139"/>
    </row>
    <row r="3225" spans="4:4" x14ac:dyDescent="0.2">
      <c r="D3225" s="139"/>
    </row>
    <row r="3226" spans="4:4" x14ac:dyDescent="0.2">
      <c r="D3226" s="139"/>
    </row>
    <row r="3227" spans="4:4" x14ac:dyDescent="0.2">
      <c r="D3227" s="139"/>
    </row>
    <row r="3228" spans="4:4" x14ac:dyDescent="0.2">
      <c r="D3228" s="139"/>
    </row>
    <row r="3229" spans="4:4" x14ac:dyDescent="0.2">
      <c r="D3229" s="139"/>
    </row>
    <row r="3230" spans="4:4" x14ac:dyDescent="0.2">
      <c r="D3230" s="139"/>
    </row>
    <row r="3231" spans="4:4" x14ac:dyDescent="0.2">
      <c r="D3231" s="139"/>
    </row>
    <row r="3232" spans="4:4" x14ac:dyDescent="0.2">
      <c r="D3232" s="139"/>
    </row>
    <row r="3233" spans="4:4" x14ac:dyDescent="0.2">
      <c r="D3233" s="139"/>
    </row>
    <row r="3234" spans="4:4" x14ac:dyDescent="0.2">
      <c r="D3234" s="139"/>
    </row>
    <row r="3235" spans="4:4" x14ac:dyDescent="0.2">
      <c r="D3235" s="139"/>
    </row>
    <row r="3236" spans="4:4" x14ac:dyDescent="0.2">
      <c r="D3236" s="139"/>
    </row>
    <row r="3237" spans="4:4" x14ac:dyDescent="0.2">
      <c r="D3237" s="139"/>
    </row>
    <row r="3238" spans="4:4" x14ac:dyDescent="0.2">
      <c r="D3238" s="139"/>
    </row>
    <row r="3239" spans="4:4" x14ac:dyDescent="0.2">
      <c r="D3239" s="139"/>
    </row>
    <row r="3240" spans="4:4" x14ac:dyDescent="0.2">
      <c r="D3240" s="139"/>
    </row>
    <row r="3241" spans="4:4" x14ac:dyDescent="0.2">
      <c r="D3241" s="139"/>
    </row>
    <row r="3242" spans="4:4" x14ac:dyDescent="0.2">
      <c r="D3242" s="139"/>
    </row>
    <row r="3243" spans="4:4" x14ac:dyDescent="0.2">
      <c r="D3243" s="139"/>
    </row>
    <row r="3244" spans="4:4" x14ac:dyDescent="0.2">
      <c r="D3244" s="139"/>
    </row>
    <row r="3245" spans="4:4" x14ac:dyDescent="0.2">
      <c r="D3245" s="139"/>
    </row>
    <row r="3246" spans="4:4" x14ac:dyDescent="0.2">
      <c r="D3246" s="139"/>
    </row>
    <row r="3247" spans="4:4" x14ac:dyDescent="0.2">
      <c r="D3247" s="139"/>
    </row>
    <row r="3248" spans="4:4" x14ac:dyDescent="0.2">
      <c r="D3248" s="139"/>
    </row>
    <row r="3249" spans="4:4" x14ac:dyDescent="0.2">
      <c r="D3249" s="139"/>
    </row>
    <row r="3250" spans="4:4" x14ac:dyDescent="0.2">
      <c r="D3250" s="139"/>
    </row>
    <row r="3251" spans="4:4" x14ac:dyDescent="0.2">
      <c r="D3251" s="139"/>
    </row>
    <row r="3252" spans="4:4" x14ac:dyDescent="0.2">
      <c r="D3252" s="139"/>
    </row>
    <row r="3253" spans="4:4" x14ac:dyDescent="0.2">
      <c r="D3253" s="139"/>
    </row>
    <row r="3254" spans="4:4" x14ac:dyDescent="0.2">
      <c r="D3254" s="139"/>
    </row>
    <row r="3255" spans="4:4" x14ac:dyDescent="0.2">
      <c r="D3255" s="139"/>
    </row>
    <row r="3256" spans="4:4" x14ac:dyDescent="0.2">
      <c r="D3256" s="139"/>
    </row>
    <row r="3257" spans="4:4" x14ac:dyDescent="0.2">
      <c r="D3257" s="139"/>
    </row>
    <row r="3258" spans="4:4" x14ac:dyDescent="0.2">
      <c r="D3258" s="139"/>
    </row>
    <row r="3259" spans="4:4" x14ac:dyDescent="0.2">
      <c r="D3259" s="139"/>
    </row>
    <row r="3260" spans="4:4" x14ac:dyDescent="0.2">
      <c r="D3260" s="139"/>
    </row>
    <row r="3261" spans="4:4" x14ac:dyDescent="0.2">
      <c r="D3261" s="139"/>
    </row>
    <row r="3262" spans="4:4" x14ac:dyDescent="0.2">
      <c r="D3262" s="139"/>
    </row>
    <row r="3263" spans="4:4" x14ac:dyDescent="0.2">
      <c r="D3263" s="139"/>
    </row>
    <row r="3264" spans="4:4" x14ac:dyDescent="0.2">
      <c r="D3264" s="139"/>
    </row>
    <row r="3265" spans="4:4" x14ac:dyDescent="0.2">
      <c r="D3265" s="139"/>
    </row>
    <row r="3266" spans="4:4" x14ac:dyDescent="0.2">
      <c r="D3266" s="139"/>
    </row>
    <row r="3267" spans="4:4" x14ac:dyDescent="0.2">
      <c r="D3267" s="139"/>
    </row>
    <row r="3268" spans="4:4" x14ac:dyDescent="0.2">
      <c r="D3268" s="139"/>
    </row>
    <row r="3269" spans="4:4" x14ac:dyDescent="0.2">
      <c r="D3269" s="139"/>
    </row>
    <row r="3270" spans="4:4" x14ac:dyDescent="0.2">
      <c r="D3270" s="139"/>
    </row>
    <row r="3271" spans="4:4" x14ac:dyDescent="0.2">
      <c r="D3271" s="139"/>
    </row>
    <row r="3272" spans="4:4" x14ac:dyDescent="0.2">
      <c r="D3272" s="139"/>
    </row>
    <row r="3273" spans="4:4" x14ac:dyDescent="0.2">
      <c r="D3273" s="139"/>
    </row>
    <row r="3274" spans="4:4" x14ac:dyDescent="0.2">
      <c r="D3274" s="139"/>
    </row>
    <row r="3275" spans="4:4" x14ac:dyDescent="0.2">
      <c r="D3275" s="139"/>
    </row>
    <row r="3276" spans="4:4" x14ac:dyDescent="0.2">
      <c r="D3276" s="139"/>
    </row>
    <row r="3277" spans="4:4" x14ac:dyDescent="0.2">
      <c r="D3277" s="139"/>
    </row>
    <row r="3278" spans="4:4" x14ac:dyDescent="0.2">
      <c r="D3278" s="139"/>
    </row>
    <row r="3279" spans="4:4" x14ac:dyDescent="0.2">
      <c r="D3279" s="139"/>
    </row>
    <row r="3280" spans="4:4" x14ac:dyDescent="0.2">
      <c r="D3280" s="139"/>
    </row>
    <row r="3281" spans="4:4" x14ac:dyDescent="0.2">
      <c r="D3281" s="139"/>
    </row>
    <row r="3282" spans="4:4" x14ac:dyDescent="0.2">
      <c r="D3282" s="139"/>
    </row>
    <row r="3283" spans="4:4" x14ac:dyDescent="0.2">
      <c r="D3283" s="139"/>
    </row>
    <row r="3284" spans="4:4" x14ac:dyDescent="0.2">
      <c r="D3284" s="139"/>
    </row>
    <row r="3285" spans="4:4" x14ac:dyDescent="0.2">
      <c r="D3285" s="139"/>
    </row>
    <row r="3286" spans="4:4" x14ac:dyDescent="0.2">
      <c r="D3286" s="139"/>
    </row>
    <row r="3287" spans="4:4" x14ac:dyDescent="0.2">
      <c r="D3287" s="139"/>
    </row>
    <row r="3288" spans="4:4" x14ac:dyDescent="0.2">
      <c r="D3288" s="139"/>
    </row>
    <row r="3289" spans="4:4" x14ac:dyDescent="0.2">
      <c r="D3289" s="139"/>
    </row>
    <row r="3290" spans="4:4" x14ac:dyDescent="0.2">
      <c r="D3290" s="139"/>
    </row>
    <row r="3291" spans="4:4" x14ac:dyDescent="0.2">
      <c r="D3291" s="139"/>
    </row>
    <row r="3292" spans="4:4" x14ac:dyDescent="0.2">
      <c r="D3292" s="139"/>
    </row>
    <row r="3293" spans="4:4" x14ac:dyDescent="0.2">
      <c r="D3293" s="139"/>
    </row>
    <row r="3294" spans="4:4" x14ac:dyDescent="0.2">
      <c r="D3294" s="139"/>
    </row>
    <row r="3295" spans="4:4" x14ac:dyDescent="0.2">
      <c r="D3295" s="139"/>
    </row>
    <row r="3296" spans="4:4" x14ac:dyDescent="0.2">
      <c r="D3296" s="139"/>
    </row>
    <row r="3297" spans="4:4" x14ac:dyDescent="0.2">
      <c r="D3297" s="139"/>
    </row>
    <row r="3298" spans="4:4" x14ac:dyDescent="0.2">
      <c r="D3298" s="139"/>
    </row>
    <row r="3299" spans="4:4" x14ac:dyDescent="0.2">
      <c r="D3299" s="139"/>
    </row>
    <row r="3300" spans="4:4" x14ac:dyDescent="0.2">
      <c r="D3300" s="139"/>
    </row>
    <row r="3301" spans="4:4" x14ac:dyDescent="0.2">
      <c r="D3301" s="139"/>
    </row>
    <row r="3302" spans="4:4" x14ac:dyDescent="0.2">
      <c r="D3302" s="139"/>
    </row>
    <row r="3303" spans="4:4" x14ac:dyDescent="0.2">
      <c r="D3303" s="139"/>
    </row>
    <row r="3304" spans="4:4" x14ac:dyDescent="0.2">
      <c r="D3304" s="139"/>
    </row>
    <row r="3305" spans="4:4" x14ac:dyDescent="0.2">
      <c r="D3305" s="139"/>
    </row>
    <row r="3306" spans="4:4" x14ac:dyDescent="0.2">
      <c r="D3306" s="139"/>
    </row>
    <row r="3307" spans="4:4" x14ac:dyDescent="0.2">
      <c r="D3307" s="139"/>
    </row>
    <row r="3308" spans="4:4" x14ac:dyDescent="0.2">
      <c r="D3308" s="139"/>
    </row>
    <row r="3309" spans="4:4" x14ac:dyDescent="0.2">
      <c r="D3309" s="139"/>
    </row>
    <row r="3310" spans="4:4" x14ac:dyDescent="0.2">
      <c r="D3310" s="139"/>
    </row>
    <row r="3311" spans="4:4" x14ac:dyDescent="0.2">
      <c r="D3311" s="139"/>
    </row>
    <row r="3312" spans="4:4" x14ac:dyDescent="0.2">
      <c r="D3312" s="139"/>
    </row>
    <row r="3313" spans="4:4" x14ac:dyDescent="0.2">
      <c r="D3313" s="139"/>
    </row>
    <row r="3314" spans="4:4" x14ac:dyDescent="0.2">
      <c r="D3314" s="139"/>
    </row>
    <row r="3315" spans="4:4" x14ac:dyDescent="0.2">
      <c r="D3315" s="139"/>
    </row>
    <row r="3316" spans="4:4" x14ac:dyDescent="0.2">
      <c r="D3316" s="139"/>
    </row>
    <row r="3317" spans="4:4" x14ac:dyDescent="0.2">
      <c r="D3317" s="139"/>
    </row>
    <row r="3318" spans="4:4" x14ac:dyDescent="0.2">
      <c r="D3318" s="139"/>
    </row>
    <row r="3319" spans="4:4" x14ac:dyDescent="0.2">
      <c r="D3319" s="139"/>
    </row>
    <row r="3320" spans="4:4" x14ac:dyDescent="0.2">
      <c r="D3320" s="139"/>
    </row>
    <row r="3321" spans="4:4" x14ac:dyDescent="0.2">
      <c r="D3321" s="139"/>
    </row>
    <row r="3322" spans="4:4" x14ac:dyDescent="0.2">
      <c r="D3322" s="139"/>
    </row>
    <row r="3323" spans="4:4" x14ac:dyDescent="0.2">
      <c r="D3323" s="139"/>
    </row>
    <row r="3324" spans="4:4" x14ac:dyDescent="0.2">
      <c r="D3324" s="139"/>
    </row>
    <row r="3325" spans="4:4" x14ac:dyDescent="0.2">
      <c r="D3325" s="139"/>
    </row>
    <row r="3326" spans="4:4" x14ac:dyDescent="0.2">
      <c r="D3326" s="139"/>
    </row>
    <row r="3327" spans="4:4" x14ac:dyDescent="0.2">
      <c r="D3327" s="139"/>
    </row>
    <row r="3328" spans="4:4" x14ac:dyDescent="0.2">
      <c r="D3328" s="139"/>
    </row>
    <row r="3329" spans="4:4" x14ac:dyDescent="0.2">
      <c r="D3329" s="139"/>
    </row>
    <row r="3330" spans="4:4" x14ac:dyDescent="0.2">
      <c r="D3330" s="139"/>
    </row>
    <row r="3331" spans="4:4" x14ac:dyDescent="0.2">
      <c r="D3331" s="139"/>
    </row>
    <row r="3332" spans="4:4" x14ac:dyDescent="0.2">
      <c r="D3332" s="139"/>
    </row>
    <row r="3333" spans="4:4" x14ac:dyDescent="0.2">
      <c r="D3333" s="139"/>
    </row>
    <row r="3334" spans="4:4" x14ac:dyDescent="0.2">
      <c r="D3334" s="139"/>
    </row>
    <row r="3335" spans="4:4" x14ac:dyDescent="0.2">
      <c r="D3335" s="139"/>
    </row>
    <row r="3336" spans="4:4" x14ac:dyDescent="0.2">
      <c r="D3336" s="139"/>
    </row>
    <row r="3337" spans="4:4" x14ac:dyDescent="0.2">
      <c r="D3337" s="139"/>
    </row>
    <row r="3338" spans="4:4" x14ac:dyDescent="0.2">
      <c r="D3338" s="139"/>
    </row>
    <row r="3339" spans="4:4" x14ac:dyDescent="0.2">
      <c r="D3339" s="139"/>
    </row>
    <row r="3340" spans="4:4" x14ac:dyDescent="0.2">
      <c r="D3340" s="139"/>
    </row>
    <row r="3341" spans="4:4" x14ac:dyDescent="0.2">
      <c r="D3341" s="139"/>
    </row>
    <row r="3342" spans="4:4" x14ac:dyDescent="0.2">
      <c r="D3342" s="139"/>
    </row>
    <row r="3343" spans="4:4" x14ac:dyDescent="0.2">
      <c r="D3343" s="139"/>
    </row>
    <row r="3344" spans="4:4" x14ac:dyDescent="0.2">
      <c r="D3344" s="139"/>
    </row>
    <row r="3345" spans="4:4" x14ac:dyDescent="0.2">
      <c r="D3345" s="139"/>
    </row>
    <row r="3346" spans="4:4" x14ac:dyDescent="0.2">
      <c r="D3346" s="139"/>
    </row>
    <row r="3347" spans="4:4" x14ac:dyDescent="0.2">
      <c r="D3347" s="139"/>
    </row>
    <row r="3348" spans="4:4" x14ac:dyDescent="0.2">
      <c r="D3348" s="139"/>
    </row>
    <row r="3349" spans="4:4" x14ac:dyDescent="0.2">
      <c r="D3349" s="139"/>
    </row>
    <row r="3350" spans="4:4" x14ac:dyDescent="0.2">
      <c r="D3350" s="139"/>
    </row>
    <row r="3351" spans="4:4" x14ac:dyDescent="0.2">
      <c r="D3351" s="139"/>
    </row>
    <row r="3352" spans="4:4" x14ac:dyDescent="0.2">
      <c r="D3352" s="139"/>
    </row>
    <row r="3353" spans="4:4" x14ac:dyDescent="0.2">
      <c r="D3353" s="139"/>
    </row>
    <row r="3354" spans="4:4" x14ac:dyDescent="0.2">
      <c r="D3354" s="139"/>
    </row>
    <row r="3355" spans="4:4" x14ac:dyDescent="0.2">
      <c r="D3355" s="139"/>
    </row>
    <row r="3356" spans="4:4" x14ac:dyDescent="0.2">
      <c r="D3356" s="139"/>
    </row>
    <row r="3357" spans="4:4" x14ac:dyDescent="0.2">
      <c r="D3357" s="139"/>
    </row>
    <row r="3358" spans="4:4" x14ac:dyDescent="0.2">
      <c r="D3358" s="139"/>
    </row>
    <row r="3359" spans="4:4" x14ac:dyDescent="0.2">
      <c r="D3359" s="139"/>
    </row>
    <row r="3360" spans="4:4" x14ac:dyDescent="0.2">
      <c r="D3360" s="139"/>
    </row>
    <row r="3361" spans="4:4" x14ac:dyDescent="0.2">
      <c r="D3361" s="139"/>
    </row>
    <row r="3362" spans="4:4" x14ac:dyDescent="0.2">
      <c r="D3362" s="139"/>
    </row>
    <row r="3363" spans="4:4" x14ac:dyDescent="0.2">
      <c r="D3363" s="139"/>
    </row>
    <row r="3364" spans="4:4" x14ac:dyDescent="0.2">
      <c r="D3364" s="139"/>
    </row>
    <row r="3365" spans="4:4" x14ac:dyDescent="0.2">
      <c r="D3365" s="139"/>
    </row>
    <row r="3366" spans="4:4" x14ac:dyDescent="0.2">
      <c r="D3366" s="139"/>
    </row>
    <row r="3367" spans="4:4" x14ac:dyDescent="0.2">
      <c r="D3367" s="139"/>
    </row>
    <row r="3368" spans="4:4" x14ac:dyDescent="0.2">
      <c r="D3368" s="139"/>
    </row>
    <row r="3369" spans="4:4" x14ac:dyDescent="0.2">
      <c r="D3369" s="139"/>
    </row>
    <row r="3370" spans="4:4" x14ac:dyDescent="0.2">
      <c r="D3370" s="139"/>
    </row>
    <row r="3371" spans="4:4" x14ac:dyDescent="0.2">
      <c r="D3371" s="139"/>
    </row>
    <row r="3372" spans="4:4" x14ac:dyDescent="0.2">
      <c r="D3372" s="139"/>
    </row>
    <row r="3373" spans="4:4" x14ac:dyDescent="0.2">
      <c r="D3373" s="139"/>
    </row>
    <row r="3374" spans="4:4" x14ac:dyDescent="0.2">
      <c r="D3374" s="139"/>
    </row>
    <row r="3375" spans="4:4" x14ac:dyDescent="0.2">
      <c r="D3375" s="139"/>
    </row>
    <row r="3376" spans="4:4" x14ac:dyDescent="0.2">
      <c r="D3376" s="139"/>
    </row>
    <row r="3377" spans="4:4" x14ac:dyDescent="0.2">
      <c r="D3377" s="139"/>
    </row>
    <row r="3378" spans="4:4" x14ac:dyDescent="0.2">
      <c r="D3378" s="139"/>
    </row>
    <row r="3379" spans="4:4" x14ac:dyDescent="0.2">
      <c r="D3379" s="139"/>
    </row>
    <row r="3380" spans="4:4" x14ac:dyDescent="0.2">
      <c r="D3380" s="139"/>
    </row>
    <row r="3381" spans="4:4" x14ac:dyDescent="0.2">
      <c r="D3381" s="139"/>
    </row>
    <row r="3382" spans="4:4" x14ac:dyDescent="0.2">
      <c r="D3382" s="139"/>
    </row>
    <row r="3383" spans="4:4" x14ac:dyDescent="0.2">
      <c r="D3383" s="139"/>
    </row>
    <row r="3384" spans="4:4" x14ac:dyDescent="0.2">
      <c r="D3384" s="139"/>
    </row>
    <row r="3385" spans="4:4" x14ac:dyDescent="0.2">
      <c r="D3385" s="139"/>
    </row>
    <row r="3386" spans="4:4" x14ac:dyDescent="0.2">
      <c r="D3386" s="139"/>
    </row>
    <row r="3387" spans="4:4" x14ac:dyDescent="0.2">
      <c r="D3387" s="139"/>
    </row>
    <row r="3388" spans="4:4" x14ac:dyDescent="0.2">
      <c r="D3388" s="139"/>
    </row>
    <row r="3389" spans="4:4" x14ac:dyDescent="0.2">
      <c r="D3389" s="139"/>
    </row>
    <row r="3390" spans="4:4" x14ac:dyDescent="0.2">
      <c r="D3390" s="139"/>
    </row>
    <row r="3391" spans="4:4" x14ac:dyDescent="0.2">
      <c r="D3391" s="139"/>
    </row>
    <row r="3392" spans="4:4" x14ac:dyDescent="0.2">
      <c r="D3392" s="139"/>
    </row>
    <row r="3393" spans="4:4" x14ac:dyDescent="0.2">
      <c r="D3393" s="139"/>
    </row>
    <row r="3394" spans="4:4" x14ac:dyDescent="0.2">
      <c r="D3394" s="139"/>
    </row>
    <row r="3395" spans="4:4" x14ac:dyDescent="0.2">
      <c r="D3395" s="139"/>
    </row>
    <row r="3396" spans="4:4" x14ac:dyDescent="0.2">
      <c r="D3396" s="139"/>
    </row>
    <row r="3397" spans="4:4" x14ac:dyDescent="0.2">
      <c r="D3397" s="139"/>
    </row>
    <row r="3398" spans="4:4" x14ac:dyDescent="0.2">
      <c r="D3398" s="139"/>
    </row>
    <row r="3399" spans="4:4" x14ac:dyDescent="0.2">
      <c r="D3399" s="139"/>
    </row>
    <row r="3400" spans="4:4" x14ac:dyDescent="0.2">
      <c r="D3400" s="139"/>
    </row>
    <row r="3401" spans="4:4" x14ac:dyDescent="0.2">
      <c r="D3401" s="139"/>
    </row>
    <row r="3402" spans="4:4" x14ac:dyDescent="0.2">
      <c r="D3402" s="139"/>
    </row>
    <row r="3403" spans="4:4" x14ac:dyDescent="0.2">
      <c r="D3403" s="139"/>
    </row>
    <row r="3404" spans="4:4" x14ac:dyDescent="0.2">
      <c r="D3404" s="139"/>
    </row>
    <row r="3405" spans="4:4" x14ac:dyDescent="0.2">
      <c r="D3405" s="139"/>
    </row>
    <row r="3406" spans="4:4" x14ac:dyDescent="0.2">
      <c r="D3406" s="139"/>
    </row>
    <row r="3407" spans="4:4" x14ac:dyDescent="0.2">
      <c r="D3407" s="139"/>
    </row>
    <row r="3408" spans="4:4" x14ac:dyDescent="0.2">
      <c r="D3408" s="139"/>
    </row>
    <row r="3409" spans="4:4" x14ac:dyDescent="0.2">
      <c r="D3409" s="139"/>
    </row>
    <row r="3410" spans="4:4" x14ac:dyDescent="0.2">
      <c r="D3410" s="139"/>
    </row>
    <row r="3411" spans="4:4" x14ac:dyDescent="0.2">
      <c r="D3411" s="139"/>
    </row>
    <row r="3412" spans="4:4" x14ac:dyDescent="0.2">
      <c r="D3412" s="139"/>
    </row>
    <row r="3413" spans="4:4" x14ac:dyDescent="0.2">
      <c r="D3413" s="139"/>
    </row>
    <row r="3414" spans="4:4" x14ac:dyDescent="0.2">
      <c r="D3414" s="139"/>
    </row>
    <row r="3415" spans="4:4" x14ac:dyDescent="0.2">
      <c r="D3415" s="139"/>
    </row>
    <row r="3416" spans="4:4" x14ac:dyDescent="0.2">
      <c r="D3416" s="139"/>
    </row>
    <row r="3417" spans="4:4" x14ac:dyDescent="0.2">
      <c r="D3417" s="139"/>
    </row>
    <row r="3418" spans="4:4" x14ac:dyDescent="0.2">
      <c r="D3418" s="139"/>
    </row>
    <row r="3419" spans="4:4" x14ac:dyDescent="0.2">
      <c r="D3419" s="139"/>
    </row>
    <row r="3420" spans="4:4" x14ac:dyDescent="0.2">
      <c r="D3420" s="139"/>
    </row>
    <row r="3421" spans="4:4" x14ac:dyDescent="0.2">
      <c r="D3421" s="139"/>
    </row>
    <row r="3422" spans="4:4" x14ac:dyDescent="0.2">
      <c r="D3422" s="139"/>
    </row>
    <row r="3423" spans="4:4" x14ac:dyDescent="0.2">
      <c r="D3423" s="139"/>
    </row>
    <row r="3424" spans="4:4" x14ac:dyDescent="0.2">
      <c r="D3424" s="139"/>
    </row>
    <row r="3425" spans="4:4" x14ac:dyDescent="0.2">
      <c r="D3425" s="139"/>
    </row>
    <row r="3426" spans="4:4" x14ac:dyDescent="0.2">
      <c r="D3426" s="139"/>
    </row>
    <row r="3427" spans="4:4" x14ac:dyDescent="0.2">
      <c r="D3427" s="139"/>
    </row>
    <row r="3428" spans="4:4" x14ac:dyDescent="0.2">
      <c r="D3428" s="139"/>
    </row>
    <row r="3429" spans="4:4" x14ac:dyDescent="0.2">
      <c r="D3429" s="139"/>
    </row>
    <row r="3430" spans="4:4" x14ac:dyDescent="0.2">
      <c r="D3430" s="139"/>
    </row>
    <row r="3431" spans="4:4" x14ac:dyDescent="0.2">
      <c r="D3431" s="139"/>
    </row>
    <row r="3432" spans="4:4" x14ac:dyDescent="0.2">
      <c r="D3432" s="139"/>
    </row>
    <row r="3433" spans="4:4" x14ac:dyDescent="0.2">
      <c r="D3433" s="139"/>
    </row>
    <row r="3434" spans="4:4" x14ac:dyDescent="0.2">
      <c r="D3434" s="139"/>
    </row>
    <row r="3435" spans="4:4" x14ac:dyDescent="0.2">
      <c r="D3435" s="139"/>
    </row>
    <row r="3436" spans="4:4" x14ac:dyDescent="0.2">
      <c r="D3436" s="139"/>
    </row>
    <row r="3437" spans="4:4" x14ac:dyDescent="0.2">
      <c r="D3437" s="139"/>
    </row>
    <row r="3438" spans="4:4" x14ac:dyDescent="0.2">
      <c r="D3438" s="139"/>
    </row>
    <row r="3439" spans="4:4" x14ac:dyDescent="0.2">
      <c r="D3439" s="139"/>
    </row>
    <row r="3440" spans="4:4" x14ac:dyDescent="0.2">
      <c r="D3440" s="139"/>
    </row>
    <row r="3441" spans="4:4" x14ac:dyDescent="0.2">
      <c r="D3441" s="139"/>
    </row>
    <row r="3442" spans="4:4" x14ac:dyDescent="0.2">
      <c r="D3442" s="139"/>
    </row>
    <row r="3443" spans="4:4" x14ac:dyDescent="0.2">
      <c r="D3443" s="139"/>
    </row>
    <row r="3444" spans="4:4" x14ac:dyDescent="0.2">
      <c r="D3444" s="139"/>
    </row>
    <row r="3445" spans="4:4" x14ac:dyDescent="0.2">
      <c r="D3445" s="139"/>
    </row>
    <row r="3446" spans="4:4" x14ac:dyDescent="0.2">
      <c r="D3446" s="139"/>
    </row>
    <row r="3447" spans="4:4" x14ac:dyDescent="0.2">
      <c r="D3447" s="139"/>
    </row>
    <row r="3448" spans="4:4" x14ac:dyDescent="0.2">
      <c r="D3448" s="139"/>
    </row>
    <row r="3449" spans="4:4" x14ac:dyDescent="0.2">
      <c r="D3449" s="139"/>
    </row>
    <row r="3450" spans="4:4" x14ac:dyDescent="0.2">
      <c r="D3450" s="139"/>
    </row>
    <row r="3451" spans="4:4" x14ac:dyDescent="0.2">
      <c r="D3451" s="139"/>
    </row>
    <row r="3452" spans="4:4" x14ac:dyDescent="0.2">
      <c r="D3452" s="139"/>
    </row>
    <row r="3453" spans="4:4" x14ac:dyDescent="0.2">
      <c r="D3453" s="139"/>
    </row>
    <row r="3454" spans="4:4" x14ac:dyDescent="0.2">
      <c r="D3454" s="139"/>
    </row>
    <row r="3455" spans="4:4" x14ac:dyDescent="0.2">
      <c r="D3455" s="139"/>
    </row>
    <row r="3456" spans="4:4" x14ac:dyDescent="0.2">
      <c r="D3456" s="139"/>
    </row>
    <row r="3457" spans="4:4" x14ac:dyDescent="0.2">
      <c r="D3457" s="139"/>
    </row>
    <row r="3458" spans="4:4" x14ac:dyDescent="0.2">
      <c r="D3458" s="139"/>
    </row>
    <row r="3459" spans="4:4" x14ac:dyDescent="0.2">
      <c r="D3459" s="139"/>
    </row>
    <row r="3460" spans="4:4" x14ac:dyDescent="0.2">
      <c r="D3460" s="139"/>
    </row>
    <row r="3461" spans="4:4" x14ac:dyDescent="0.2">
      <c r="D3461" s="139"/>
    </row>
    <row r="3462" spans="4:4" x14ac:dyDescent="0.2">
      <c r="D3462" s="139"/>
    </row>
    <row r="3463" spans="4:4" x14ac:dyDescent="0.2">
      <c r="D3463" s="139"/>
    </row>
    <row r="3464" spans="4:4" x14ac:dyDescent="0.2">
      <c r="D3464" s="139"/>
    </row>
    <row r="3465" spans="4:4" x14ac:dyDescent="0.2">
      <c r="D3465" s="139"/>
    </row>
    <row r="3466" spans="4:4" x14ac:dyDescent="0.2">
      <c r="D3466" s="139"/>
    </row>
    <row r="3467" spans="4:4" x14ac:dyDescent="0.2">
      <c r="D3467" s="139"/>
    </row>
    <row r="3468" spans="4:4" x14ac:dyDescent="0.2">
      <c r="D3468" s="139"/>
    </row>
    <row r="3469" spans="4:4" x14ac:dyDescent="0.2">
      <c r="D3469" s="139"/>
    </row>
    <row r="3470" spans="4:4" x14ac:dyDescent="0.2">
      <c r="D3470" s="139"/>
    </row>
    <row r="3471" spans="4:4" x14ac:dyDescent="0.2">
      <c r="D3471" s="139"/>
    </row>
    <row r="3472" spans="4:4" x14ac:dyDescent="0.2">
      <c r="D3472" s="139"/>
    </row>
    <row r="3473" spans="4:4" x14ac:dyDescent="0.2">
      <c r="D3473" s="139"/>
    </row>
    <row r="3474" spans="4:4" x14ac:dyDescent="0.2">
      <c r="D3474" s="139"/>
    </row>
    <row r="3475" spans="4:4" x14ac:dyDescent="0.2">
      <c r="D3475" s="139"/>
    </row>
    <row r="3476" spans="4:4" x14ac:dyDescent="0.2">
      <c r="D3476" s="139"/>
    </row>
    <row r="3477" spans="4:4" x14ac:dyDescent="0.2">
      <c r="D3477" s="139"/>
    </row>
    <row r="3478" spans="4:4" x14ac:dyDescent="0.2">
      <c r="D3478" s="139"/>
    </row>
    <row r="3479" spans="4:4" x14ac:dyDescent="0.2">
      <c r="D3479" s="139"/>
    </row>
    <row r="3480" spans="4:4" x14ac:dyDescent="0.2">
      <c r="D3480" s="139"/>
    </row>
    <row r="3481" spans="4:4" x14ac:dyDescent="0.2">
      <c r="D3481" s="139"/>
    </row>
    <row r="3482" spans="4:4" x14ac:dyDescent="0.2">
      <c r="D3482" s="139"/>
    </row>
    <row r="3483" spans="4:4" x14ac:dyDescent="0.2">
      <c r="D3483" s="139"/>
    </row>
    <row r="3484" spans="4:4" x14ac:dyDescent="0.2">
      <c r="D3484" s="139"/>
    </row>
    <row r="3485" spans="4:4" x14ac:dyDescent="0.2">
      <c r="D3485" s="139"/>
    </row>
    <row r="3486" spans="4:4" x14ac:dyDescent="0.2">
      <c r="D3486" s="139"/>
    </row>
    <row r="3487" spans="4:4" x14ac:dyDescent="0.2">
      <c r="D3487" s="139"/>
    </row>
    <row r="3488" spans="4:4" x14ac:dyDescent="0.2">
      <c r="D3488" s="139"/>
    </row>
    <row r="3489" spans="4:4" x14ac:dyDescent="0.2">
      <c r="D3489" s="139"/>
    </row>
    <row r="3490" spans="4:4" x14ac:dyDescent="0.2">
      <c r="D3490" s="139"/>
    </row>
    <row r="3491" spans="4:4" x14ac:dyDescent="0.2">
      <c r="D3491" s="139"/>
    </row>
    <row r="3492" spans="4:4" x14ac:dyDescent="0.2">
      <c r="D3492" s="139"/>
    </row>
    <row r="3493" spans="4:4" x14ac:dyDescent="0.2">
      <c r="D3493" s="139"/>
    </row>
    <row r="3494" spans="4:4" x14ac:dyDescent="0.2">
      <c r="D3494" s="139"/>
    </row>
    <row r="3495" spans="4:4" x14ac:dyDescent="0.2">
      <c r="D3495" s="139"/>
    </row>
    <row r="3496" spans="4:4" x14ac:dyDescent="0.2">
      <c r="D3496" s="139"/>
    </row>
    <row r="3497" spans="4:4" x14ac:dyDescent="0.2">
      <c r="D3497" s="139"/>
    </row>
    <row r="3498" spans="4:4" x14ac:dyDescent="0.2">
      <c r="D3498" s="139"/>
    </row>
    <row r="3499" spans="4:4" x14ac:dyDescent="0.2">
      <c r="D3499" s="139"/>
    </row>
    <row r="3500" spans="4:4" x14ac:dyDescent="0.2">
      <c r="D3500" s="139"/>
    </row>
    <row r="3501" spans="4:4" x14ac:dyDescent="0.2">
      <c r="D3501" s="139"/>
    </row>
    <row r="3502" spans="4:4" x14ac:dyDescent="0.2">
      <c r="D3502" s="139"/>
    </row>
    <row r="3503" spans="4:4" x14ac:dyDescent="0.2">
      <c r="D3503" s="139"/>
    </row>
    <row r="3504" spans="4:4" x14ac:dyDescent="0.2">
      <c r="D3504" s="139"/>
    </row>
    <row r="3505" spans="4:4" x14ac:dyDescent="0.2">
      <c r="D3505" s="139"/>
    </row>
    <row r="3506" spans="4:4" x14ac:dyDescent="0.2">
      <c r="D3506" s="139"/>
    </row>
    <row r="3507" spans="4:4" x14ac:dyDescent="0.2">
      <c r="D3507" s="139"/>
    </row>
    <row r="3508" spans="4:4" x14ac:dyDescent="0.2">
      <c r="D3508" s="139"/>
    </row>
    <row r="3509" spans="4:4" x14ac:dyDescent="0.2">
      <c r="D3509" s="139"/>
    </row>
    <row r="3510" spans="4:4" x14ac:dyDescent="0.2">
      <c r="D3510" s="139"/>
    </row>
    <row r="3511" spans="4:4" x14ac:dyDescent="0.2">
      <c r="D3511" s="139"/>
    </row>
    <row r="3512" spans="4:4" x14ac:dyDescent="0.2">
      <c r="D3512" s="139"/>
    </row>
    <row r="3513" spans="4:4" x14ac:dyDescent="0.2">
      <c r="D3513" s="139"/>
    </row>
    <row r="3514" spans="4:4" x14ac:dyDescent="0.2">
      <c r="D3514" s="139"/>
    </row>
    <row r="3515" spans="4:4" x14ac:dyDescent="0.2">
      <c r="D3515" s="139"/>
    </row>
    <row r="3516" spans="4:4" x14ac:dyDescent="0.2">
      <c r="D3516" s="139"/>
    </row>
    <row r="3517" spans="4:4" x14ac:dyDescent="0.2">
      <c r="D3517" s="139"/>
    </row>
    <row r="3518" spans="4:4" x14ac:dyDescent="0.2">
      <c r="D3518" s="139"/>
    </row>
    <row r="3519" spans="4:4" x14ac:dyDescent="0.2">
      <c r="D3519" s="139"/>
    </row>
    <row r="3520" spans="4:4" x14ac:dyDescent="0.2">
      <c r="D3520" s="139"/>
    </row>
    <row r="3521" spans="4:4" x14ac:dyDescent="0.2">
      <c r="D3521" s="139"/>
    </row>
    <row r="3522" spans="4:4" x14ac:dyDescent="0.2">
      <c r="D3522" s="139"/>
    </row>
    <row r="3523" spans="4:4" x14ac:dyDescent="0.2">
      <c r="D3523" s="139"/>
    </row>
    <row r="3524" spans="4:4" x14ac:dyDescent="0.2">
      <c r="D3524" s="139"/>
    </row>
    <row r="3525" spans="4:4" x14ac:dyDescent="0.2">
      <c r="D3525" s="139"/>
    </row>
    <row r="3526" spans="4:4" x14ac:dyDescent="0.2">
      <c r="D3526" s="139"/>
    </row>
    <row r="3527" spans="4:4" x14ac:dyDescent="0.2">
      <c r="D3527" s="139"/>
    </row>
    <row r="3528" spans="4:4" x14ac:dyDescent="0.2">
      <c r="D3528" s="139"/>
    </row>
    <row r="3529" spans="4:4" x14ac:dyDescent="0.2">
      <c r="D3529" s="139"/>
    </row>
    <row r="3530" spans="4:4" x14ac:dyDescent="0.2">
      <c r="D3530" s="139"/>
    </row>
    <row r="3531" spans="4:4" x14ac:dyDescent="0.2">
      <c r="D3531" s="139"/>
    </row>
    <row r="3532" spans="4:4" x14ac:dyDescent="0.2">
      <c r="D3532" s="139"/>
    </row>
    <row r="3533" spans="4:4" x14ac:dyDescent="0.2">
      <c r="D3533" s="139"/>
    </row>
    <row r="3534" spans="4:4" x14ac:dyDescent="0.2">
      <c r="D3534" s="139"/>
    </row>
    <row r="3535" spans="4:4" x14ac:dyDescent="0.2">
      <c r="D3535" s="139"/>
    </row>
    <row r="3536" spans="4:4" x14ac:dyDescent="0.2">
      <c r="D3536" s="139"/>
    </row>
    <row r="3537" spans="4:4" x14ac:dyDescent="0.2">
      <c r="D3537" s="139"/>
    </row>
    <row r="3538" spans="4:4" x14ac:dyDescent="0.2">
      <c r="D3538" s="139"/>
    </row>
    <row r="3539" spans="4:4" x14ac:dyDescent="0.2">
      <c r="D3539" s="139"/>
    </row>
    <row r="3540" spans="4:4" x14ac:dyDescent="0.2">
      <c r="D3540" s="139"/>
    </row>
    <row r="3541" spans="4:4" x14ac:dyDescent="0.2">
      <c r="D3541" s="139"/>
    </row>
    <row r="3542" spans="4:4" x14ac:dyDescent="0.2">
      <c r="D3542" s="139"/>
    </row>
    <row r="3543" spans="4:4" x14ac:dyDescent="0.2">
      <c r="D3543" s="139"/>
    </row>
    <row r="3544" spans="4:4" x14ac:dyDescent="0.2">
      <c r="D3544" s="139"/>
    </row>
    <row r="3545" spans="4:4" x14ac:dyDescent="0.2">
      <c r="D3545" s="139"/>
    </row>
    <row r="3546" spans="4:4" x14ac:dyDescent="0.2">
      <c r="D3546" s="139"/>
    </row>
    <row r="3547" spans="4:4" x14ac:dyDescent="0.2">
      <c r="D3547" s="139"/>
    </row>
    <row r="3548" spans="4:4" x14ac:dyDescent="0.2">
      <c r="D3548" s="139"/>
    </row>
    <row r="3549" spans="4:4" x14ac:dyDescent="0.2">
      <c r="D3549" s="139"/>
    </row>
    <row r="3550" spans="4:4" x14ac:dyDescent="0.2">
      <c r="D3550" s="139"/>
    </row>
    <row r="3551" spans="4:4" x14ac:dyDescent="0.2">
      <c r="D3551" s="139"/>
    </row>
    <row r="3552" spans="4:4" x14ac:dyDescent="0.2">
      <c r="D3552" s="139"/>
    </row>
    <row r="3553" spans="4:4" x14ac:dyDescent="0.2">
      <c r="D3553" s="139"/>
    </row>
    <row r="3554" spans="4:4" x14ac:dyDescent="0.2">
      <c r="D3554" s="139"/>
    </row>
    <row r="3555" spans="4:4" x14ac:dyDescent="0.2">
      <c r="D3555" s="139"/>
    </row>
    <row r="3556" spans="4:4" x14ac:dyDescent="0.2">
      <c r="D3556" s="139"/>
    </row>
    <row r="3557" spans="4:4" x14ac:dyDescent="0.2">
      <c r="D3557" s="139"/>
    </row>
    <row r="3558" spans="4:4" x14ac:dyDescent="0.2">
      <c r="D3558" s="139"/>
    </row>
    <row r="3559" spans="4:4" x14ac:dyDescent="0.2">
      <c r="D3559" s="139"/>
    </row>
    <row r="3560" spans="4:4" x14ac:dyDescent="0.2">
      <c r="D3560" s="139"/>
    </row>
    <row r="3561" spans="4:4" x14ac:dyDescent="0.2">
      <c r="D3561" s="139"/>
    </row>
    <row r="3562" spans="4:4" x14ac:dyDescent="0.2">
      <c r="D3562" s="139"/>
    </row>
    <row r="3563" spans="4:4" x14ac:dyDescent="0.2">
      <c r="D3563" s="139"/>
    </row>
    <row r="3564" spans="4:4" x14ac:dyDescent="0.2">
      <c r="D3564" s="139"/>
    </row>
    <row r="3565" spans="4:4" x14ac:dyDescent="0.2">
      <c r="D3565" s="139"/>
    </row>
    <row r="3566" spans="4:4" x14ac:dyDescent="0.2">
      <c r="D3566" s="139"/>
    </row>
    <row r="3567" spans="4:4" x14ac:dyDescent="0.2">
      <c r="D3567" s="139"/>
    </row>
    <row r="3568" spans="4:4" x14ac:dyDescent="0.2">
      <c r="D3568" s="139"/>
    </row>
    <row r="3569" spans="4:4" x14ac:dyDescent="0.2">
      <c r="D3569" s="139"/>
    </row>
    <row r="3570" spans="4:4" x14ac:dyDescent="0.2">
      <c r="D3570" s="139"/>
    </row>
    <row r="3571" spans="4:4" x14ac:dyDescent="0.2">
      <c r="D3571" s="139"/>
    </row>
    <row r="3572" spans="4:4" x14ac:dyDescent="0.2">
      <c r="D3572" s="139"/>
    </row>
    <row r="3573" spans="4:4" x14ac:dyDescent="0.2">
      <c r="D3573" s="139"/>
    </row>
    <row r="3574" spans="4:4" x14ac:dyDescent="0.2">
      <c r="D3574" s="139"/>
    </row>
    <row r="3575" spans="4:4" x14ac:dyDescent="0.2">
      <c r="D3575" s="139"/>
    </row>
    <row r="3576" spans="4:4" x14ac:dyDescent="0.2">
      <c r="D3576" s="139"/>
    </row>
    <row r="3577" spans="4:4" x14ac:dyDescent="0.2">
      <c r="D3577" s="139"/>
    </row>
    <row r="3578" spans="4:4" x14ac:dyDescent="0.2">
      <c r="D3578" s="139"/>
    </row>
    <row r="3579" spans="4:4" x14ac:dyDescent="0.2">
      <c r="D3579" s="139"/>
    </row>
    <row r="3580" spans="4:4" x14ac:dyDescent="0.2">
      <c r="D3580" s="139"/>
    </row>
    <row r="3581" spans="4:4" x14ac:dyDescent="0.2">
      <c r="D3581" s="139"/>
    </row>
    <row r="3582" spans="4:4" x14ac:dyDescent="0.2">
      <c r="D3582" s="139"/>
    </row>
    <row r="3583" spans="4:4" x14ac:dyDescent="0.2">
      <c r="D3583" s="139"/>
    </row>
    <row r="3584" spans="4:4" x14ac:dyDescent="0.2">
      <c r="D3584" s="139"/>
    </row>
    <row r="3585" spans="4:4" x14ac:dyDescent="0.2">
      <c r="D3585" s="139"/>
    </row>
    <row r="3586" spans="4:4" x14ac:dyDescent="0.2">
      <c r="D3586" s="139"/>
    </row>
    <row r="3587" spans="4:4" x14ac:dyDescent="0.2">
      <c r="D3587" s="139"/>
    </row>
    <row r="3588" spans="4:4" x14ac:dyDescent="0.2">
      <c r="D3588" s="139"/>
    </row>
    <row r="3589" spans="4:4" x14ac:dyDescent="0.2">
      <c r="D3589" s="139"/>
    </row>
    <row r="3590" spans="4:4" x14ac:dyDescent="0.2">
      <c r="D3590" s="139"/>
    </row>
    <row r="3591" spans="4:4" x14ac:dyDescent="0.2">
      <c r="D3591" s="139"/>
    </row>
    <row r="3592" spans="4:4" x14ac:dyDescent="0.2">
      <c r="D3592" s="139"/>
    </row>
    <row r="3593" spans="4:4" x14ac:dyDescent="0.2">
      <c r="D3593" s="139"/>
    </row>
    <row r="3594" spans="4:4" x14ac:dyDescent="0.2">
      <c r="D3594" s="139"/>
    </row>
    <row r="3595" spans="4:4" x14ac:dyDescent="0.2">
      <c r="D3595" s="139"/>
    </row>
    <row r="3596" spans="4:4" x14ac:dyDescent="0.2">
      <c r="D3596" s="139"/>
    </row>
    <row r="3597" spans="4:4" x14ac:dyDescent="0.2">
      <c r="D3597" s="139"/>
    </row>
    <row r="3598" spans="4:4" x14ac:dyDescent="0.2">
      <c r="D3598" s="139"/>
    </row>
    <row r="3599" spans="4:4" x14ac:dyDescent="0.2">
      <c r="D3599" s="139"/>
    </row>
    <row r="3600" spans="4:4" x14ac:dyDescent="0.2">
      <c r="D3600" s="139"/>
    </row>
    <row r="3601" spans="4:4" x14ac:dyDescent="0.2">
      <c r="D3601" s="139"/>
    </row>
    <row r="3602" spans="4:4" x14ac:dyDescent="0.2">
      <c r="D3602" s="139"/>
    </row>
    <row r="3603" spans="4:4" x14ac:dyDescent="0.2">
      <c r="D3603" s="139"/>
    </row>
    <row r="3604" spans="4:4" x14ac:dyDescent="0.2">
      <c r="D3604" s="139"/>
    </row>
    <row r="3605" spans="4:4" x14ac:dyDescent="0.2">
      <c r="D3605" s="139"/>
    </row>
    <row r="3606" spans="4:4" x14ac:dyDescent="0.2">
      <c r="D3606" s="139"/>
    </row>
    <row r="3607" spans="4:4" x14ac:dyDescent="0.2">
      <c r="D3607" s="139"/>
    </row>
    <row r="3608" spans="4:4" x14ac:dyDescent="0.2">
      <c r="D3608" s="139"/>
    </row>
    <row r="3609" spans="4:4" x14ac:dyDescent="0.2">
      <c r="D3609" s="139"/>
    </row>
    <row r="3610" spans="4:4" x14ac:dyDescent="0.2">
      <c r="D3610" s="139"/>
    </row>
    <row r="3611" spans="4:4" x14ac:dyDescent="0.2">
      <c r="D3611" s="139"/>
    </row>
    <row r="3612" spans="4:4" x14ac:dyDescent="0.2">
      <c r="D3612" s="139"/>
    </row>
    <row r="3613" spans="4:4" x14ac:dyDescent="0.2">
      <c r="D3613" s="139"/>
    </row>
    <row r="3614" spans="4:4" x14ac:dyDescent="0.2">
      <c r="D3614" s="139"/>
    </row>
    <row r="3615" spans="4:4" x14ac:dyDescent="0.2">
      <c r="D3615" s="139"/>
    </row>
    <row r="3616" spans="4:4" x14ac:dyDescent="0.2">
      <c r="D3616" s="139"/>
    </row>
    <row r="3617" spans="4:4" x14ac:dyDescent="0.2">
      <c r="D3617" s="139"/>
    </row>
    <row r="3618" spans="4:4" x14ac:dyDescent="0.2">
      <c r="D3618" s="139"/>
    </row>
    <row r="3619" spans="4:4" x14ac:dyDescent="0.2">
      <c r="D3619" s="139"/>
    </row>
    <row r="3620" spans="4:4" x14ac:dyDescent="0.2">
      <c r="D3620" s="139"/>
    </row>
    <row r="3621" spans="4:4" x14ac:dyDescent="0.2">
      <c r="D3621" s="139"/>
    </row>
    <row r="3622" spans="4:4" x14ac:dyDescent="0.2">
      <c r="D3622" s="139"/>
    </row>
    <row r="3623" spans="4:4" x14ac:dyDescent="0.2">
      <c r="D3623" s="139"/>
    </row>
    <row r="3624" spans="4:4" x14ac:dyDescent="0.2">
      <c r="D3624" s="139"/>
    </row>
    <row r="3625" spans="4:4" x14ac:dyDescent="0.2">
      <c r="D3625" s="139"/>
    </row>
    <row r="3626" spans="4:4" x14ac:dyDescent="0.2">
      <c r="D3626" s="139"/>
    </row>
    <row r="3627" spans="4:4" x14ac:dyDescent="0.2">
      <c r="D3627" s="139"/>
    </row>
    <row r="3628" spans="4:4" x14ac:dyDescent="0.2">
      <c r="D3628" s="139"/>
    </row>
    <row r="3629" spans="4:4" x14ac:dyDescent="0.2">
      <c r="D3629" s="139"/>
    </row>
    <row r="3630" spans="4:4" x14ac:dyDescent="0.2">
      <c r="D3630" s="139"/>
    </row>
    <row r="3631" spans="4:4" x14ac:dyDescent="0.2">
      <c r="D3631" s="139"/>
    </row>
    <row r="3632" spans="4:4" x14ac:dyDescent="0.2">
      <c r="D3632" s="139"/>
    </row>
    <row r="3633" spans="4:4" x14ac:dyDescent="0.2">
      <c r="D3633" s="139"/>
    </row>
    <row r="3634" spans="4:4" x14ac:dyDescent="0.2">
      <c r="D3634" s="139"/>
    </row>
    <row r="3635" spans="4:4" x14ac:dyDescent="0.2">
      <c r="D3635" s="139"/>
    </row>
    <row r="3636" spans="4:4" x14ac:dyDescent="0.2">
      <c r="D3636" s="139"/>
    </row>
    <row r="3637" spans="4:4" x14ac:dyDescent="0.2">
      <c r="D3637" s="139"/>
    </row>
    <row r="3638" spans="4:4" x14ac:dyDescent="0.2">
      <c r="D3638" s="139"/>
    </row>
    <row r="3639" spans="4:4" x14ac:dyDescent="0.2">
      <c r="D3639" s="139"/>
    </row>
    <row r="3640" spans="4:4" x14ac:dyDescent="0.2">
      <c r="D3640" s="139"/>
    </row>
    <row r="3641" spans="4:4" x14ac:dyDescent="0.2">
      <c r="D3641" s="139"/>
    </row>
    <row r="3642" spans="4:4" x14ac:dyDescent="0.2">
      <c r="D3642" s="139"/>
    </row>
    <row r="3643" spans="4:4" x14ac:dyDescent="0.2">
      <c r="D3643" s="139"/>
    </row>
    <row r="3644" spans="4:4" x14ac:dyDescent="0.2">
      <c r="D3644" s="139"/>
    </row>
    <row r="3645" spans="4:4" x14ac:dyDescent="0.2">
      <c r="D3645" s="139"/>
    </row>
    <row r="3646" spans="4:4" x14ac:dyDescent="0.2">
      <c r="D3646" s="139"/>
    </row>
    <row r="3647" spans="4:4" x14ac:dyDescent="0.2">
      <c r="D3647" s="139"/>
    </row>
    <row r="3648" spans="4:4" x14ac:dyDescent="0.2">
      <c r="D3648" s="139"/>
    </row>
    <row r="3649" spans="4:4" x14ac:dyDescent="0.2">
      <c r="D3649" s="139"/>
    </row>
    <row r="3650" spans="4:4" x14ac:dyDescent="0.2">
      <c r="D3650" s="139"/>
    </row>
    <row r="3651" spans="4:4" x14ac:dyDescent="0.2">
      <c r="D3651" s="139"/>
    </row>
    <row r="3652" spans="4:4" x14ac:dyDescent="0.2">
      <c r="D3652" s="139"/>
    </row>
    <row r="3653" spans="4:4" x14ac:dyDescent="0.2">
      <c r="D3653" s="139"/>
    </row>
    <row r="3654" spans="4:4" x14ac:dyDescent="0.2">
      <c r="D3654" s="139"/>
    </row>
    <row r="3655" spans="4:4" x14ac:dyDescent="0.2">
      <c r="D3655" s="139"/>
    </row>
    <row r="3656" spans="4:4" x14ac:dyDescent="0.2">
      <c r="D3656" s="139"/>
    </row>
    <row r="3657" spans="4:4" x14ac:dyDescent="0.2">
      <c r="D3657" s="139"/>
    </row>
    <row r="3658" spans="4:4" x14ac:dyDescent="0.2">
      <c r="D3658" s="139"/>
    </row>
    <row r="3659" spans="4:4" x14ac:dyDescent="0.2">
      <c r="D3659" s="139"/>
    </row>
    <row r="3660" spans="4:4" x14ac:dyDescent="0.2">
      <c r="D3660" s="139"/>
    </row>
    <row r="3661" spans="4:4" x14ac:dyDescent="0.2">
      <c r="D3661" s="139"/>
    </row>
    <row r="3662" spans="4:4" x14ac:dyDescent="0.2">
      <c r="D3662" s="139"/>
    </row>
    <row r="3663" spans="4:4" x14ac:dyDescent="0.2">
      <c r="D3663" s="139"/>
    </row>
    <row r="3664" spans="4:4" x14ac:dyDescent="0.2">
      <c r="D3664" s="139"/>
    </row>
    <row r="3665" spans="4:4" x14ac:dyDescent="0.2">
      <c r="D3665" s="139"/>
    </row>
    <row r="3666" spans="4:4" x14ac:dyDescent="0.2">
      <c r="D3666" s="139"/>
    </row>
    <row r="3667" spans="4:4" x14ac:dyDescent="0.2">
      <c r="D3667" s="139"/>
    </row>
    <row r="3668" spans="4:4" x14ac:dyDescent="0.2">
      <c r="D3668" s="139"/>
    </row>
    <row r="3669" spans="4:4" x14ac:dyDescent="0.2">
      <c r="D3669" s="139"/>
    </row>
    <row r="3670" spans="4:4" x14ac:dyDescent="0.2">
      <c r="D3670" s="139"/>
    </row>
    <row r="3671" spans="4:4" x14ac:dyDescent="0.2">
      <c r="D3671" s="139"/>
    </row>
    <row r="3672" spans="4:4" x14ac:dyDescent="0.2">
      <c r="D3672" s="139"/>
    </row>
    <row r="3673" spans="4:4" x14ac:dyDescent="0.2">
      <c r="D3673" s="139"/>
    </row>
    <row r="3674" spans="4:4" x14ac:dyDescent="0.2">
      <c r="D3674" s="139"/>
    </row>
    <row r="3675" spans="4:4" x14ac:dyDescent="0.2">
      <c r="D3675" s="139"/>
    </row>
    <row r="3676" spans="4:4" x14ac:dyDescent="0.2">
      <c r="D3676" s="139"/>
    </row>
    <row r="3677" spans="4:4" x14ac:dyDescent="0.2">
      <c r="D3677" s="139"/>
    </row>
    <row r="3678" spans="4:4" x14ac:dyDescent="0.2">
      <c r="D3678" s="139"/>
    </row>
    <row r="3679" spans="4:4" x14ac:dyDescent="0.2">
      <c r="D3679" s="139"/>
    </row>
    <row r="3680" spans="4:4" x14ac:dyDescent="0.2">
      <c r="D3680" s="139"/>
    </row>
    <row r="3681" spans="4:4" x14ac:dyDescent="0.2">
      <c r="D3681" s="139"/>
    </row>
    <row r="3682" spans="4:4" x14ac:dyDescent="0.2">
      <c r="D3682" s="139"/>
    </row>
    <row r="3683" spans="4:4" x14ac:dyDescent="0.2">
      <c r="D3683" s="139"/>
    </row>
    <row r="3684" spans="4:4" x14ac:dyDescent="0.2">
      <c r="D3684" s="139"/>
    </row>
    <row r="3685" spans="4:4" x14ac:dyDescent="0.2">
      <c r="D3685" s="139"/>
    </row>
    <row r="3686" spans="4:4" x14ac:dyDescent="0.2">
      <c r="D3686" s="139"/>
    </row>
    <row r="3687" spans="4:4" x14ac:dyDescent="0.2">
      <c r="D3687" s="139"/>
    </row>
    <row r="3688" spans="4:4" x14ac:dyDescent="0.2">
      <c r="D3688" s="139"/>
    </row>
    <row r="3689" spans="4:4" x14ac:dyDescent="0.2">
      <c r="D3689" s="139"/>
    </row>
    <row r="3690" spans="4:4" x14ac:dyDescent="0.2">
      <c r="D3690" s="139"/>
    </row>
    <row r="3691" spans="4:4" x14ac:dyDescent="0.2">
      <c r="D3691" s="139"/>
    </row>
    <row r="3692" spans="4:4" x14ac:dyDescent="0.2">
      <c r="D3692" s="139"/>
    </row>
    <row r="3693" spans="4:4" x14ac:dyDescent="0.2">
      <c r="D3693" s="139"/>
    </row>
    <row r="3694" spans="4:4" x14ac:dyDescent="0.2">
      <c r="D3694" s="139"/>
    </row>
    <row r="3695" spans="4:4" x14ac:dyDescent="0.2">
      <c r="D3695" s="139"/>
    </row>
    <row r="3696" spans="4:4" x14ac:dyDescent="0.2">
      <c r="D3696" s="139"/>
    </row>
    <row r="3697" spans="4:4" x14ac:dyDescent="0.2">
      <c r="D3697" s="139"/>
    </row>
    <row r="3698" spans="4:4" x14ac:dyDescent="0.2">
      <c r="D3698" s="139"/>
    </row>
    <row r="3699" spans="4:4" x14ac:dyDescent="0.2">
      <c r="D3699" s="139"/>
    </row>
    <row r="3700" spans="4:4" x14ac:dyDescent="0.2">
      <c r="D3700" s="139"/>
    </row>
    <row r="3701" spans="4:4" x14ac:dyDescent="0.2">
      <c r="D3701" s="139"/>
    </row>
    <row r="3702" spans="4:4" x14ac:dyDescent="0.2">
      <c r="D3702" s="139"/>
    </row>
    <row r="3703" spans="4:4" x14ac:dyDescent="0.2">
      <c r="D3703" s="139"/>
    </row>
    <row r="3704" spans="4:4" x14ac:dyDescent="0.2">
      <c r="D3704" s="139"/>
    </row>
    <row r="3705" spans="4:4" x14ac:dyDescent="0.2">
      <c r="D3705" s="139"/>
    </row>
    <row r="3706" spans="4:4" x14ac:dyDescent="0.2">
      <c r="D3706" s="139"/>
    </row>
    <row r="3707" spans="4:4" x14ac:dyDescent="0.2">
      <c r="D3707" s="139"/>
    </row>
    <row r="3708" spans="4:4" x14ac:dyDescent="0.2">
      <c r="D3708" s="139"/>
    </row>
    <row r="3709" spans="4:4" x14ac:dyDescent="0.2">
      <c r="D3709" s="139"/>
    </row>
    <row r="3710" spans="4:4" x14ac:dyDescent="0.2">
      <c r="D3710" s="139"/>
    </row>
    <row r="3711" spans="4:4" x14ac:dyDescent="0.2">
      <c r="D3711" s="139"/>
    </row>
    <row r="3712" spans="4:4" x14ac:dyDescent="0.2">
      <c r="D3712" s="139"/>
    </row>
    <row r="3713" spans="4:4" x14ac:dyDescent="0.2">
      <c r="D3713" s="139"/>
    </row>
    <row r="3714" spans="4:4" x14ac:dyDescent="0.2">
      <c r="D3714" s="139"/>
    </row>
    <row r="3715" spans="4:4" x14ac:dyDescent="0.2">
      <c r="D3715" s="139"/>
    </row>
    <row r="3716" spans="4:4" x14ac:dyDescent="0.2">
      <c r="D3716" s="139"/>
    </row>
    <row r="3717" spans="4:4" x14ac:dyDescent="0.2">
      <c r="D3717" s="139"/>
    </row>
    <row r="3718" spans="4:4" x14ac:dyDescent="0.2">
      <c r="D3718" s="139"/>
    </row>
    <row r="3719" spans="4:4" x14ac:dyDescent="0.2">
      <c r="D3719" s="139"/>
    </row>
    <row r="3720" spans="4:4" x14ac:dyDescent="0.2">
      <c r="D3720" s="139"/>
    </row>
    <row r="3721" spans="4:4" x14ac:dyDescent="0.2">
      <c r="D3721" s="139"/>
    </row>
    <row r="3722" spans="4:4" x14ac:dyDescent="0.2">
      <c r="D3722" s="139"/>
    </row>
    <row r="3723" spans="4:4" x14ac:dyDescent="0.2">
      <c r="D3723" s="139"/>
    </row>
    <row r="3724" spans="4:4" x14ac:dyDescent="0.2">
      <c r="D3724" s="139"/>
    </row>
    <row r="3725" spans="4:4" x14ac:dyDescent="0.2">
      <c r="D3725" s="139"/>
    </row>
    <row r="3726" spans="4:4" x14ac:dyDescent="0.2">
      <c r="D3726" s="139"/>
    </row>
    <row r="3727" spans="4:4" x14ac:dyDescent="0.2">
      <c r="D3727" s="139"/>
    </row>
    <row r="3728" spans="4:4" x14ac:dyDescent="0.2">
      <c r="D3728" s="139"/>
    </row>
    <row r="3729" spans="4:4" x14ac:dyDescent="0.2">
      <c r="D3729" s="139"/>
    </row>
    <row r="3730" spans="4:4" x14ac:dyDescent="0.2">
      <c r="D3730" s="139"/>
    </row>
    <row r="3731" spans="4:4" x14ac:dyDescent="0.2">
      <c r="D3731" s="139"/>
    </row>
    <row r="3732" spans="4:4" x14ac:dyDescent="0.2">
      <c r="D3732" s="139"/>
    </row>
    <row r="3733" spans="4:4" x14ac:dyDescent="0.2">
      <c r="D3733" s="139"/>
    </row>
    <row r="3734" spans="4:4" x14ac:dyDescent="0.2">
      <c r="D3734" s="139"/>
    </row>
    <row r="3735" spans="4:4" x14ac:dyDescent="0.2">
      <c r="D3735" s="139"/>
    </row>
    <row r="3736" spans="4:4" x14ac:dyDescent="0.2">
      <c r="D3736" s="139"/>
    </row>
    <row r="3737" spans="4:4" x14ac:dyDescent="0.2">
      <c r="D3737" s="139"/>
    </row>
    <row r="3738" spans="4:4" x14ac:dyDescent="0.2">
      <c r="D3738" s="139"/>
    </row>
    <row r="3739" spans="4:4" x14ac:dyDescent="0.2">
      <c r="D3739" s="139"/>
    </row>
    <row r="3740" spans="4:4" x14ac:dyDescent="0.2">
      <c r="D3740" s="139"/>
    </row>
    <row r="3741" spans="4:4" x14ac:dyDescent="0.2">
      <c r="D3741" s="139"/>
    </row>
    <row r="3742" spans="4:4" x14ac:dyDescent="0.2">
      <c r="D3742" s="139"/>
    </row>
    <row r="3743" spans="4:4" x14ac:dyDescent="0.2">
      <c r="D3743" s="139"/>
    </row>
    <row r="3744" spans="4:4" x14ac:dyDescent="0.2">
      <c r="D3744" s="139"/>
    </row>
    <row r="3745" spans="4:4" x14ac:dyDescent="0.2">
      <c r="D3745" s="139"/>
    </row>
    <row r="3746" spans="4:4" x14ac:dyDescent="0.2">
      <c r="D3746" s="139"/>
    </row>
    <row r="3747" spans="4:4" x14ac:dyDescent="0.2">
      <c r="D3747" s="139"/>
    </row>
    <row r="3748" spans="4:4" x14ac:dyDescent="0.2">
      <c r="D3748" s="139"/>
    </row>
    <row r="3749" spans="4:4" x14ac:dyDescent="0.2">
      <c r="D3749" s="139"/>
    </row>
    <row r="3750" spans="4:4" x14ac:dyDescent="0.2">
      <c r="D3750" s="139"/>
    </row>
    <row r="3751" spans="4:4" x14ac:dyDescent="0.2">
      <c r="D3751" s="139"/>
    </row>
    <row r="3752" spans="4:4" x14ac:dyDescent="0.2">
      <c r="D3752" s="139"/>
    </row>
    <row r="3753" spans="4:4" x14ac:dyDescent="0.2">
      <c r="D3753" s="139"/>
    </row>
    <row r="3754" spans="4:4" x14ac:dyDescent="0.2">
      <c r="D3754" s="139"/>
    </row>
    <row r="3755" spans="4:4" x14ac:dyDescent="0.2">
      <c r="D3755" s="139"/>
    </row>
    <row r="3756" spans="4:4" x14ac:dyDescent="0.2">
      <c r="D3756" s="139"/>
    </row>
    <row r="3757" spans="4:4" x14ac:dyDescent="0.2">
      <c r="D3757" s="139"/>
    </row>
    <row r="3758" spans="4:4" x14ac:dyDescent="0.2">
      <c r="D3758" s="139"/>
    </row>
    <row r="3759" spans="4:4" x14ac:dyDescent="0.2">
      <c r="D3759" s="139"/>
    </row>
    <row r="3760" spans="4:4" x14ac:dyDescent="0.2">
      <c r="D3760" s="139"/>
    </row>
    <row r="3761" spans="4:4" x14ac:dyDescent="0.2">
      <c r="D3761" s="139"/>
    </row>
    <row r="3762" spans="4:4" x14ac:dyDescent="0.2">
      <c r="D3762" s="139"/>
    </row>
    <row r="3763" spans="4:4" x14ac:dyDescent="0.2">
      <c r="D3763" s="139"/>
    </row>
    <row r="3764" spans="4:4" x14ac:dyDescent="0.2">
      <c r="D3764" s="139"/>
    </row>
    <row r="3765" spans="4:4" x14ac:dyDescent="0.2">
      <c r="D3765" s="139"/>
    </row>
    <row r="3766" spans="4:4" x14ac:dyDescent="0.2">
      <c r="D3766" s="139"/>
    </row>
    <row r="3767" spans="4:4" x14ac:dyDescent="0.2">
      <c r="D3767" s="139"/>
    </row>
    <row r="3768" spans="4:4" x14ac:dyDescent="0.2">
      <c r="D3768" s="139"/>
    </row>
    <row r="3769" spans="4:4" x14ac:dyDescent="0.2">
      <c r="D3769" s="139"/>
    </row>
    <row r="3770" spans="4:4" x14ac:dyDescent="0.2">
      <c r="D3770" s="139"/>
    </row>
    <row r="3771" spans="4:4" x14ac:dyDescent="0.2">
      <c r="D3771" s="139"/>
    </row>
    <row r="3772" spans="4:4" x14ac:dyDescent="0.2">
      <c r="D3772" s="139"/>
    </row>
    <row r="3773" spans="4:4" x14ac:dyDescent="0.2">
      <c r="D3773" s="139"/>
    </row>
    <row r="3774" spans="4:4" x14ac:dyDescent="0.2">
      <c r="D3774" s="139"/>
    </row>
    <row r="3775" spans="4:4" x14ac:dyDescent="0.2">
      <c r="D3775" s="139"/>
    </row>
    <row r="3776" spans="4:4" x14ac:dyDescent="0.2">
      <c r="D3776" s="139"/>
    </row>
    <row r="3777" spans="4:4" x14ac:dyDescent="0.2">
      <c r="D3777" s="139"/>
    </row>
    <row r="3778" spans="4:4" x14ac:dyDescent="0.2">
      <c r="D3778" s="139"/>
    </row>
    <row r="3779" spans="4:4" x14ac:dyDescent="0.2">
      <c r="D3779" s="139"/>
    </row>
    <row r="3780" spans="4:4" x14ac:dyDescent="0.2">
      <c r="D3780" s="139"/>
    </row>
    <row r="3781" spans="4:4" x14ac:dyDescent="0.2">
      <c r="D3781" s="139"/>
    </row>
    <row r="3782" spans="4:4" x14ac:dyDescent="0.2">
      <c r="D3782" s="139"/>
    </row>
    <row r="3783" spans="4:4" x14ac:dyDescent="0.2">
      <c r="D3783" s="139"/>
    </row>
    <row r="3784" spans="4:4" x14ac:dyDescent="0.2">
      <c r="D3784" s="139"/>
    </row>
    <row r="3785" spans="4:4" x14ac:dyDescent="0.2">
      <c r="D3785" s="139"/>
    </row>
    <row r="3786" spans="4:4" x14ac:dyDescent="0.2">
      <c r="D3786" s="139"/>
    </row>
    <row r="3787" spans="4:4" x14ac:dyDescent="0.2">
      <c r="D3787" s="139"/>
    </row>
    <row r="3788" spans="4:4" x14ac:dyDescent="0.2">
      <c r="D3788" s="139"/>
    </row>
    <row r="3789" spans="4:4" x14ac:dyDescent="0.2">
      <c r="D3789" s="139"/>
    </row>
    <row r="3790" spans="4:4" x14ac:dyDescent="0.2">
      <c r="D3790" s="139"/>
    </row>
    <row r="3791" spans="4:4" x14ac:dyDescent="0.2">
      <c r="D3791" s="139"/>
    </row>
    <row r="3792" spans="4:4" x14ac:dyDescent="0.2">
      <c r="D3792" s="139"/>
    </row>
    <row r="3793" spans="4:4" x14ac:dyDescent="0.2">
      <c r="D3793" s="139"/>
    </row>
    <row r="3794" spans="4:4" x14ac:dyDescent="0.2">
      <c r="D3794" s="139"/>
    </row>
    <row r="3795" spans="4:4" x14ac:dyDescent="0.2">
      <c r="D3795" s="139"/>
    </row>
    <row r="3796" spans="4:4" x14ac:dyDescent="0.2">
      <c r="D3796" s="139"/>
    </row>
    <row r="3797" spans="4:4" x14ac:dyDescent="0.2">
      <c r="D3797" s="139"/>
    </row>
    <row r="3798" spans="4:4" x14ac:dyDescent="0.2">
      <c r="D3798" s="139"/>
    </row>
    <row r="3799" spans="4:4" x14ac:dyDescent="0.2">
      <c r="D3799" s="139"/>
    </row>
    <row r="3800" spans="4:4" x14ac:dyDescent="0.2">
      <c r="D3800" s="139"/>
    </row>
    <row r="3801" spans="4:4" x14ac:dyDescent="0.2">
      <c r="D3801" s="139"/>
    </row>
    <row r="3802" spans="4:4" x14ac:dyDescent="0.2">
      <c r="D3802" s="139"/>
    </row>
    <row r="3803" spans="4:4" x14ac:dyDescent="0.2">
      <c r="D3803" s="139"/>
    </row>
    <row r="3804" spans="4:4" x14ac:dyDescent="0.2">
      <c r="D3804" s="139"/>
    </row>
    <row r="3805" spans="4:4" x14ac:dyDescent="0.2">
      <c r="D3805" s="139"/>
    </row>
    <row r="3806" spans="4:4" x14ac:dyDescent="0.2">
      <c r="D3806" s="139"/>
    </row>
    <row r="3807" spans="4:4" x14ac:dyDescent="0.2">
      <c r="D3807" s="139"/>
    </row>
    <row r="3808" spans="4:4" x14ac:dyDescent="0.2">
      <c r="D3808" s="139"/>
    </row>
    <row r="3809" spans="4:4" x14ac:dyDescent="0.2">
      <c r="D3809" s="139"/>
    </row>
    <row r="3810" spans="4:4" x14ac:dyDescent="0.2">
      <c r="D3810" s="139"/>
    </row>
    <row r="3811" spans="4:4" x14ac:dyDescent="0.2">
      <c r="D3811" s="139"/>
    </row>
    <row r="3812" spans="4:4" x14ac:dyDescent="0.2">
      <c r="D3812" s="139"/>
    </row>
    <row r="3813" spans="4:4" x14ac:dyDescent="0.2">
      <c r="D3813" s="139"/>
    </row>
    <row r="3814" spans="4:4" x14ac:dyDescent="0.2">
      <c r="D3814" s="139"/>
    </row>
    <row r="3815" spans="4:4" x14ac:dyDescent="0.2">
      <c r="D3815" s="139"/>
    </row>
    <row r="3816" spans="4:4" x14ac:dyDescent="0.2">
      <c r="D3816" s="139"/>
    </row>
    <row r="3817" spans="4:4" x14ac:dyDescent="0.2">
      <c r="D3817" s="139"/>
    </row>
    <row r="3818" spans="4:4" x14ac:dyDescent="0.2">
      <c r="D3818" s="139"/>
    </row>
    <row r="3819" spans="4:4" x14ac:dyDescent="0.2">
      <c r="D3819" s="139"/>
    </row>
    <row r="3820" spans="4:4" x14ac:dyDescent="0.2">
      <c r="D3820" s="139"/>
    </row>
    <row r="3821" spans="4:4" x14ac:dyDescent="0.2">
      <c r="D3821" s="139"/>
    </row>
    <row r="3822" spans="4:4" x14ac:dyDescent="0.2">
      <c r="D3822" s="139"/>
    </row>
    <row r="3823" spans="4:4" x14ac:dyDescent="0.2">
      <c r="D3823" s="139"/>
    </row>
    <row r="3824" spans="4:4" x14ac:dyDescent="0.2">
      <c r="D3824" s="139"/>
    </row>
    <row r="3825" spans="4:4" x14ac:dyDescent="0.2">
      <c r="D3825" s="139"/>
    </row>
    <row r="3826" spans="4:4" x14ac:dyDescent="0.2">
      <c r="D3826" s="139"/>
    </row>
    <row r="3827" spans="4:4" x14ac:dyDescent="0.2">
      <c r="D3827" s="139"/>
    </row>
    <row r="3828" spans="4:4" x14ac:dyDescent="0.2">
      <c r="D3828" s="139"/>
    </row>
    <row r="3829" spans="4:4" x14ac:dyDescent="0.2">
      <c r="D3829" s="139"/>
    </row>
    <row r="3830" spans="4:4" x14ac:dyDescent="0.2">
      <c r="D3830" s="139"/>
    </row>
    <row r="3831" spans="4:4" x14ac:dyDescent="0.2">
      <c r="D3831" s="139"/>
    </row>
    <row r="3832" spans="4:4" x14ac:dyDescent="0.2">
      <c r="D3832" s="139"/>
    </row>
    <row r="3833" spans="4:4" x14ac:dyDescent="0.2">
      <c r="D3833" s="139"/>
    </row>
    <row r="3834" spans="4:4" x14ac:dyDescent="0.2">
      <c r="D3834" s="139"/>
    </row>
    <row r="3835" spans="4:4" x14ac:dyDescent="0.2">
      <c r="D3835" s="139"/>
    </row>
    <row r="3836" spans="4:4" x14ac:dyDescent="0.2">
      <c r="D3836" s="139"/>
    </row>
    <row r="3837" spans="4:4" x14ac:dyDescent="0.2">
      <c r="D3837" s="139"/>
    </row>
    <row r="3838" spans="4:4" x14ac:dyDescent="0.2">
      <c r="D3838" s="139"/>
    </row>
    <row r="3839" spans="4:4" x14ac:dyDescent="0.2">
      <c r="D3839" s="139"/>
    </row>
    <row r="3840" spans="4:4" x14ac:dyDescent="0.2">
      <c r="D3840" s="139"/>
    </row>
    <row r="3841" spans="4:4" x14ac:dyDescent="0.2">
      <c r="D3841" s="139"/>
    </row>
    <row r="3842" spans="4:4" x14ac:dyDescent="0.2">
      <c r="D3842" s="139"/>
    </row>
    <row r="3843" spans="4:4" x14ac:dyDescent="0.2">
      <c r="D3843" s="139"/>
    </row>
    <row r="3844" spans="4:4" x14ac:dyDescent="0.2">
      <c r="D3844" s="139"/>
    </row>
    <row r="3845" spans="4:4" x14ac:dyDescent="0.2">
      <c r="D3845" s="139"/>
    </row>
    <row r="3846" spans="4:4" x14ac:dyDescent="0.2">
      <c r="D3846" s="139"/>
    </row>
    <row r="3847" spans="4:4" x14ac:dyDescent="0.2">
      <c r="D3847" s="139"/>
    </row>
    <row r="3848" spans="4:4" x14ac:dyDescent="0.2">
      <c r="D3848" s="139"/>
    </row>
    <row r="3849" spans="4:4" x14ac:dyDescent="0.2">
      <c r="D3849" s="139"/>
    </row>
    <row r="3850" spans="4:4" x14ac:dyDescent="0.2">
      <c r="D3850" s="139"/>
    </row>
    <row r="3851" spans="4:4" x14ac:dyDescent="0.2">
      <c r="D3851" s="139"/>
    </row>
    <row r="3852" spans="4:4" x14ac:dyDescent="0.2">
      <c r="D3852" s="139"/>
    </row>
    <row r="3853" spans="4:4" x14ac:dyDescent="0.2">
      <c r="D3853" s="139"/>
    </row>
    <row r="3854" spans="4:4" x14ac:dyDescent="0.2">
      <c r="D3854" s="139"/>
    </row>
    <row r="3855" spans="4:4" x14ac:dyDescent="0.2">
      <c r="D3855" s="139"/>
    </row>
    <row r="3856" spans="4:4" x14ac:dyDescent="0.2">
      <c r="D3856" s="139"/>
    </row>
    <row r="3857" spans="4:4" x14ac:dyDescent="0.2">
      <c r="D3857" s="139"/>
    </row>
    <row r="3858" spans="4:4" x14ac:dyDescent="0.2">
      <c r="D3858" s="139"/>
    </row>
    <row r="3859" spans="4:4" x14ac:dyDescent="0.2">
      <c r="D3859" s="139"/>
    </row>
    <row r="3860" spans="4:4" x14ac:dyDescent="0.2">
      <c r="D3860" s="139"/>
    </row>
    <row r="3861" spans="4:4" x14ac:dyDescent="0.2">
      <c r="D3861" s="139"/>
    </row>
    <row r="3862" spans="4:4" x14ac:dyDescent="0.2">
      <c r="D3862" s="139"/>
    </row>
    <row r="3863" spans="4:4" x14ac:dyDescent="0.2">
      <c r="D3863" s="139"/>
    </row>
    <row r="3864" spans="4:4" x14ac:dyDescent="0.2">
      <c r="D3864" s="139"/>
    </row>
    <row r="3865" spans="4:4" x14ac:dyDescent="0.2">
      <c r="D3865" s="139"/>
    </row>
    <row r="3866" spans="4:4" x14ac:dyDescent="0.2">
      <c r="D3866" s="139"/>
    </row>
    <row r="3867" spans="4:4" x14ac:dyDescent="0.2">
      <c r="D3867" s="139"/>
    </row>
    <row r="3868" spans="4:4" x14ac:dyDescent="0.2">
      <c r="D3868" s="139"/>
    </row>
    <row r="3869" spans="4:4" x14ac:dyDescent="0.2">
      <c r="D3869" s="139"/>
    </row>
    <row r="3870" spans="4:4" x14ac:dyDescent="0.2">
      <c r="D3870" s="139"/>
    </row>
    <row r="3871" spans="4:4" x14ac:dyDescent="0.2">
      <c r="D3871" s="139"/>
    </row>
    <row r="3872" spans="4:4" x14ac:dyDescent="0.2">
      <c r="D3872" s="139"/>
    </row>
    <row r="3873" spans="4:4" x14ac:dyDescent="0.2">
      <c r="D3873" s="139"/>
    </row>
    <row r="3874" spans="4:4" x14ac:dyDescent="0.2">
      <c r="D3874" s="139"/>
    </row>
    <row r="3875" spans="4:4" x14ac:dyDescent="0.2">
      <c r="D3875" s="139"/>
    </row>
    <row r="3876" spans="4:4" x14ac:dyDescent="0.2">
      <c r="D3876" s="139"/>
    </row>
    <row r="3877" spans="4:4" x14ac:dyDescent="0.2">
      <c r="D3877" s="139"/>
    </row>
    <row r="3878" spans="4:4" x14ac:dyDescent="0.2">
      <c r="D3878" s="139"/>
    </row>
    <row r="3879" spans="4:4" x14ac:dyDescent="0.2">
      <c r="D3879" s="139"/>
    </row>
    <row r="3880" spans="4:4" x14ac:dyDescent="0.2">
      <c r="D3880" s="139"/>
    </row>
    <row r="3881" spans="4:4" x14ac:dyDescent="0.2">
      <c r="D3881" s="139"/>
    </row>
    <row r="3882" spans="4:4" x14ac:dyDescent="0.2">
      <c r="D3882" s="139"/>
    </row>
    <row r="3883" spans="4:4" x14ac:dyDescent="0.2">
      <c r="D3883" s="139"/>
    </row>
    <row r="3884" spans="4:4" x14ac:dyDescent="0.2">
      <c r="D3884" s="139"/>
    </row>
    <row r="3885" spans="4:4" x14ac:dyDescent="0.2">
      <c r="D3885" s="139"/>
    </row>
    <row r="3886" spans="4:4" x14ac:dyDescent="0.2">
      <c r="D3886" s="139"/>
    </row>
    <row r="3887" spans="4:4" x14ac:dyDescent="0.2">
      <c r="D3887" s="139"/>
    </row>
    <row r="3888" spans="4:4" x14ac:dyDescent="0.2">
      <c r="D3888" s="139"/>
    </row>
    <row r="3889" spans="4:4" x14ac:dyDescent="0.2">
      <c r="D3889" s="139"/>
    </row>
    <row r="3890" spans="4:4" x14ac:dyDescent="0.2">
      <c r="D3890" s="139"/>
    </row>
    <row r="3891" spans="4:4" x14ac:dyDescent="0.2">
      <c r="D3891" s="139"/>
    </row>
    <row r="3892" spans="4:4" x14ac:dyDescent="0.2">
      <c r="D3892" s="139"/>
    </row>
    <row r="3893" spans="4:4" x14ac:dyDescent="0.2">
      <c r="D3893" s="139"/>
    </row>
    <row r="3894" spans="4:4" x14ac:dyDescent="0.2">
      <c r="D3894" s="139"/>
    </row>
    <row r="3895" spans="4:4" x14ac:dyDescent="0.2">
      <c r="D3895" s="139"/>
    </row>
    <row r="3896" spans="4:4" x14ac:dyDescent="0.2">
      <c r="D3896" s="139"/>
    </row>
    <row r="3897" spans="4:4" x14ac:dyDescent="0.2">
      <c r="D3897" s="139"/>
    </row>
    <row r="3898" spans="4:4" x14ac:dyDescent="0.2">
      <c r="D3898" s="139"/>
    </row>
    <row r="3899" spans="4:4" x14ac:dyDescent="0.2">
      <c r="D3899" s="139"/>
    </row>
    <row r="3900" spans="4:4" x14ac:dyDescent="0.2">
      <c r="D3900" s="139"/>
    </row>
    <row r="3901" spans="4:4" x14ac:dyDescent="0.2">
      <c r="D3901" s="139"/>
    </row>
    <row r="3902" spans="4:4" x14ac:dyDescent="0.2">
      <c r="D3902" s="139"/>
    </row>
    <row r="3903" spans="4:4" x14ac:dyDescent="0.2">
      <c r="D3903" s="139"/>
    </row>
    <row r="3904" spans="4:4" x14ac:dyDescent="0.2">
      <c r="D3904" s="139"/>
    </row>
    <row r="3905" spans="4:4" x14ac:dyDescent="0.2">
      <c r="D3905" s="139"/>
    </row>
    <row r="3906" spans="4:4" x14ac:dyDescent="0.2">
      <c r="D3906" s="139"/>
    </row>
    <row r="3907" spans="4:4" x14ac:dyDescent="0.2">
      <c r="D3907" s="139"/>
    </row>
    <row r="3908" spans="4:4" x14ac:dyDescent="0.2">
      <c r="D3908" s="139"/>
    </row>
    <row r="3909" spans="4:4" x14ac:dyDescent="0.2">
      <c r="D3909" s="139"/>
    </row>
    <row r="3910" spans="4:4" x14ac:dyDescent="0.2">
      <c r="D3910" s="139"/>
    </row>
    <row r="3911" spans="4:4" x14ac:dyDescent="0.2">
      <c r="D3911" s="139"/>
    </row>
    <row r="3912" spans="4:4" x14ac:dyDescent="0.2">
      <c r="D3912" s="139"/>
    </row>
    <row r="3913" spans="4:4" x14ac:dyDescent="0.2">
      <c r="D3913" s="139"/>
    </row>
    <row r="3914" spans="4:4" x14ac:dyDescent="0.2">
      <c r="D3914" s="139"/>
    </row>
    <row r="3915" spans="4:4" x14ac:dyDescent="0.2">
      <c r="D3915" s="139"/>
    </row>
    <row r="3916" spans="4:4" x14ac:dyDescent="0.2">
      <c r="D3916" s="139"/>
    </row>
    <row r="3917" spans="4:4" x14ac:dyDescent="0.2">
      <c r="D3917" s="139"/>
    </row>
    <row r="3918" spans="4:4" x14ac:dyDescent="0.2">
      <c r="D3918" s="139"/>
    </row>
    <row r="3919" spans="4:4" x14ac:dyDescent="0.2">
      <c r="D3919" s="139"/>
    </row>
    <row r="3920" spans="4:4" x14ac:dyDescent="0.2">
      <c r="D3920" s="139"/>
    </row>
    <row r="3921" spans="4:4" x14ac:dyDescent="0.2">
      <c r="D3921" s="139"/>
    </row>
    <row r="3922" spans="4:4" x14ac:dyDescent="0.2">
      <c r="D3922" s="139"/>
    </row>
    <row r="3923" spans="4:4" x14ac:dyDescent="0.2">
      <c r="D3923" s="139"/>
    </row>
    <row r="3924" spans="4:4" x14ac:dyDescent="0.2">
      <c r="D3924" s="139"/>
    </row>
    <row r="3925" spans="4:4" x14ac:dyDescent="0.2">
      <c r="D3925" s="139"/>
    </row>
    <row r="3926" spans="4:4" x14ac:dyDescent="0.2">
      <c r="D3926" s="139"/>
    </row>
    <row r="3927" spans="4:4" x14ac:dyDescent="0.2">
      <c r="D3927" s="139"/>
    </row>
    <row r="3928" spans="4:4" x14ac:dyDescent="0.2">
      <c r="D3928" s="139"/>
    </row>
    <row r="3929" spans="4:4" x14ac:dyDescent="0.2">
      <c r="D3929" s="139"/>
    </row>
    <row r="3930" spans="4:4" x14ac:dyDescent="0.2">
      <c r="D3930" s="139"/>
    </row>
    <row r="3931" spans="4:4" x14ac:dyDescent="0.2">
      <c r="D3931" s="139"/>
    </row>
    <row r="3932" spans="4:4" x14ac:dyDescent="0.2">
      <c r="D3932" s="139"/>
    </row>
    <row r="3933" spans="4:4" x14ac:dyDescent="0.2">
      <c r="D3933" s="139"/>
    </row>
    <row r="3934" spans="4:4" x14ac:dyDescent="0.2">
      <c r="D3934" s="139"/>
    </row>
    <row r="3935" spans="4:4" x14ac:dyDescent="0.2">
      <c r="D3935" s="139"/>
    </row>
    <row r="3936" spans="4:4" x14ac:dyDescent="0.2">
      <c r="D3936" s="139"/>
    </row>
    <row r="3937" spans="4:4" x14ac:dyDescent="0.2">
      <c r="D3937" s="139"/>
    </row>
    <row r="3938" spans="4:4" x14ac:dyDescent="0.2">
      <c r="D3938" s="139"/>
    </row>
    <row r="3939" spans="4:4" x14ac:dyDescent="0.2">
      <c r="D3939" s="139"/>
    </row>
    <row r="3940" spans="4:4" x14ac:dyDescent="0.2">
      <c r="D3940" s="139"/>
    </row>
    <row r="3941" spans="4:4" x14ac:dyDescent="0.2">
      <c r="D3941" s="139"/>
    </row>
    <row r="3942" spans="4:4" x14ac:dyDescent="0.2">
      <c r="D3942" s="139"/>
    </row>
    <row r="3943" spans="4:4" x14ac:dyDescent="0.2">
      <c r="D3943" s="139"/>
    </row>
    <row r="3944" spans="4:4" x14ac:dyDescent="0.2">
      <c r="D3944" s="139"/>
    </row>
    <row r="3945" spans="4:4" x14ac:dyDescent="0.2">
      <c r="D3945" s="139"/>
    </row>
    <row r="3946" spans="4:4" x14ac:dyDescent="0.2">
      <c r="D3946" s="139"/>
    </row>
    <row r="3947" spans="4:4" x14ac:dyDescent="0.2">
      <c r="D3947" s="139"/>
    </row>
    <row r="3948" spans="4:4" x14ac:dyDescent="0.2">
      <c r="D3948" s="139"/>
    </row>
    <row r="3949" spans="4:4" x14ac:dyDescent="0.2">
      <c r="D3949" s="139"/>
    </row>
    <row r="3950" spans="4:4" x14ac:dyDescent="0.2">
      <c r="D3950" s="139"/>
    </row>
    <row r="3951" spans="4:4" x14ac:dyDescent="0.2">
      <c r="D3951" s="139"/>
    </row>
    <row r="3952" spans="4:4" x14ac:dyDescent="0.2">
      <c r="D3952" s="139"/>
    </row>
    <row r="3953" spans="4:4" x14ac:dyDescent="0.2">
      <c r="D3953" s="139"/>
    </row>
    <row r="3954" spans="4:4" x14ac:dyDescent="0.2">
      <c r="D3954" s="139"/>
    </row>
    <row r="3955" spans="4:4" x14ac:dyDescent="0.2">
      <c r="D3955" s="139"/>
    </row>
    <row r="3956" spans="4:4" x14ac:dyDescent="0.2">
      <c r="D3956" s="139"/>
    </row>
    <row r="3957" spans="4:4" x14ac:dyDescent="0.2">
      <c r="D3957" s="139"/>
    </row>
    <row r="3958" spans="4:4" x14ac:dyDescent="0.2">
      <c r="D3958" s="139"/>
    </row>
    <row r="3959" spans="4:4" x14ac:dyDescent="0.2">
      <c r="D3959" s="139"/>
    </row>
    <row r="3960" spans="4:4" x14ac:dyDescent="0.2">
      <c r="D3960" s="139"/>
    </row>
    <row r="3961" spans="4:4" x14ac:dyDescent="0.2">
      <c r="D3961" s="139"/>
    </row>
    <row r="3962" spans="4:4" x14ac:dyDescent="0.2">
      <c r="D3962" s="139"/>
    </row>
    <row r="3963" spans="4:4" x14ac:dyDescent="0.2">
      <c r="D3963" s="139"/>
    </row>
    <row r="3964" spans="4:4" x14ac:dyDescent="0.2">
      <c r="D3964" s="139"/>
    </row>
    <row r="3965" spans="4:4" x14ac:dyDescent="0.2">
      <c r="D3965" s="139"/>
    </row>
    <row r="3966" spans="4:4" x14ac:dyDescent="0.2">
      <c r="D3966" s="139"/>
    </row>
    <row r="3967" spans="4:4" x14ac:dyDescent="0.2">
      <c r="D3967" s="139"/>
    </row>
    <row r="3968" spans="4:4" x14ac:dyDescent="0.2">
      <c r="D3968" s="139"/>
    </row>
    <row r="3969" spans="4:4" x14ac:dyDescent="0.2">
      <c r="D3969" s="139"/>
    </row>
    <row r="3970" spans="4:4" x14ac:dyDescent="0.2">
      <c r="D3970" s="139"/>
    </row>
    <row r="3971" spans="4:4" x14ac:dyDescent="0.2">
      <c r="D3971" s="139"/>
    </row>
    <row r="3972" spans="4:4" x14ac:dyDescent="0.2">
      <c r="D3972" s="139"/>
    </row>
    <row r="3973" spans="4:4" x14ac:dyDescent="0.2">
      <c r="D3973" s="139"/>
    </row>
    <row r="3974" spans="4:4" x14ac:dyDescent="0.2">
      <c r="D3974" s="139"/>
    </row>
    <row r="3975" spans="4:4" x14ac:dyDescent="0.2">
      <c r="D3975" s="139"/>
    </row>
    <row r="3976" spans="4:4" x14ac:dyDescent="0.2">
      <c r="D3976" s="139"/>
    </row>
    <row r="3977" spans="4:4" x14ac:dyDescent="0.2">
      <c r="D3977" s="139"/>
    </row>
    <row r="3978" spans="4:4" x14ac:dyDescent="0.2">
      <c r="D3978" s="139"/>
    </row>
    <row r="3979" spans="4:4" x14ac:dyDescent="0.2">
      <c r="D3979" s="139"/>
    </row>
    <row r="3980" spans="4:4" x14ac:dyDescent="0.2">
      <c r="D3980" s="139"/>
    </row>
    <row r="3981" spans="4:4" x14ac:dyDescent="0.2">
      <c r="D3981" s="139"/>
    </row>
    <row r="3982" spans="4:4" x14ac:dyDescent="0.2">
      <c r="D3982" s="139"/>
    </row>
    <row r="3983" spans="4:4" x14ac:dyDescent="0.2">
      <c r="D3983" s="139"/>
    </row>
    <row r="3984" spans="4:4" x14ac:dyDescent="0.2">
      <c r="D3984" s="139"/>
    </row>
    <row r="3985" spans="4:4" x14ac:dyDescent="0.2">
      <c r="D3985" s="139"/>
    </row>
    <row r="3986" spans="4:4" x14ac:dyDescent="0.2">
      <c r="D3986" s="139"/>
    </row>
    <row r="3987" spans="4:4" x14ac:dyDescent="0.2">
      <c r="D3987" s="139"/>
    </row>
    <row r="3988" spans="4:4" x14ac:dyDescent="0.2">
      <c r="D3988" s="139"/>
    </row>
    <row r="3989" spans="4:4" x14ac:dyDescent="0.2">
      <c r="D3989" s="139"/>
    </row>
    <row r="3990" spans="4:4" x14ac:dyDescent="0.2">
      <c r="D3990" s="139"/>
    </row>
    <row r="3991" spans="4:4" x14ac:dyDescent="0.2">
      <c r="D3991" s="139"/>
    </row>
    <row r="3992" spans="4:4" x14ac:dyDescent="0.2">
      <c r="D3992" s="139"/>
    </row>
    <row r="3993" spans="4:4" x14ac:dyDescent="0.2">
      <c r="D3993" s="139"/>
    </row>
    <row r="3994" spans="4:4" x14ac:dyDescent="0.2">
      <c r="D3994" s="139"/>
    </row>
    <row r="3995" spans="4:4" x14ac:dyDescent="0.2">
      <c r="D3995" s="139"/>
    </row>
    <row r="3996" spans="4:4" x14ac:dyDescent="0.2">
      <c r="D3996" s="139"/>
    </row>
    <row r="3997" spans="4:4" x14ac:dyDescent="0.2">
      <c r="D3997" s="139"/>
    </row>
    <row r="3998" spans="4:4" x14ac:dyDescent="0.2">
      <c r="D3998" s="139"/>
    </row>
    <row r="3999" spans="4:4" x14ac:dyDescent="0.2">
      <c r="D3999" s="139"/>
    </row>
    <row r="4000" spans="4:4" x14ac:dyDescent="0.2">
      <c r="D4000" s="139"/>
    </row>
    <row r="4001" spans="4:4" x14ac:dyDescent="0.2">
      <c r="D4001" s="139"/>
    </row>
    <row r="4002" spans="4:4" x14ac:dyDescent="0.2">
      <c r="D4002" s="139"/>
    </row>
    <row r="4003" spans="4:4" x14ac:dyDescent="0.2">
      <c r="D4003" s="139"/>
    </row>
    <row r="4004" spans="4:4" x14ac:dyDescent="0.2">
      <c r="D4004" s="139"/>
    </row>
    <row r="4005" spans="4:4" x14ac:dyDescent="0.2">
      <c r="D4005" s="139"/>
    </row>
    <row r="4006" spans="4:4" x14ac:dyDescent="0.2">
      <c r="D4006" s="139"/>
    </row>
    <row r="4007" spans="4:4" x14ac:dyDescent="0.2">
      <c r="D4007" s="139"/>
    </row>
    <row r="4008" spans="4:4" x14ac:dyDescent="0.2">
      <c r="D4008" s="139"/>
    </row>
    <row r="4009" spans="4:4" x14ac:dyDescent="0.2">
      <c r="D4009" s="139"/>
    </row>
    <row r="4010" spans="4:4" x14ac:dyDescent="0.2">
      <c r="D4010" s="139"/>
    </row>
    <row r="4011" spans="4:4" x14ac:dyDescent="0.2">
      <c r="D4011" s="139"/>
    </row>
    <row r="4012" spans="4:4" x14ac:dyDescent="0.2">
      <c r="D4012" s="139"/>
    </row>
    <row r="4013" spans="4:4" x14ac:dyDescent="0.2">
      <c r="D4013" s="139"/>
    </row>
    <row r="4014" spans="4:4" x14ac:dyDescent="0.2">
      <c r="D4014" s="139"/>
    </row>
    <row r="4015" spans="4:4" x14ac:dyDescent="0.2">
      <c r="D4015" s="139"/>
    </row>
    <row r="4016" spans="4:4" x14ac:dyDescent="0.2">
      <c r="D4016" s="139"/>
    </row>
    <row r="4017" spans="4:4" x14ac:dyDescent="0.2">
      <c r="D4017" s="139"/>
    </row>
    <row r="4018" spans="4:4" x14ac:dyDescent="0.2">
      <c r="D4018" s="139"/>
    </row>
    <row r="4019" spans="4:4" x14ac:dyDescent="0.2">
      <c r="D4019" s="139"/>
    </row>
    <row r="4020" spans="4:4" x14ac:dyDescent="0.2">
      <c r="D4020" s="139"/>
    </row>
    <row r="4021" spans="4:4" x14ac:dyDescent="0.2">
      <c r="D4021" s="139"/>
    </row>
    <row r="4022" spans="4:4" x14ac:dyDescent="0.2">
      <c r="D4022" s="139"/>
    </row>
    <row r="4023" spans="4:4" x14ac:dyDescent="0.2">
      <c r="D4023" s="139"/>
    </row>
    <row r="4024" spans="4:4" x14ac:dyDescent="0.2">
      <c r="D4024" s="139"/>
    </row>
    <row r="4025" spans="4:4" x14ac:dyDescent="0.2">
      <c r="D4025" s="139"/>
    </row>
    <row r="4026" spans="4:4" x14ac:dyDescent="0.2">
      <c r="D4026" s="139"/>
    </row>
    <row r="4027" spans="4:4" x14ac:dyDescent="0.2">
      <c r="D4027" s="139"/>
    </row>
    <row r="4028" spans="4:4" x14ac:dyDescent="0.2">
      <c r="D4028" s="139"/>
    </row>
    <row r="4029" spans="4:4" x14ac:dyDescent="0.2">
      <c r="D4029" s="139"/>
    </row>
    <row r="4030" spans="4:4" x14ac:dyDescent="0.2">
      <c r="D4030" s="139"/>
    </row>
    <row r="4031" spans="4:4" x14ac:dyDescent="0.2">
      <c r="D4031" s="139"/>
    </row>
    <row r="4032" spans="4:4" x14ac:dyDescent="0.2">
      <c r="D4032" s="139"/>
    </row>
    <row r="4033" spans="4:4" x14ac:dyDescent="0.2">
      <c r="D4033" s="139"/>
    </row>
    <row r="4034" spans="4:4" x14ac:dyDescent="0.2">
      <c r="D4034" s="139"/>
    </row>
    <row r="4035" spans="4:4" x14ac:dyDescent="0.2">
      <c r="D4035" s="139"/>
    </row>
    <row r="4036" spans="4:4" x14ac:dyDescent="0.2">
      <c r="D4036" s="139"/>
    </row>
    <row r="4037" spans="4:4" x14ac:dyDescent="0.2">
      <c r="D4037" s="139"/>
    </row>
    <row r="4038" spans="4:4" x14ac:dyDescent="0.2">
      <c r="D4038" s="139"/>
    </row>
    <row r="4039" spans="4:4" x14ac:dyDescent="0.2">
      <c r="D4039" s="139"/>
    </row>
    <row r="4040" spans="4:4" x14ac:dyDescent="0.2">
      <c r="D4040" s="139"/>
    </row>
    <row r="4041" spans="4:4" x14ac:dyDescent="0.2">
      <c r="D4041" s="139"/>
    </row>
    <row r="4042" spans="4:4" x14ac:dyDescent="0.2">
      <c r="D4042" s="139"/>
    </row>
    <row r="4043" spans="4:4" x14ac:dyDescent="0.2">
      <c r="D4043" s="139"/>
    </row>
    <row r="4044" spans="4:4" x14ac:dyDescent="0.2">
      <c r="D4044" s="139"/>
    </row>
    <row r="4045" spans="4:4" x14ac:dyDescent="0.2">
      <c r="D4045" s="139"/>
    </row>
    <row r="4046" spans="4:4" x14ac:dyDescent="0.2">
      <c r="D4046" s="139"/>
    </row>
    <row r="4047" spans="4:4" x14ac:dyDescent="0.2">
      <c r="D4047" s="139"/>
    </row>
    <row r="4048" spans="4:4" x14ac:dyDescent="0.2">
      <c r="D4048" s="139"/>
    </row>
    <row r="4049" spans="4:4" x14ac:dyDescent="0.2">
      <c r="D4049" s="139"/>
    </row>
    <row r="4050" spans="4:4" x14ac:dyDescent="0.2">
      <c r="D4050" s="139"/>
    </row>
    <row r="4051" spans="4:4" x14ac:dyDescent="0.2">
      <c r="D4051" s="139"/>
    </row>
    <row r="4052" spans="4:4" x14ac:dyDescent="0.2">
      <c r="D4052" s="139"/>
    </row>
    <row r="4053" spans="4:4" x14ac:dyDescent="0.2">
      <c r="D4053" s="139"/>
    </row>
    <row r="4054" spans="4:4" x14ac:dyDescent="0.2">
      <c r="D4054" s="139"/>
    </row>
    <row r="4055" spans="4:4" x14ac:dyDescent="0.2">
      <c r="D4055" s="139"/>
    </row>
    <row r="4056" spans="4:4" x14ac:dyDescent="0.2">
      <c r="D4056" s="139"/>
    </row>
    <row r="4057" spans="4:4" x14ac:dyDescent="0.2">
      <c r="D4057" s="139"/>
    </row>
    <row r="4058" spans="4:4" x14ac:dyDescent="0.2">
      <c r="D4058" s="139"/>
    </row>
    <row r="4059" spans="4:4" x14ac:dyDescent="0.2">
      <c r="D4059" s="139"/>
    </row>
    <row r="4060" spans="4:4" x14ac:dyDescent="0.2">
      <c r="D4060" s="139"/>
    </row>
    <row r="4061" spans="4:4" x14ac:dyDescent="0.2">
      <c r="D4061" s="139"/>
    </row>
    <row r="4062" spans="4:4" x14ac:dyDescent="0.2">
      <c r="D4062" s="139"/>
    </row>
    <row r="4063" spans="4:4" x14ac:dyDescent="0.2">
      <c r="D4063" s="139"/>
    </row>
    <row r="4064" spans="4:4" x14ac:dyDescent="0.2">
      <c r="D4064" s="139"/>
    </row>
    <row r="4065" spans="4:4" x14ac:dyDescent="0.2">
      <c r="D4065" s="139"/>
    </row>
    <row r="4066" spans="4:4" x14ac:dyDescent="0.2">
      <c r="D4066" s="139"/>
    </row>
    <row r="4067" spans="4:4" x14ac:dyDescent="0.2">
      <c r="D4067" s="139"/>
    </row>
    <row r="4068" spans="4:4" x14ac:dyDescent="0.2">
      <c r="D4068" s="139"/>
    </row>
    <row r="4069" spans="4:4" x14ac:dyDescent="0.2">
      <c r="D4069" s="139"/>
    </row>
    <row r="4070" spans="4:4" x14ac:dyDescent="0.2">
      <c r="D4070" s="139"/>
    </row>
    <row r="4071" spans="4:4" x14ac:dyDescent="0.2">
      <c r="D4071" s="139"/>
    </row>
    <row r="4072" spans="4:4" x14ac:dyDescent="0.2">
      <c r="D4072" s="139"/>
    </row>
    <row r="4073" spans="4:4" x14ac:dyDescent="0.2">
      <c r="D4073" s="139"/>
    </row>
    <row r="4074" spans="4:4" x14ac:dyDescent="0.2">
      <c r="D4074" s="139"/>
    </row>
    <row r="4075" spans="4:4" x14ac:dyDescent="0.2">
      <c r="D4075" s="139"/>
    </row>
    <row r="4076" spans="4:4" x14ac:dyDescent="0.2">
      <c r="D4076" s="139"/>
    </row>
    <row r="4077" spans="4:4" x14ac:dyDescent="0.2">
      <c r="D4077" s="139"/>
    </row>
    <row r="4078" spans="4:4" x14ac:dyDescent="0.2">
      <c r="D4078" s="139"/>
    </row>
    <row r="4079" spans="4:4" x14ac:dyDescent="0.2">
      <c r="D4079" s="139"/>
    </row>
    <row r="4080" spans="4:4" x14ac:dyDescent="0.2">
      <c r="D4080" s="139"/>
    </row>
    <row r="4081" spans="4:4" x14ac:dyDescent="0.2">
      <c r="D4081" s="139"/>
    </row>
    <row r="4082" spans="4:4" x14ac:dyDescent="0.2">
      <c r="D4082" s="139"/>
    </row>
    <row r="4083" spans="4:4" x14ac:dyDescent="0.2">
      <c r="D4083" s="139"/>
    </row>
    <row r="4084" spans="4:4" x14ac:dyDescent="0.2">
      <c r="D4084" s="139"/>
    </row>
    <row r="4085" spans="4:4" x14ac:dyDescent="0.2">
      <c r="D4085" s="139"/>
    </row>
    <row r="4086" spans="4:4" x14ac:dyDescent="0.2">
      <c r="D4086" s="139"/>
    </row>
    <row r="4087" spans="4:4" x14ac:dyDescent="0.2">
      <c r="D4087" s="139"/>
    </row>
    <row r="4088" spans="4:4" x14ac:dyDescent="0.2">
      <c r="D4088" s="139"/>
    </row>
    <row r="4089" spans="4:4" x14ac:dyDescent="0.2">
      <c r="D4089" s="139"/>
    </row>
    <row r="4090" spans="4:4" x14ac:dyDescent="0.2">
      <c r="D4090" s="139"/>
    </row>
    <row r="4091" spans="4:4" x14ac:dyDescent="0.2">
      <c r="D4091" s="139"/>
    </row>
    <row r="4092" spans="4:4" x14ac:dyDescent="0.2">
      <c r="D4092" s="139"/>
    </row>
    <row r="4093" spans="4:4" x14ac:dyDescent="0.2">
      <c r="D4093" s="139"/>
    </row>
    <row r="4094" spans="4:4" x14ac:dyDescent="0.2">
      <c r="D4094" s="139"/>
    </row>
    <row r="4095" spans="4:4" x14ac:dyDescent="0.2">
      <c r="D4095" s="139"/>
    </row>
    <row r="4096" spans="4:4" x14ac:dyDescent="0.2">
      <c r="D4096" s="139"/>
    </row>
    <row r="4097" spans="4:4" x14ac:dyDescent="0.2">
      <c r="D4097" s="139"/>
    </row>
    <row r="4098" spans="4:4" x14ac:dyDescent="0.2">
      <c r="D4098" s="139"/>
    </row>
    <row r="4099" spans="4:4" x14ac:dyDescent="0.2">
      <c r="D4099" s="139"/>
    </row>
    <row r="4100" spans="4:4" x14ac:dyDescent="0.2">
      <c r="D4100" s="139"/>
    </row>
    <row r="4101" spans="4:4" x14ac:dyDescent="0.2">
      <c r="D4101" s="139"/>
    </row>
    <row r="4102" spans="4:4" x14ac:dyDescent="0.2">
      <c r="D4102" s="139"/>
    </row>
    <row r="4103" spans="4:4" x14ac:dyDescent="0.2">
      <c r="D4103" s="139"/>
    </row>
    <row r="4104" spans="4:4" x14ac:dyDescent="0.2">
      <c r="D4104" s="139"/>
    </row>
    <row r="4105" spans="4:4" x14ac:dyDescent="0.2">
      <c r="D4105" s="139"/>
    </row>
    <row r="4106" spans="4:4" x14ac:dyDescent="0.2">
      <c r="D4106" s="139"/>
    </row>
    <row r="4107" spans="4:4" x14ac:dyDescent="0.2">
      <c r="D4107" s="139"/>
    </row>
    <row r="4108" spans="4:4" x14ac:dyDescent="0.2">
      <c r="D4108" s="139"/>
    </row>
    <row r="4109" spans="4:4" x14ac:dyDescent="0.2">
      <c r="D4109" s="139"/>
    </row>
    <row r="4110" spans="4:4" x14ac:dyDescent="0.2">
      <c r="D4110" s="139"/>
    </row>
    <row r="4111" spans="4:4" x14ac:dyDescent="0.2">
      <c r="D4111" s="139"/>
    </row>
    <row r="4112" spans="4:4" x14ac:dyDescent="0.2">
      <c r="D4112" s="139"/>
    </row>
    <row r="4113" spans="4:4" x14ac:dyDescent="0.2">
      <c r="D4113" s="139"/>
    </row>
    <row r="4114" spans="4:4" x14ac:dyDescent="0.2">
      <c r="D4114" s="139"/>
    </row>
    <row r="4115" spans="4:4" x14ac:dyDescent="0.2">
      <c r="D4115" s="139"/>
    </row>
    <row r="4116" spans="4:4" x14ac:dyDescent="0.2">
      <c r="D4116" s="139"/>
    </row>
    <row r="4117" spans="4:4" x14ac:dyDescent="0.2">
      <c r="D4117" s="139"/>
    </row>
    <row r="4118" spans="4:4" x14ac:dyDescent="0.2">
      <c r="D4118" s="139"/>
    </row>
    <row r="4119" spans="4:4" x14ac:dyDescent="0.2">
      <c r="D4119" s="139"/>
    </row>
    <row r="4120" spans="4:4" x14ac:dyDescent="0.2">
      <c r="D4120" s="139"/>
    </row>
    <row r="4121" spans="4:4" x14ac:dyDescent="0.2">
      <c r="D4121" s="139"/>
    </row>
    <row r="4122" spans="4:4" x14ac:dyDescent="0.2">
      <c r="D4122" s="139"/>
    </row>
    <row r="4123" spans="4:4" x14ac:dyDescent="0.2">
      <c r="D4123" s="139"/>
    </row>
    <row r="4124" spans="4:4" x14ac:dyDescent="0.2">
      <c r="D4124" s="139"/>
    </row>
    <row r="4125" spans="4:4" x14ac:dyDescent="0.2">
      <c r="D4125" s="139"/>
    </row>
    <row r="4126" spans="4:4" x14ac:dyDescent="0.2">
      <c r="D4126" s="139"/>
    </row>
    <row r="4127" spans="4:4" x14ac:dyDescent="0.2">
      <c r="D4127" s="139"/>
    </row>
    <row r="4128" spans="4:4" x14ac:dyDescent="0.2">
      <c r="D4128" s="139"/>
    </row>
    <row r="4129" spans="4:4" x14ac:dyDescent="0.2">
      <c r="D4129" s="139"/>
    </row>
    <row r="4130" spans="4:4" x14ac:dyDescent="0.2">
      <c r="D4130" s="139"/>
    </row>
    <row r="4131" spans="4:4" x14ac:dyDescent="0.2">
      <c r="D4131" s="139"/>
    </row>
    <row r="4132" spans="4:4" x14ac:dyDescent="0.2">
      <c r="D4132" s="139"/>
    </row>
    <row r="4133" spans="4:4" x14ac:dyDescent="0.2">
      <c r="D4133" s="139"/>
    </row>
    <row r="4134" spans="4:4" x14ac:dyDescent="0.2">
      <c r="D4134" s="139"/>
    </row>
    <row r="4135" spans="4:4" x14ac:dyDescent="0.2">
      <c r="D4135" s="139"/>
    </row>
    <row r="4136" spans="4:4" x14ac:dyDescent="0.2">
      <c r="D4136" s="139"/>
    </row>
    <row r="4137" spans="4:4" x14ac:dyDescent="0.2">
      <c r="D4137" s="139"/>
    </row>
    <row r="4138" spans="4:4" x14ac:dyDescent="0.2">
      <c r="D4138" s="139"/>
    </row>
    <row r="4139" spans="4:4" x14ac:dyDescent="0.2">
      <c r="D4139" s="139"/>
    </row>
    <row r="4140" spans="4:4" x14ac:dyDescent="0.2">
      <c r="D4140" s="139"/>
    </row>
    <row r="4141" spans="4:4" x14ac:dyDescent="0.2">
      <c r="D4141" s="139"/>
    </row>
    <row r="4142" spans="4:4" x14ac:dyDescent="0.2">
      <c r="D4142" s="139"/>
    </row>
    <row r="4143" spans="4:4" x14ac:dyDescent="0.2">
      <c r="D4143" s="139"/>
    </row>
    <row r="4144" spans="4:4" x14ac:dyDescent="0.2">
      <c r="D4144" s="139"/>
    </row>
    <row r="4145" spans="4:4" x14ac:dyDescent="0.2">
      <c r="D4145" s="139"/>
    </row>
    <row r="4146" spans="4:4" x14ac:dyDescent="0.2">
      <c r="D4146" s="139"/>
    </row>
    <row r="4147" spans="4:4" x14ac:dyDescent="0.2">
      <c r="D4147" s="139"/>
    </row>
    <row r="4148" spans="4:4" x14ac:dyDescent="0.2">
      <c r="D4148" s="139"/>
    </row>
    <row r="4149" spans="4:4" x14ac:dyDescent="0.2">
      <c r="D4149" s="139"/>
    </row>
    <row r="4150" spans="4:4" x14ac:dyDescent="0.2">
      <c r="D4150" s="139"/>
    </row>
    <row r="4151" spans="4:4" x14ac:dyDescent="0.2">
      <c r="D4151" s="139"/>
    </row>
    <row r="4152" spans="4:4" x14ac:dyDescent="0.2">
      <c r="D4152" s="139"/>
    </row>
    <row r="4153" spans="4:4" x14ac:dyDescent="0.2">
      <c r="D4153" s="139"/>
    </row>
    <row r="4154" spans="4:4" x14ac:dyDescent="0.2">
      <c r="D4154" s="139"/>
    </row>
    <row r="4155" spans="4:4" x14ac:dyDescent="0.2">
      <c r="D4155" s="139"/>
    </row>
    <row r="4156" spans="4:4" x14ac:dyDescent="0.2">
      <c r="D4156" s="139"/>
    </row>
    <row r="4157" spans="4:4" x14ac:dyDescent="0.2">
      <c r="D4157" s="139"/>
    </row>
    <row r="4158" spans="4:4" x14ac:dyDescent="0.2">
      <c r="D4158" s="139"/>
    </row>
    <row r="4159" spans="4:4" x14ac:dyDescent="0.2">
      <c r="D4159" s="139"/>
    </row>
    <row r="4160" spans="4:4" x14ac:dyDescent="0.2">
      <c r="D4160" s="139"/>
    </row>
    <row r="4161" spans="4:4" x14ac:dyDescent="0.2">
      <c r="D4161" s="139"/>
    </row>
    <row r="4162" spans="4:4" x14ac:dyDescent="0.2">
      <c r="D4162" s="139"/>
    </row>
    <row r="4163" spans="4:4" x14ac:dyDescent="0.2">
      <c r="D4163" s="139"/>
    </row>
    <row r="4164" spans="4:4" x14ac:dyDescent="0.2">
      <c r="D4164" s="139"/>
    </row>
    <row r="4165" spans="4:4" x14ac:dyDescent="0.2">
      <c r="D4165" s="139"/>
    </row>
    <row r="4166" spans="4:4" x14ac:dyDescent="0.2">
      <c r="D4166" s="139"/>
    </row>
    <row r="4167" spans="4:4" x14ac:dyDescent="0.2">
      <c r="D4167" s="139"/>
    </row>
    <row r="4168" spans="4:4" x14ac:dyDescent="0.2">
      <c r="D4168" s="139"/>
    </row>
    <row r="4169" spans="4:4" x14ac:dyDescent="0.2">
      <c r="D4169" s="139"/>
    </row>
    <row r="4170" spans="4:4" x14ac:dyDescent="0.2">
      <c r="D4170" s="139"/>
    </row>
    <row r="4171" spans="4:4" x14ac:dyDescent="0.2">
      <c r="D4171" s="139"/>
    </row>
    <row r="4172" spans="4:4" x14ac:dyDescent="0.2">
      <c r="D4172" s="139"/>
    </row>
    <row r="4173" spans="4:4" x14ac:dyDescent="0.2">
      <c r="D4173" s="139"/>
    </row>
    <row r="4174" spans="4:4" x14ac:dyDescent="0.2">
      <c r="D4174" s="139"/>
    </row>
    <row r="4175" spans="4:4" x14ac:dyDescent="0.2">
      <c r="D4175" s="139"/>
    </row>
    <row r="4176" spans="4:4" x14ac:dyDescent="0.2">
      <c r="D4176" s="139"/>
    </row>
    <row r="4177" spans="4:4" x14ac:dyDescent="0.2">
      <c r="D4177" s="139"/>
    </row>
    <row r="4178" spans="4:4" x14ac:dyDescent="0.2">
      <c r="D4178" s="139"/>
    </row>
    <row r="4179" spans="4:4" x14ac:dyDescent="0.2">
      <c r="D4179" s="139"/>
    </row>
    <row r="4180" spans="4:4" x14ac:dyDescent="0.2">
      <c r="D4180" s="139"/>
    </row>
    <row r="4181" spans="4:4" x14ac:dyDescent="0.2">
      <c r="D4181" s="139"/>
    </row>
    <row r="4182" spans="4:4" x14ac:dyDescent="0.2">
      <c r="D4182" s="139"/>
    </row>
    <row r="4183" spans="4:4" x14ac:dyDescent="0.2">
      <c r="D4183" s="139"/>
    </row>
    <row r="4184" spans="4:4" x14ac:dyDescent="0.2">
      <c r="D4184" s="139"/>
    </row>
    <row r="4185" spans="4:4" x14ac:dyDescent="0.2">
      <c r="D4185" s="139"/>
    </row>
    <row r="4186" spans="4:4" x14ac:dyDescent="0.2">
      <c r="D4186" s="139"/>
    </row>
    <row r="4187" spans="4:4" x14ac:dyDescent="0.2">
      <c r="D4187" s="139"/>
    </row>
    <row r="4188" spans="4:4" x14ac:dyDescent="0.2">
      <c r="D4188" s="139"/>
    </row>
    <row r="4189" spans="4:4" x14ac:dyDescent="0.2">
      <c r="D4189" s="139"/>
    </row>
    <row r="4190" spans="4:4" x14ac:dyDescent="0.2">
      <c r="D4190" s="139"/>
    </row>
    <row r="4191" spans="4:4" x14ac:dyDescent="0.2">
      <c r="D4191" s="139"/>
    </row>
    <row r="4192" spans="4:4" x14ac:dyDescent="0.2">
      <c r="D4192" s="139"/>
    </row>
    <row r="4193" spans="4:4" x14ac:dyDescent="0.2">
      <c r="D4193" s="139"/>
    </row>
    <row r="4194" spans="4:4" x14ac:dyDescent="0.2">
      <c r="D4194" s="139"/>
    </row>
    <row r="4195" spans="4:4" x14ac:dyDescent="0.2">
      <c r="D4195" s="139"/>
    </row>
    <row r="4196" spans="4:4" x14ac:dyDescent="0.2">
      <c r="D4196" s="139"/>
    </row>
    <row r="4197" spans="4:4" x14ac:dyDescent="0.2">
      <c r="D4197" s="139"/>
    </row>
    <row r="4198" spans="4:4" x14ac:dyDescent="0.2">
      <c r="D4198" s="139"/>
    </row>
    <row r="4199" spans="4:4" x14ac:dyDescent="0.2">
      <c r="D4199" s="139"/>
    </row>
    <row r="4200" spans="4:4" x14ac:dyDescent="0.2">
      <c r="D4200" s="139"/>
    </row>
    <row r="4201" spans="4:4" x14ac:dyDescent="0.2">
      <c r="D4201" s="139"/>
    </row>
    <row r="4202" spans="4:4" x14ac:dyDescent="0.2">
      <c r="D4202" s="139"/>
    </row>
    <row r="4203" spans="4:4" x14ac:dyDescent="0.2">
      <c r="D4203" s="139"/>
    </row>
    <row r="4204" spans="4:4" x14ac:dyDescent="0.2">
      <c r="D4204" s="139"/>
    </row>
    <row r="4205" spans="4:4" x14ac:dyDescent="0.2">
      <c r="D4205" s="139"/>
    </row>
    <row r="4206" spans="4:4" x14ac:dyDescent="0.2">
      <c r="D4206" s="139"/>
    </row>
    <row r="4207" spans="4:4" x14ac:dyDescent="0.2">
      <c r="D4207" s="139"/>
    </row>
    <row r="4208" spans="4:4" x14ac:dyDescent="0.2">
      <c r="D4208" s="139"/>
    </row>
    <row r="4209" spans="4:4" x14ac:dyDescent="0.2">
      <c r="D4209" s="139"/>
    </row>
    <row r="4210" spans="4:4" x14ac:dyDescent="0.2">
      <c r="D4210" s="139"/>
    </row>
    <row r="4211" spans="4:4" x14ac:dyDescent="0.2">
      <c r="D4211" s="139"/>
    </row>
    <row r="4212" spans="4:4" x14ac:dyDescent="0.2">
      <c r="D4212" s="139"/>
    </row>
    <row r="4213" spans="4:4" x14ac:dyDescent="0.2">
      <c r="D4213" s="139"/>
    </row>
    <row r="4214" spans="4:4" x14ac:dyDescent="0.2">
      <c r="D4214" s="139"/>
    </row>
    <row r="4215" spans="4:4" x14ac:dyDescent="0.2">
      <c r="D4215" s="139"/>
    </row>
    <row r="4216" spans="4:4" x14ac:dyDescent="0.2">
      <c r="D4216" s="139"/>
    </row>
    <row r="4217" spans="4:4" x14ac:dyDescent="0.2">
      <c r="D4217" s="139"/>
    </row>
    <row r="4218" spans="4:4" x14ac:dyDescent="0.2">
      <c r="D4218" s="139"/>
    </row>
    <row r="4219" spans="4:4" x14ac:dyDescent="0.2">
      <c r="D4219" s="139"/>
    </row>
    <row r="4220" spans="4:4" x14ac:dyDescent="0.2">
      <c r="D4220" s="139"/>
    </row>
    <row r="4221" spans="4:4" x14ac:dyDescent="0.2">
      <c r="D4221" s="139"/>
    </row>
    <row r="4222" spans="4:4" x14ac:dyDescent="0.2">
      <c r="D4222" s="139"/>
    </row>
    <row r="4223" spans="4:4" x14ac:dyDescent="0.2">
      <c r="D4223" s="139"/>
    </row>
    <row r="4224" spans="4:4" x14ac:dyDescent="0.2">
      <c r="D4224" s="139"/>
    </row>
    <row r="4225" spans="4:4" x14ac:dyDescent="0.2">
      <c r="D4225" s="139"/>
    </row>
    <row r="4226" spans="4:4" x14ac:dyDescent="0.2">
      <c r="D4226" s="139"/>
    </row>
    <row r="4227" spans="4:4" x14ac:dyDescent="0.2">
      <c r="D4227" s="139"/>
    </row>
    <row r="4228" spans="4:4" x14ac:dyDescent="0.2">
      <c r="D4228" s="139"/>
    </row>
    <row r="4229" spans="4:4" x14ac:dyDescent="0.2">
      <c r="D4229" s="139"/>
    </row>
    <row r="4230" spans="4:4" x14ac:dyDescent="0.2">
      <c r="D4230" s="139"/>
    </row>
    <row r="4231" spans="4:4" x14ac:dyDescent="0.2">
      <c r="D4231" s="139"/>
    </row>
    <row r="4232" spans="4:4" x14ac:dyDescent="0.2">
      <c r="D4232" s="139"/>
    </row>
    <row r="4233" spans="4:4" x14ac:dyDescent="0.2">
      <c r="D4233" s="139"/>
    </row>
    <row r="4234" spans="4:4" x14ac:dyDescent="0.2">
      <c r="D4234" s="139"/>
    </row>
    <row r="4235" spans="4:4" x14ac:dyDescent="0.2">
      <c r="D4235" s="139"/>
    </row>
    <row r="4236" spans="4:4" x14ac:dyDescent="0.2">
      <c r="D4236" s="139"/>
    </row>
    <row r="4237" spans="4:4" x14ac:dyDescent="0.2">
      <c r="D4237" s="139"/>
    </row>
    <row r="4238" spans="4:4" x14ac:dyDescent="0.2">
      <c r="D4238" s="139"/>
    </row>
    <row r="4239" spans="4:4" x14ac:dyDescent="0.2">
      <c r="D4239" s="139"/>
    </row>
    <row r="4240" spans="4:4" x14ac:dyDescent="0.2">
      <c r="D4240" s="139"/>
    </row>
    <row r="4241" spans="4:4" x14ac:dyDescent="0.2">
      <c r="D4241" s="139"/>
    </row>
    <row r="4242" spans="4:4" x14ac:dyDescent="0.2">
      <c r="D4242" s="139"/>
    </row>
    <row r="4243" spans="4:4" x14ac:dyDescent="0.2">
      <c r="D4243" s="139"/>
    </row>
    <row r="4244" spans="4:4" x14ac:dyDescent="0.2">
      <c r="D4244" s="139"/>
    </row>
    <row r="4245" spans="4:4" x14ac:dyDescent="0.2">
      <c r="D4245" s="139"/>
    </row>
    <row r="4246" spans="4:4" x14ac:dyDescent="0.2">
      <c r="D4246" s="139"/>
    </row>
    <row r="4247" spans="4:4" x14ac:dyDescent="0.2">
      <c r="D4247" s="139"/>
    </row>
    <row r="4248" spans="4:4" x14ac:dyDescent="0.2">
      <c r="D4248" s="139"/>
    </row>
    <row r="4249" spans="4:4" x14ac:dyDescent="0.2">
      <c r="D4249" s="139"/>
    </row>
    <row r="4250" spans="4:4" x14ac:dyDescent="0.2">
      <c r="D4250" s="139"/>
    </row>
    <row r="4251" spans="4:4" x14ac:dyDescent="0.2">
      <c r="D4251" s="139"/>
    </row>
    <row r="4252" spans="4:4" x14ac:dyDescent="0.2">
      <c r="D4252" s="139"/>
    </row>
    <row r="4253" spans="4:4" x14ac:dyDescent="0.2">
      <c r="D4253" s="139"/>
    </row>
    <row r="4254" spans="4:4" x14ac:dyDescent="0.2">
      <c r="D4254" s="139"/>
    </row>
    <row r="4255" spans="4:4" x14ac:dyDescent="0.2">
      <c r="D4255" s="139"/>
    </row>
    <row r="4256" spans="4:4" x14ac:dyDescent="0.2">
      <c r="D4256" s="139"/>
    </row>
    <row r="4257" spans="4:4" x14ac:dyDescent="0.2">
      <c r="D4257" s="139"/>
    </row>
    <row r="4258" spans="4:4" x14ac:dyDescent="0.2">
      <c r="D4258" s="139"/>
    </row>
    <row r="4259" spans="4:4" x14ac:dyDescent="0.2">
      <c r="D4259" s="139"/>
    </row>
    <row r="4260" spans="4:4" x14ac:dyDescent="0.2">
      <c r="D4260" s="139"/>
    </row>
    <row r="4261" spans="4:4" x14ac:dyDescent="0.2">
      <c r="D4261" s="139"/>
    </row>
    <row r="4262" spans="4:4" x14ac:dyDescent="0.2">
      <c r="D4262" s="139"/>
    </row>
    <row r="4263" spans="4:4" x14ac:dyDescent="0.2">
      <c r="D4263" s="139"/>
    </row>
    <row r="4264" spans="4:4" x14ac:dyDescent="0.2">
      <c r="D4264" s="139"/>
    </row>
    <row r="4265" spans="4:4" x14ac:dyDescent="0.2">
      <c r="D4265" s="139"/>
    </row>
    <row r="4266" spans="4:4" x14ac:dyDescent="0.2">
      <c r="D4266" s="139"/>
    </row>
    <row r="4267" spans="4:4" x14ac:dyDescent="0.2">
      <c r="D4267" s="139"/>
    </row>
    <row r="4268" spans="4:4" x14ac:dyDescent="0.2">
      <c r="D4268" s="139"/>
    </row>
    <row r="4269" spans="4:4" x14ac:dyDescent="0.2">
      <c r="D4269" s="139"/>
    </row>
    <row r="4270" spans="4:4" x14ac:dyDescent="0.2">
      <c r="D4270" s="139"/>
    </row>
    <row r="4271" spans="4:4" x14ac:dyDescent="0.2">
      <c r="D4271" s="139"/>
    </row>
    <row r="4272" spans="4:4" x14ac:dyDescent="0.2">
      <c r="D4272" s="139"/>
    </row>
    <row r="4273" spans="4:4" x14ac:dyDescent="0.2">
      <c r="D4273" s="139"/>
    </row>
    <row r="4274" spans="4:4" x14ac:dyDescent="0.2">
      <c r="D4274" s="139"/>
    </row>
    <row r="4275" spans="4:4" x14ac:dyDescent="0.2">
      <c r="D4275" s="139"/>
    </row>
    <row r="4276" spans="4:4" x14ac:dyDescent="0.2">
      <c r="D4276" s="139"/>
    </row>
    <row r="4277" spans="4:4" x14ac:dyDescent="0.2">
      <c r="D4277" s="139"/>
    </row>
    <row r="4278" spans="4:4" x14ac:dyDescent="0.2">
      <c r="D4278" s="139"/>
    </row>
    <row r="4279" spans="4:4" x14ac:dyDescent="0.2">
      <c r="D4279" s="139"/>
    </row>
    <row r="4280" spans="4:4" x14ac:dyDescent="0.2">
      <c r="D4280" s="139"/>
    </row>
    <row r="4281" spans="4:4" x14ac:dyDescent="0.2">
      <c r="D4281" s="139"/>
    </row>
    <row r="4282" spans="4:4" x14ac:dyDescent="0.2">
      <c r="D4282" s="139"/>
    </row>
    <row r="4283" spans="4:4" x14ac:dyDescent="0.2">
      <c r="D4283" s="139"/>
    </row>
    <row r="4284" spans="4:4" x14ac:dyDescent="0.2">
      <c r="D4284" s="139"/>
    </row>
    <row r="4285" spans="4:4" x14ac:dyDescent="0.2">
      <c r="D4285" s="139"/>
    </row>
    <row r="4286" spans="4:4" x14ac:dyDescent="0.2">
      <c r="D4286" s="139"/>
    </row>
    <row r="4287" spans="4:4" x14ac:dyDescent="0.2">
      <c r="D4287" s="139"/>
    </row>
    <row r="4288" spans="4:4" x14ac:dyDescent="0.2">
      <c r="D4288" s="139"/>
    </row>
    <row r="4289" spans="4:4" x14ac:dyDescent="0.2">
      <c r="D4289" s="139"/>
    </row>
    <row r="4290" spans="4:4" x14ac:dyDescent="0.2">
      <c r="D4290" s="139"/>
    </row>
    <row r="4291" spans="4:4" x14ac:dyDescent="0.2">
      <c r="D4291" s="139"/>
    </row>
    <row r="4292" spans="4:4" x14ac:dyDescent="0.2">
      <c r="D4292" s="139"/>
    </row>
    <row r="4293" spans="4:4" x14ac:dyDescent="0.2">
      <c r="D4293" s="139"/>
    </row>
    <row r="4294" spans="4:4" x14ac:dyDescent="0.2">
      <c r="D4294" s="139"/>
    </row>
    <row r="4295" spans="4:4" x14ac:dyDescent="0.2">
      <c r="D4295" s="139"/>
    </row>
    <row r="4296" spans="4:4" x14ac:dyDescent="0.2">
      <c r="D4296" s="139"/>
    </row>
    <row r="4297" spans="4:4" x14ac:dyDescent="0.2">
      <c r="D4297" s="139"/>
    </row>
    <row r="4298" spans="4:4" x14ac:dyDescent="0.2">
      <c r="D4298" s="139"/>
    </row>
    <row r="4299" spans="4:4" x14ac:dyDescent="0.2">
      <c r="D4299" s="139"/>
    </row>
    <row r="4300" spans="4:4" x14ac:dyDescent="0.2">
      <c r="D4300" s="139"/>
    </row>
    <row r="4301" spans="4:4" x14ac:dyDescent="0.2">
      <c r="D4301" s="139"/>
    </row>
    <row r="4302" spans="4:4" x14ac:dyDescent="0.2">
      <c r="D4302" s="139"/>
    </row>
    <row r="4303" spans="4:4" x14ac:dyDescent="0.2">
      <c r="D4303" s="139"/>
    </row>
    <row r="4304" spans="4:4" x14ac:dyDescent="0.2">
      <c r="D4304" s="139"/>
    </row>
    <row r="4305" spans="4:4" x14ac:dyDescent="0.2">
      <c r="D4305" s="139"/>
    </row>
    <row r="4306" spans="4:4" x14ac:dyDescent="0.2">
      <c r="D4306" s="139"/>
    </row>
    <row r="4307" spans="4:4" x14ac:dyDescent="0.2">
      <c r="D4307" s="139"/>
    </row>
    <row r="4308" spans="4:4" x14ac:dyDescent="0.2">
      <c r="D4308" s="139"/>
    </row>
    <row r="4309" spans="4:4" x14ac:dyDescent="0.2">
      <c r="D4309" s="139"/>
    </row>
    <row r="4310" spans="4:4" x14ac:dyDescent="0.2">
      <c r="D4310" s="139"/>
    </row>
    <row r="4311" spans="4:4" x14ac:dyDescent="0.2">
      <c r="D4311" s="139"/>
    </row>
    <row r="4312" spans="4:4" x14ac:dyDescent="0.2">
      <c r="D4312" s="139"/>
    </row>
    <row r="4313" spans="4:4" x14ac:dyDescent="0.2">
      <c r="D4313" s="139"/>
    </row>
    <row r="4314" spans="4:4" x14ac:dyDescent="0.2">
      <c r="D4314" s="139"/>
    </row>
    <row r="4315" spans="4:4" x14ac:dyDescent="0.2">
      <c r="D4315" s="139"/>
    </row>
    <row r="4316" spans="4:4" x14ac:dyDescent="0.2">
      <c r="D4316" s="139"/>
    </row>
    <row r="4317" spans="4:4" x14ac:dyDescent="0.2">
      <c r="D4317" s="139"/>
    </row>
    <row r="4318" spans="4:4" x14ac:dyDescent="0.2">
      <c r="D4318" s="139"/>
    </row>
    <row r="4319" spans="4:4" x14ac:dyDescent="0.2">
      <c r="D4319" s="139"/>
    </row>
    <row r="4320" spans="4:4" x14ac:dyDescent="0.2">
      <c r="D4320" s="139"/>
    </row>
    <row r="4321" spans="4:4" x14ac:dyDescent="0.2">
      <c r="D4321" s="139"/>
    </row>
    <row r="4322" spans="4:4" x14ac:dyDescent="0.2">
      <c r="D4322" s="139"/>
    </row>
    <row r="4323" spans="4:4" x14ac:dyDescent="0.2">
      <c r="D4323" s="139"/>
    </row>
    <row r="4324" spans="4:4" x14ac:dyDescent="0.2">
      <c r="D4324" s="139"/>
    </row>
    <row r="4325" spans="4:4" x14ac:dyDescent="0.2">
      <c r="D4325" s="139"/>
    </row>
    <row r="4326" spans="4:4" x14ac:dyDescent="0.2">
      <c r="D4326" s="139"/>
    </row>
    <row r="4327" spans="4:4" x14ac:dyDescent="0.2">
      <c r="D4327" s="139"/>
    </row>
    <row r="4328" spans="4:4" x14ac:dyDescent="0.2">
      <c r="D4328" s="139"/>
    </row>
    <row r="4329" spans="4:4" x14ac:dyDescent="0.2">
      <c r="D4329" s="139"/>
    </row>
    <row r="4330" spans="4:4" x14ac:dyDescent="0.2">
      <c r="D4330" s="139"/>
    </row>
    <row r="4331" spans="4:4" x14ac:dyDescent="0.2">
      <c r="D4331" s="139"/>
    </row>
    <row r="4332" spans="4:4" x14ac:dyDescent="0.2">
      <c r="D4332" s="139"/>
    </row>
    <row r="4333" spans="4:4" x14ac:dyDescent="0.2">
      <c r="D4333" s="139"/>
    </row>
    <row r="4334" spans="4:4" x14ac:dyDescent="0.2">
      <c r="D4334" s="139"/>
    </row>
    <row r="4335" spans="4:4" x14ac:dyDescent="0.2">
      <c r="D4335" s="139"/>
    </row>
    <row r="4336" spans="4:4" x14ac:dyDescent="0.2">
      <c r="D4336" s="139"/>
    </row>
    <row r="4337" spans="4:4" x14ac:dyDescent="0.2">
      <c r="D4337" s="139"/>
    </row>
    <row r="4338" spans="4:4" x14ac:dyDescent="0.2">
      <c r="D4338" s="139"/>
    </row>
    <row r="4339" spans="4:4" x14ac:dyDescent="0.2">
      <c r="D4339" s="139"/>
    </row>
    <row r="4340" spans="4:4" x14ac:dyDescent="0.2">
      <c r="D4340" s="139"/>
    </row>
    <row r="4341" spans="4:4" x14ac:dyDescent="0.2">
      <c r="D4341" s="139"/>
    </row>
    <row r="4342" spans="4:4" x14ac:dyDescent="0.2">
      <c r="D4342" s="139"/>
    </row>
    <row r="4343" spans="4:4" x14ac:dyDescent="0.2">
      <c r="D4343" s="139"/>
    </row>
    <row r="4344" spans="4:4" x14ac:dyDescent="0.2">
      <c r="D4344" s="139"/>
    </row>
    <row r="4345" spans="4:4" x14ac:dyDescent="0.2">
      <c r="D4345" s="139"/>
    </row>
    <row r="4346" spans="4:4" x14ac:dyDescent="0.2">
      <c r="D4346" s="139"/>
    </row>
    <row r="4347" spans="4:4" x14ac:dyDescent="0.2">
      <c r="D4347" s="139"/>
    </row>
    <row r="4348" spans="4:4" x14ac:dyDescent="0.2">
      <c r="D4348" s="139"/>
    </row>
    <row r="4349" spans="4:4" x14ac:dyDescent="0.2">
      <c r="D4349" s="139"/>
    </row>
    <row r="4350" spans="4:4" x14ac:dyDescent="0.2">
      <c r="D4350" s="139"/>
    </row>
    <row r="4351" spans="4:4" x14ac:dyDescent="0.2">
      <c r="D4351" s="139"/>
    </row>
    <row r="4352" spans="4:4" x14ac:dyDescent="0.2">
      <c r="D4352" s="139"/>
    </row>
    <row r="4353" spans="4:4" x14ac:dyDescent="0.2">
      <c r="D4353" s="139"/>
    </row>
    <row r="4354" spans="4:4" x14ac:dyDescent="0.2">
      <c r="D4354" s="139"/>
    </row>
    <row r="4355" spans="4:4" x14ac:dyDescent="0.2">
      <c r="D4355" s="139"/>
    </row>
    <row r="4356" spans="4:4" x14ac:dyDescent="0.2">
      <c r="D4356" s="139"/>
    </row>
    <row r="4357" spans="4:4" x14ac:dyDescent="0.2">
      <c r="D4357" s="139"/>
    </row>
    <row r="4358" spans="4:4" x14ac:dyDescent="0.2">
      <c r="D4358" s="139"/>
    </row>
    <row r="4359" spans="4:4" x14ac:dyDescent="0.2">
      <c r="D4359" s="139"/>
    </row>
    <row r="4360" spans="4:4" x14ac:dyDescent="0.2">
      <c r="D4360" s="139"/>
    </row>
    <row r="4361" spans="4:4" x14ac:dyDescent="0.2">
      <c r="D4361" s="139"/>
    </row>
    <row r="4362" spans="4:4" x14ac:dyDescent="0.2">
      <c r="D4362" s="139"/>
    </row>
    <row r="4363" spans="4:4" x14ac:dyDescent="0.2">
      <c r="D4363" s="139"/>
    </row>
    <row r="4364" spans="4:4" x14ac:dyDescent="0.2">
      <c r="D4364" s="139"/>
    </row>
    <row r="4365" spans="4:4" x14ac:dyDescent="0.2">
      <c r="D4365" s="139"/>
    </row>
    <row r="4366" spans="4:4" x14ac:dyDescent="0.2">
      <c r="D4366" s="139"/>
    </row>
    <row r="4367" spans="4:4" x14ac:dyDescent="0.2">
      <c r="D4367" s="139"/>
    </row>
    <row r="4368" spans="4:4" x14ac:dyDescent="0.2">
      <c r="D4368" s="139"/>
    </row>
    <row r="4369" spans="4:4" x14ac:dyDescent="0.2">
      <c r="D4369" s="139"/>
    </row>
    <row r="4370" spans="4:4" x14ac:dyDescent="0.2">
      <c r="D4370" s="139"/>
    </row>
    <row r="4371" spans="4:4" x14ac:dyDescent="0.2">
      <c r="D4371" s="139"/>
    </row>
    <row r="4372" spans="4:4" x14ac:dyDescent="0.2">
      <c r="D4372" s="139"/>
    </row>
    <row r="4373" spans="4:4" x14ac:dyDescent="0.2">
      <c r="D4373" s="139"/>
    </row>
    <row r="4374" spans="4:4" x14ac:dyDescent="0.2">
      <c r="D4374" s="139"/>
    </row>
    <row r="4375" spans="4:4" x14ac:dyDescent="0.2">
      <c r="D4375" s="139"/>
    </row>
    <row r="4376" spans="4:4" x14ac:dyDescent="0.2">
      <c r="D4376" s="139"/>
    </row>
    <row r="4377" spans="4:4" x14ac:dyDescent="0.2">
      <c r="D4377" s="139"/>
    </row>
    <row r="4378" spans="4:4" x14ac:dyDescent="0.2">
      <c r="D4378" s="139"/>
    </row>
    <row r="4379" spans="4:4" x14ac:dyDescent="0.2">
      <c r="D4379" s="139"/>
    </row>
    <row r="4380" spans="4:4" x14ac:dyDescent="0.2">
      <c r="D4380" s="139"/>
    </row>
    <row r="4381" spans="4:4" x14ac:dyDescent="0.2">
      <c r="D4381" s="139"/>
    </row>
    <row r="4382" spans="4:4" x14ac:dyDescent="0.2">
      <c r="D4382" s="139"/>
    </row>
    <row r="4383" spans="4:4" x14ac:dyDescent="0.2">
      <c r="D4383" s="139"/>
    </row>
    <row r="4384" spans="4:4" x14ac:dyDescent="0.2">
      <c r="D4384" s="139"/>
    </row>
    <row r="4385" spans="4:4" x14ac:dyDescent="0.2">
      <c r="D4385" s="139"/>
    </row>
    <row r="4386" spans="4:4" x14ac:dyDescent="0.2">
      <c r="D4386" s="139"/>
    </row>
    <row r="4387" spans="4:4" x14ac:dyDescent="0.2">
      <c r="D4387" s="139"/>
    </row>
    <row r="4388" spans="4:4" x14ac:dyDescent="0.2">
      <c r="D4388" s="139"/>
    </row>
    <row r="4389" spans="4:4" x14ac:dyDescent="0.2">
      <c r="D4389" s="139"/>
    </row>
    <row r="4390" spans="4:4" x14ac:dyDescent="0.2">
      <c r="D4390" s="139"/>
    </row>
    <row r="4391" spans="4:4" x14ac:dyDescent="0.2">
      <c r="D4391" s="139"/>
    </row>
    <row r="4392" spans="4:4" x14ac:dyDescent="0.2">
      <c r="D4392" s="139"/>
    </row>
    <row r="4393" spans="4:4" x14ac:dyDescent="0.2">
      <c r="D4393" s="139"/>
    </row>
    <row r="4394" spans="4:4" x14ac:dyDescent="0.2">
      <c r="D4394" s="139"/>
    </row>
    <row r="4395" spans="4:4" x14ac:dyDescent="0.2">
      <c r="D4395" s="139"/>
    </row>
    <row r="4396" spans="4:4" x14ac:dyDescent="0.2">
      <c r="D4396" s="139"/>
    </row>
    <row r="4397" spans="4:4" x14ac:dyDescent="0.2">
      <c r="D4397" s="139"/>
    </row>
    <row r="4398" spans="4:4" x14ac:dyDescent="0.2">
      <c r="D4398" s="139"/>
    </row>
    <row r="4399" spans="4:4" x14ac:dyDescent="0.2">
      <c r="D4399" s="139"/>
    </row>
    <row r="4400" spans="4:4" x14ac:dyDescent="0.2">
      <c r="D4400" s="139"/>
    </row>
    <row r="4401" spans="4:4" x14ac:dyDescent="0.2">
      <c r="D4401" s="139"/>
    </row>
    <row r="4402" spans="4:4" x14ac:dyDescent="0.2">
      <c r="D4402" s="139"/>
    </row>
    <row r="4403" spans="4:4" x14ac:dyDescent="0.2">
      <c r="D4403" s="139"/>
    </row>
    <row r="4404" spans="4:4" x14ac:dyDescent="0.2">
      <c r="D4404" s="139"/>
    </row>
    <row r="4405" spans="4:4" x14ac:dyDescent="0.2">
      <c r="D4405" s="139"/>
    </row>
    <row r="4406" spans="4:4" x14ac:dyDescent="0.2">
      <c r="D4406" s="139"/>
    </row>
    <row r="4407" spans="4:4" x14ac:dyDescent="0.2">
      <c r="D4407" s="139"/>
    </row>
    <row r="4408" spans="4:4" x14ac:dyDescent="0.2">
      <c r="D4408" s="139"/>
    </row>
    <row r="4409" spans="4:4" x14ac:dyDescent="0.2">
      <c r="D4409" s="139"/>
    </row>
    <row r="4410" spans="4:4" x14ac:dyDescent="0.2">
      <c r="D4410" s="139"/>
    </row>
    <row r="4411" spans="4:4" x14ac:dyDescent="0.2">
      <c r="D4411" s="139"/>
    </row>
    <row r="4412" spans="4:4" x14ac:dyDescent="0.2">
      <c r="D4412" s="139"/>
    </row>
    <row r="4413" spans="4:4" x14ac:dyDescent="0.2">
      <c r="D4413" s="139"/>
    </row>
    <row r="4414" spans="4:4" x14ac:dyDescent="0.2">
      <c r="D4414" s="139"/>
    </row>
    <row r="4415" spans="4:4" x14ac:dyDescent="0.2">
      <c r="D4415" s="139"/>
    </row>
    <row r="4416" spans="4:4" x14ac:dyDescent="0.2">
      <c r="D4416" s="139"/>
    </row>
    <row r="4417" spans="4:4" x14ac:dyDescent="0.2">
      <c r="D4417" s="139"/>
    </row>
    <row r="4418" spans="4:4" x14ac:dyDescent="0.2">
      <c r="D4418" s="139"/>
    </row>
    <row r="4419" spans="4:4" x14ac:dyDescent="0.2">
      <c r="D4419" s="139"/>
    </row>
    <row r="4420" spans="4:4" x14ac:dyDescent="0.2">
      <c r="D4420" s="139"/>
    </row>
    <row r="4421" spans="4:4" x14ac:dyDescent="0.2">
      <c r="D4421" s="139"/>
    </row>
    <row r="4422" spans="4:4" x14ac:dyDescent="0.2">
      <c r="D4422" s="139"/>
    </row>
    <row r="4423" spans="4:4" x14ac:dyDescent="0.2">
      <c r="D4423" s="139"/>
    </row>
    <row r="4424" spans="4:4" x14ac:dyDescent="0.2">
      <c r="D4424" s="139"/>
    </row>
    <row r="4425" spans="4:4" x14ac:dyDescent="0.2">
      <c r="D4425" s="139"/>
    </row>
    <row r="4426" spans="4:4" x14ac:dyDescent="0.2">
      <c r="D4426" s="139"/>
    </row>
    <row r="4427" spans="4:4" x14ac:dyDescent="0.2">
      <c r="D4427" s="139"/>
    </row>
    <row r="4428" spans="4:4" x14ac:dyDescent="0.2">
      <c r="D4428" s="139"/>
    </row>
    <row r="4429" spans="4:4" x14ac:dyDescent="0.2">
      <c r="D4429" s="139"/>
    </row>
    <row r="4430" spans="4:4" x14ac:dyDescent="0.2">
      <c r="D4430" s="139"/>
    </row>
    <row r="4431" spans="4:4" x14ac:dyDescent="0.2">
      <c r="D4431" s="139"/>
    </row>
    <row r="4432" spans="4:4" x14ac:dyDescent="0.2">
      <c r="D4432" s="139"/>
    </row>
    <row r="4433" spans="4:4" x14ac:dyDescent="0.2">
      <c r="D4433" s="139"/>
    </row>
    <row r="4434" spans="4:4" x14ac:dyDescent="0.2">
      <c r="D4434" s="139"/>
    </row>
    <row r="4435" spans="4:4" x14ac:dyDescent="0.2">
      <c r="D4435" s="139"/>
    </row>
    <row r="4436" spans="4:4" x14ac:dyDescent="0.2">
      <c r="D4436" s="139"/>
    </row>
    <row r="4437" spans="4:4" x14ac:dyDescent="0.2">
      <c r="D4437" s="139"/>
    </row>
    <row r="4438" spans="4:4" x14ac:dyDescent="0.2">
      <c r="D4438" s="139"/>
    </row>
    <row r="4439" spans="4:4" x14ac:dyDescent="0.2">
      <c r="D4439" s="139"/>
    </row>
    <row r="4440" spans="4:4" x14ac:dyDescent="0.2">
      <c r="D4440" s="139"/>
    </row>
    <row r="4441" spans="4:4" x14ac:dyDescent="0.2">
      <c r="D4441" s="139"/>
    </row>
    <row r="4442" spans="4:4" x14ac:dyDescent="0.2">
      <c r="D4442" s="139"/>
    </row>
    <row r="4443" spans="4:4" x14ac:dyDescent="0.2">
      <c r="D4443" s="139"/>
    </row>
    <row r="4444" spans="4:4" x14ac:dyDescent="0.2">
      <c r="D4444" s="139"/>
    </row>
    <row r="4445" spans="4:4" x14ac:dyDescent="0.2">
      <c r="D4445" s="139"/>
    </row>
    <row r="4446" spans="4:4" x14ac:dyDescent="0.2">
      <c r="D4446" s="139"/>
    </row>
    <row r="4447" spans="4:4" x14ac:dyDescent="0.2">
      <c r="D4447" s="139"/>
    </row>
    <row r="4448" spans="4:4" x14ac:dyDescent="0.2">
      <c r="D4448" s="139"/>
    </row>
    <row r="4449" spans="4:4" x14ac:dyDescent="0.2">
      <c r="D4449" s="139"/>
    </row>
    <row r="4450" spans="4:4" x14ac:dyDescent="0.2">
      <c r="D4450" s="139"/>
    </row>
    <row r="4451" spans="4:4" x14ac:dyDescent="0.2">
      <c r="D4451" s="139"/>
    </row>
    <row r="4452" spans="4:4" x14ac:dyDescent="0.2">
      <c r="D4452" s="139"/>
    </row>
    <row r="4453" spans="4:4" x14ac:dyDescent="0.2">
      <c r="D4453" s="139"/>
    </row>
    <row r="4454" spans="4:4" x14ac:dyDescent="0.2">
      <c r="D4454" s="139"/>
    </row>
    <row r="4455" spans="4:4" x14ac:dyDescent="0.2">
      <c r="D4455" s="139"/>
    </row>
    <row r="4456" spans="4:4" x14ac:dyDescent="0.2">
      <c r="D4456" s="139"/>
    </row>
    <row r="4457" spans="4:4" x14ac:dyDescent="0.2">
      <c r="D4457" s="139"/>
    </row>
    <row r="4458" spans="4:4" x14ac:dyDescent="0.2">
      <c r="D4458" s="139"/>
    </row>
    <row r="4459" spans="4:4" x14ac:dyDescent="0.2">
      <c r="D4459" s="139"/>
    </row>
    <row r="4460" spans="4:4" x14ac:dyDescent="0.2">
      <c r="D4460" s="139"/>
    </row>
    <row r="4461" spans="4:4" x14ac:dyDescent="0.2">
      <c r="D4461" s="139"/>
    </row>
    <row r="4462" spans="4:4" x14ac:dyDescent="0.2">
      <c r="D4462" s="139"/>
    </row>
    <row r="4463" spans="4:4" x14ac:dyDescent="0.2">
      <c r="D4463" s="139"/>
    </row>
    <row r="4464" spans="4:4" x14ac:dyDescent="0.2">
      <c r="D4464" s="139"/>
    </row>
    <row r="4465" spans="4:4" x14ac:dyDescent="0.2">
      <c r="D4465" s="139"/>
    </row>
    <row r="4466" spans="4:4" x14ac:dyDescent="0.2">
      <c r="D4466" s="139"/>
    </row>
    <row r="4467" spans="4:4" x14ac:dyDescent="0.2">
      <c r="D4467" s="139"/>
    </row>
    <row r="4468" spans="4:4" x14ac:dyDescent="0.2">
      <c r="D4468" s="139"/>
    </row>
    <row r="4469" spans="4:4" x14ac:dyDescent="0.2">
      <c r="D4469" s="139"/>
    </row>
    <row r="4470" spans="4:4" x14ac:dyDescent="0.2">
      <c r="D4470" s="139"/>
    </row>
    <row r="4471" spans="4:4" x14ac:dyDescent="0.2">
      <c r="D4471" s="139"/>
    </row>
    <row r="4472" spans="4:4" x14ac:dyDescent="0.2">
      <c r="D4472" s="139"/>
    </row>
    <row r="4473" spans="4:4" x14ac:dyDescent="0.2">
      <c r="D4473" s="139"/>
    </row>
    <row r="4474" spans="4:4" x14ac:dyDescent="0.2">
      <c r="D4474" s="139"/>
    </row>
    <row r="4475" spans="4:4" x14ac:dyDescent="0.2">
      <c r="D4475" s="139"/>
    </row>
    <row r="4476" spans="4:4" x14ac:dyDescent="0.2">
      <c r="D4476" s="139"/>
    </row>
    <row r="4477" spans="4:4" x14ac:dyDescent="0.2">
      <c r="D4477" s="139"/>
    </row>
    <row r="4478" spans="4:4" x14ac:dyDescent="0.2">
      <c r="D4478" s="139"/>
    </row>
    <row r="4479" spans="4:4" x14ac:dyDescent="0.2">
      <c r="D4479" s="139"/>
    </row>
    <row r="4480" spans="4:4" x14ac:dyDescent="0.2">
      <c r="D4480" s="139"/>
    </row>
    <row r="4481" spans="4:4" x14ac:dyDescent="0.2">
      <c r="D4481" s="139"/>
    </row>
    <row r="4482" spans="4:4" x14ac:dyDescent="0.2">
      <c r="D4482" s="139"/>
    </row>
    <row r="4483" spans="4:4" x14ac:dyDescent="0.2">
      <c r="D4483" s="139"/>
    </row>
    <row r="4484" spans="4:4" x14ac:dyDescent="0.2">
      <c r="D4484" s="139"/>
    </row>
    <row r="4485" spans="4:4" x14ac:dyDescent="0.2">
      <c r="D4485" s="139"/>
    </row>
    <row r="4486" spans="4:4" x14ac:dyDescent="0.2">
      <c r="D4486" s="139"/>
    </row>
    <row r="4487" spans="4:4" x14ac:dyDescent="0.2">
      <c r="D4487" s="139"/>
    </row>
    <row r="4488" spans="4:4" x14ac:dyDescent="0.2">
      <c r="D4488" s="139"/>
    </row>
    <row r="4489" spans="4:4" x14ac:dyDescent="0.2">
      <c r="D4489" s="139"/>
    </row>
    <row r="4490" spans="4:4" x14ac:dyDescent="0.2">
      <c r="D4490" s="139"/>
    </row>
    <row r="4491" spans="4:4" x14ac:dyDescent="0.2">
      <c r="D4491" s="139"/>
    </row>
    <row r="4492" spans="4:4" x14ac:dyDescent="0.2">
      <c r="D4492" s="139"/>
    </row>
    <row r="4493" spans="4:4" x14ac:dyDescent="0.2">
      <c r="D4493" s="139"/>
    </row>
    <row r="4494" spans="4:4" x14ac:dyDescent="0.2">
      <c r="D4494" s="139"/>
    </row>
    <row r="4495" spans="4:4" x14ac:dyDescent="0.2">
      <c r="D4495" s="139"/>
    </row>
    <row r="4496" spans="4:4" x14ac:dyDescent="0.2">
      <c r="D4496" s="139"/>
    </row>
    <row r="4497" spans="4:4" x14ac:dyDescent="0.2">
      <c r="D4497" s="139"/>
    </row>
    <row r="4498" spans="4:4" x14ac:dyDescent="0.2">
      <c r="D4498" s="139"/>
    </row>
    <row r="4499" spans="4:4" x14ac:dyDescent="0.2">
      <c r="D4499" s="139"/>
    </row>
    <row r="4500" spans="4:4" x14ac:dyDescent="0.2">
      <c r="D4500" s="139"/>
    </row>
    <row r="4501" spans="4:4" x14ac:dyDescent="0.2">
      <c r="D4501" s="139"/>
    </row>
    <row r="4502" spans="4:4" x14ac:dyDescent="0.2">
      <c r="D4502" s="139"/>
    </row>
    <row r="4503" spans="4:4" x14ac:dyDescent="0.2">
      <c r="D4503" s="139"/>
    </row>
    <row r="4504" spans="4:4" x14ac:dyDescent="0.2">
      <c r="D4504" s="139"/>
    </row>
    <row r="4505" spans="4:4" x14ac:dyDescent="0.2">
      <c r="D4505" s="139"/>
    </row>
    <row r="4506" spans="4:4" x14ac:dyDescent="0.2">
      <c r="D4506" s="139"/>
    </row>
    <row r="4507" spans="4:4" x14ac:dyDescent="0.2">
      <c r="D4507" s="139"/>
    </row>
    <row r="4508" spans="4:4" x14ac:dyDescent="0.2">
      <c r="D4508" s="139"/>
    </row>
    <row r="4509" spans="4:4" x14ac:dyDescent="0.2">
      <c r="D4509" s="139"/>
    </row>
    <row r="4510" spans="4:4" x14ac:dyDescent="0.2">
      <c r="D4510" s="139"/>
    </row>
    <row r="4511" spans="4:4" x14ac:dyDescent="0.2">
      <c r="D4511" s="139"/>
    </row>
    <row r="4512" spans="4:4" x14ac:dyDescent="0.2">
      <c r="D4512" s="139"/>
    </row>
    <row r="4513" spans="4:4" x14ac:dyDescent="0.2">
      <c r="D4513" s="139"/>
    </row>
    <row r="4514" spans="4:4" x14ac:dyDescent="0.2">
      <c r="D4514" s="139"/>
    </row>
    <row r="4515" spans="4:4" x14ac:dyDescent="0.2">
      <c r="D4515" s="139"/>
    </row>
    <row r="4516" spans="4:4" x14ac:dyDescent="0.2">
      <c r="D4516" s="139"/>
    </row>
    <row r="4517" spans="4:4" x14ac:dyDescent="0.2">
      <c r="D4517" s="139"/>
    </row>
    <row r="4518" spans="4:4" x14ac:dyDescent="0.2">
      <c r="D4518" s="139"/>
    </row>
    <row r="4519" spans="4:4" x14ac:dyDescent="0.2">
      <c r="D4519" s="139"/>
    </row>
    <row r="4520" spans="4:4" x14ac:dyDescent="0.2">
      <c r="D4520" s="139"/>
    </row>
    <row r="4521" spans="4:4" x14ac:dyDescent="0.2">
      <c r="D4521" s="139"/>
    </row>
    <row r="4522" spans="4:4" x14ac:dyDescent="0.2">
      <c r="D4522" s="139"/>
    </row>
    <row r="4523" spans="4:4" x14ac:dyDescent="0.2">
      <c r="D4523" s="139"/>
    </row>
    <row r="4524" spans="4:4" x14ac:dyDescent="0.2">
      <c r="D4524" s="139"/>
    </row>
    <row r="4525" spans="4:4" x14ac:dyDescent="0.2">
      <c r="D4525" s="139"/>
    </row>
    <row r="4526" spans="4:4" x14ac:dyDescent="0.2">
      <c r="D4526" s="139"/>
    </row>
    <row r="4527" spans="4:4" x14ac:dyDescent="0.2">
      <c r="D4527" s="139"/>
    </row>
    <row r="4528" spans="4:4" x14ac:dyDescent="0.2">
      <c r="D4528" s="139"/>
    </row>
    <row r="4529" spans="4:4" x14ac:dyDescent="0.2">
      <c r="D4529" s="139"/>
    </row>
    <row r="4530" spans="4:4" x14ac:dyDescent="0.2">
      <c r="D4530" s="139"/>
    </row>
    <row r="4531" spans="4:4" x14ac:dyDescent="0.2">
      <c r="D4531" s="139"/>
    </row>
    <row r="4532" spans="4:4" x14ac:dyDescent="0.2">
      <c r="D4532" s="139"/>
    </row>
    <row r="4533" spans="4:4" x14ac:dyDescent="0.2">
      <c r="D4533" s="139"/>
    </row>
    <row r="4534" spans="4:4" x14ac:dyDescent="0.2">
      <c r="D4534" s="139"/>
    </row>
    <row r="4535" spans="4:4" x14ac:dyDescent="0.2">
      <c r="D4535" s="139"/>
    </row>
    <row r="4536" spans="4:4" x14ac:dyDescent="0.2">
      <c r="D4536" s="139"/>
    </row>
    <row r="4537" spans="4:4" x14ac:dyDescent="0.2">
      <c r="D4537" s="139"/>
    </row>
    <row r="4538" spans="4:4" x14ac:dyDescent="0.2">
      <c r="D4538" s="139"/>
    </row>
    <row r="4539" spans="4:4" x14ac:dyDescent="0.2">
      <c r="D4539" s="139"/>
    </row>
    <row r="4540" spans="4:4" x14ac:dyDescent="0.2">
      <c r="D4540" s="139"/>
    </row>
    <row r="4541" spans="4:4" x14ac:dyDescent="0.2">
      <c r="D4541" s="139"/>
    </row>
    <row r="4542" spans="4:4" x14ac:dyDescent="0.2">
      <c r="D4542" s="139"/>
    </row>
    <row r="4543" spans="4:4" x14ac:dyDescent="0.2">
      <c r="D4543" s="139"/>
    </row>
    <row r="4544" spans="4:4" x14ac:dyDescent="0.2">
      <c r="D4544" s="139"/>
    </row>
    <row r="4545" spans="4:4" x14ac:dyDescent="0.2">
      <c r="D4545" s="139"/>
    </row>
    <row r="4546" spans="4:4" x14ac:dyDescent="0.2">
      <c r="D4546" s="139"/>
    </row>
    <row r="4547" spans="4:4" x14ac:dyDescent="0.2">
      <c r="D4547" s="139"/>
    </row>
    <row r="4548" spans="4:4" x14ac:dyDescent="0.2">
      <c r="D4548" s="139"/>
    </row>
    <row r="4549" spans="4:4" x14ac:dyDescent="0.2">
      <c r="D4549" s="139"/>
    </row>
    <row r="4550" spans="4:4" x14ac:dyDescent="0.2">
      <c r="D4550" s="139"/>
    </row>
    <row r="4551" spans="4:4" x14ac:dyDescent="0.2">
      <c r="D4551" s="139"/>
    </row>
    <row r="4552" spans="4:4" x14ac:dyDescent="0.2">
      <c r="D4552" s="139"/>
    </row>
    <row r="4553" spans="4:4" x14ac:dyDescent="0.2">
      <c r="D4553" s="139"/>
    </row>
    <row r="4554" spans="4:4" x14ac:dyDescent="0.2">
      <c r="D4554" s="139"/>
    </row>
    <row r="4555" spans="4:4" x14ac:dyDescent="0.2">
      <c r="D4555" s="139"/>
    </row>
    <row r="4556" spans="4:4" x14ac:dyDescent="0.2">
      <c r="D4556" s="139"/>
    </row>
    <row r="4557" spans="4:4" x14ac:dyDescent="0.2">
      <c r="D4557" s="139"/>
    </row>
    <row r="4558" spans="4:4" x14ac:dyDescent="0.2">
      <c r="D4558" s="139"/>
    </row>
    <row r="4559" spans="4:4" x14ac:dyDescent="0.2">
      <c r="D4559" s="139"/>
    </row>
    <row r="4560" spans="4:4" x14ac:dyDescent="0.2">
      <c r="D4560" s="139"/>
    </row>
    <row r="4561" spans="4:4" x14ac:dyDescent="0.2">
      <c r="D4561" s="139"/>
    </row>
    <row r="4562" spans="4:4" x14ac:dyDescent="0.2">
      <c r="D4562" s="139"/>
    </row>
    <row r="4563" spans="4:4" x14ac:dyDescent="0.2">
      <c r="D4563" s="139"/>
    </row>
    <row r="4564" spans="4:4" x14ac:dyDescent="0.2">
      <c r="D4564" s="139"/>
    </row>
    <row r="4565" spans="4:4" x14ac:dyDescent="0.2">
      <c r="D4565" s="139"/>
    </row>
    <row r="4566" spans="4:4" x14ac:dyDescent="0.2">
      <c r="D4566" s="139"/>
    </row>
    <row r="4567" spans="4:4" x14ac:dyDescent="0.2">
      <c r="D4567" s="139"/>
    </row>
    <row r="4568" spans="4:4" x14ac:dyDescent="0.2">
      <c r="D4568" s="139"/>
    </row>
    <row r="4569" spans="4:4" x14ac:dyDescent="0.2">
      <c r="D4569" s="139"/>
    </row>
    <row r="4570" spans="4:4" x14ac:dyDescent="0.2">
      <c r="D4570" s="139"/>
    </row>
    <row r="4571" spans="4:4" x14ac:dyDescent="0.2">
      <c r="D4571" s="139"/>
    </row>
    <row r="4572" spans="4:4" x14ac:dyDescent="0.2">
      <c r="D4572" s="139"/>
    </row>
    <row r="4573" spans="4:4" x14ac:dyDescent="0.2">
      <c r="D4573" s="139"/>
    </row>
    <row r="4574" spans="4:4" x14ac:dyDescent="0.2">
      <c r="D4574" s="139"/>
    </row>
    <row r="4575" spans="4:4" x14ac:dyDescent="0.2">
      <c r="D4575" s="139"/>
    </row>
    <row r="4576" spans="4:4" x14ac:dyDescent="0.2">
      <c r="D4576" s="139"/>
    </row>
    <row r="4577" spans="4:4" x14ac:dyDescent="0.2">
      <c r="D4577" s="139"/>
    </row>
    <row r="4578" spans="4:4" x14ac:dyDescent="0.2">
      <c r="D4578" s="139"/>
    </row>
    <row r="4579" spans="4:4" x14ac:dyDescent="0.2">
      <c r="D4579" s="139"/>
    </row>
    <row r="4580" spans="4:4" x14ac:dyDescent="0.2">
      <c r="D4580" s="139"/>
    </row>
    <row r="4581" spans="4:4" x14ac:dyDescent="0.2">
      <c r="D4581" s="139"/>
    </row>
    <row r="4582" spans="4:4" x14ac:dyDescent="0.2">
      <c r="D4582" s="139"/>
    </row>
    <row r="4583" spans="4:4" x14ac:dyDescent="0.2">
      <c r="D4583" s="139"/>
    </row>
    <row r="4584" spans="4:4" x14ac:dyDescent="0.2">
      <c r="D4584" s="139"/>
    </row>
    <row r="4585" spans="4:4" x14ac:dyDescent="0.2">
      <c r="D4585" s="139"/>
    </row>
    <row r="4586" spans="4:4" x14ac:dyDescent="0.2">
      <c r="D4586" s="139"/>
    </row>
    <row r="4587" spans="4:4" x14ac:dyDescent="0.2">
      <c r="D4587" s="139"/>
    </row>
    <row r="4588" spans="4:4" x14ac:dyDescent="0.2">
      <c r="D4588" s="139"/>
    </row>
    <row r="4589" spans="4:4" x14ac:dyDescent="0.2">
      <c r="D4589" s="139"/>
    </row>
    <row r="4590" spans="4:4" x14ac:dyDescent="0.2">
      <c r="D4590" s="139"/>
    </row>
    <row r="4591" spans="4:4" x14ac:dyDescent="0.2">
      <c r="D4591" s="139"/>
    </row>
    <row r="4592" spans="4:4" x14ac:dyDescent="0.2">
      <c r="D4592" s="139"/>
    </row>
    <row r="4593" spans="4:4" x14ac:dyDescent="0.2">
      <c r="D4593" s="139"/>
    </row>
    <row r="4594" spans="4:4" x14ac:dyDescent="0.2">
      <c r="D4594" s="139"/>
    </row>
    <row r="4595" spans="4:4" x14ac:dyDescent="0.2">
      <c r="D4595" s="139"/>
    </row>
    <row r="4596" spans="4:4" x14ac:dyDescent="0.2">
      <c r="D4596" s="139"/>
    </row>
    <row r="4597" spans="4:4" x14ac:dyDescent="0.2">
      <c r="D4597" s="139"/>
    </row>
    <row r="4598" spans="4:4" x14ac:dyDescent="0.2">
      <c r="D4598" s="139"/>
    </row>
    <row r="4599" spans="4:4" x14ac:dyDescent="0.2">
      <c r="D4599" s="139"/>
    </row>
    <row r="4600" spans="4:4" x14ac:dyDescent="0.2">
      <c r="D4600" s="139"/>
    </row>
    <row r="4601" spans="4:4" x14ac:dyDescent="0.2">
      <c r="D4601" s="139"/>
    </row>
    <row r="4602" spans="4:4" x14ac:dyDescent="0.2">
      <c r="D4602" s="139"/>
    </row>
    <row r="4603" spans="4:4" x14ac:dyDescent="0.2">
      <c r="D4603" s="139"/>
    </row>
    <row r="4604" spans="4:4" x14ac:dyDescent="0.2">
      <c r="D4604" s="139"/>
    </row>
    <row r="4605" spans="4:4" x14ac:dyDescent="0.2">
      <c r="D4605" s="139"/>
    </row>
    <row r="4606" spans="4:4" x14ac:dyDescent="0.2">
      <c r="D4606" s="139"/>
    </row>
    <row r="4607" spans="4:4" x14ac:dyDescent="0.2">
      <c r="D4607" s="139"/>
    </row>
    <row r="4608" spans="4:4" x14ac:dyDescent="0.2">
      <c r="D4608" s="139"/>
    </row>
    <row r="4609" spans="4:4" x14ac:dyDescent="0.2">
      <c r="D4609" s="139"/>
    </row>
    <row r="4610" spans="4:4" x14ac:dyDescent="0.2">
      <c r="D4610" s="139"/>
    </row>
    <row r="4611" spans="4:4" x14ac:dyDescent="0.2">
      <c r="D4611" s="139"/>
    </row>
    <row r="4612" spans="4:4" x14ac:dyDescent="0.2">
      <c r="D4612" s="139"/>
    </row>
    <row r="4613" spans="4:4" x14ac:dyDescent="0.2">
      <c r="D4613" s="139"/>
    </row>
    <row r="4614" spans="4:4" x14ac:dyDescent="0.2">
      <c r="D4614" s="139"/>
    </row>
    <row r="4615" spans="4:4" x14ac:dyDescent="0.2">
      <c r="D4615" s="139"/>
    </row>
    <row r="4616" spans="4:4" x14ac:dyDescent="0.2">
      <c r="D4616" s="139"/>
    </row>
    <row r="4617" spans="4:4" x14ac:dyDescent="0.2">
      <c r="D4617" s="139"/>
    </row>
    <row r="4618" spans="4:4" x14ac:dyDescent="0.2">
      <c r="D4618" s="139"/>
    </row>
    <row r="4619" spans="4:4" x14ac:dyDescent="0.2">
      <c r="D4619" s="139"/>
    </row>
    <row r="4620" spans="4:4" x14ac:dyDescent="0.2">
      <c r="D4620" s="139"/>
    </row>
    <row r="4621" spans="4:4" x14ac:dyDescent="0.2">
      <c r="D4621" s="139"/>
    </row>
    <row r="4622" spans="4:4" x14ac:dyDescent="0.2">
      <c r="D4622" s="139"/>
    </row>
    <row r="4623" spans="4:4" x14ac:dyDescent="0.2">
      <c r="D4623" s="139"/>
    </row>
    <row r="4624" spans="4:4" x14ac:dyDescent="0.2">
      <c r="D4624" s="139"/>
    </row>
    <row r="4625" spans="4:4" x14ac:dyDescent="0.2">
      <c r="D4625" s="139"/>
    </row>
    <row r="4626" spans="4:4" x14ac:dyDescent="0.2">
      <c r="D4626" s="139"/>
    </row>
    <row r="4627" spans="4:4" x14ac:dyDescent="0.2">
      <c r="D4627" s="139"/>
    </row>
    <row r="4628" spans="4:4" x14ac:dyDescent="0.2">
      <c r="D4628" s="139"/>
    </row>
    <row r="4629" spans="4:4" x14ac:dyDescent="0.2">
      <c r="D4629" s="139"/>
    </row>
    <row r="4630" spans="4:4" x14ac:dyDescent="0.2">
      <c r="D4630" s="139"/>
    </row>
    <row r="4631" spans="4:4" x14ac:dyDescent="0.2">
      <c r="D4631" s="139"/>
    </row>
    <row r="4632" spans="4:4" x14ac:dyDescent="0.2">
      <c r="D4632" s="139"/>
    </row>
    <row r="4633" spans="4:4" x14ac:dyDescent="0.2">
      <c r="D4633" s="139"/>
    </row>
    <row r="4634" spans="4:4" x14ac:dyDescent="0.2">
      <c r="D4634" s="139"/>
    </row>
    <row r="4635" spans="4:4" x14ac:dyDescent="0.2">
      <c r="D4635" s="139"/>
    </row>
    <row r="4636" spans="4:4" x14ac:dyDescent="0.2">
      <c r="D4636" s="139"/>
    </row>
    <row r="4637" spans="4:4" x14ac:dyDescent="0.2">
      <c r="D4637" s="139"/>
    </row>
    <row r="4638" spans="4:4" x14ac:dyDescent="0.2">
      <c r="D4638" s="139"/>
    </row>
    <row r="4639" spans="4:4" x14ac:dyDescent="0.2">
      <c r="D4639" s="139"/>
    </row>
    <row r="4640" spans="4:4" x14ac:dyDescent="0.2">
      <c r="D4640" s="139"/>
    </row>
    <row r="4641" spans="4:4" x14ac:dyDescent="0.2">
      <c r="D4641" s="139"/>
    </row>
    <row r="4642" spans="4:4" x14ac:dyDescent="0.2">
      <c r="D4642" s="139"/>
    </row>
    <row r="4643" spans="4:4" x14ac:dyDescent="0.2">
      <c r="D4643" s="139"/>
    </row>
    <row r="4644" spans="4:4" x14ac:dyDescent="0.2">
      <c r="D4644" s="139"/>
    </row>
    <row r="4645" spans="4:4" x14ac:dyDescent="0.2">
      <c r="D4645" s="139"/>
    </row>
    <row r="4646" spans="4:4" x14ac:dyDescent="0.2">
      <c r="D4646" s="139"/>
    </row>
    <row r="4647" spans="4:4" x14ac:dyDescent="0.2">
      <c r="D4647" s="139"/>
    </row>
    <row r="4648" spans="4:4" x14ac:dyDescent="0.2">
      <c r="D4648" s="139"/>
    </row>
    <row r="4649" spans="4:4" x14ac:dyDescent="0.2">
      <c r="D4649" s="139"/>
    </row>
    <row r="4650" spans="4:4" x14ac:dyDescent="0.2">
      <c r="D4650" s="139"/>
    </row>
    <row r="4651" spans="4:4" x14ac:dyDescent="0.2">
      <c r="D4651" s="139"/>
    </row>
    <row r="4652" spans="4:4" x14ac:dyDescent="0.2">
      <c r="D4652" s="139"/>
    </row>
    <row r="4653" spans="4:4" x14ac:dyDescent="0.2">
      <c r="D4653" s="139"/>
    </row>
    <row r="4654" spans="4:4" x14ac:dyDescent="0.2">
      <c r="D4654" s="139"/>
    </row>
    <row r="4655" spans="4:4" x14ac:dyDescent="0.2">
      <c r="D4655" s="139"/>
    </row>
    <row r="4656" spans="4:4" x14ac:dyDescent="0.2">
      <c r="D4656" s="139"/>
    </row>
    <row r="4657" spans="4:4" x14ac:dyDescent="0.2">
      <c r="D4657" s="139"/>
    </row>
    <row r="4658" spans="4:4" x14ac:dyDescent="0.2">
      <c r="D4658" s="139"/>
    </row>
    <row r="4659" spans="4:4" x14ac:dyDescent="0.2">
      <c r="D4659" s="139"/>
    </row>
    <row r="4660" spans="4:4" x14ac:dyDescent="0.2">
      <c r="D4660" s="139"/>
    </row>
    <row r="4661" spans="4:4" x14ac:dyDescent="0.2">
      <c r="D4661" s="139"/>
    </row>
    <row r="4662" spans="4:4" x14ac:dyDescent="0.2">
      <c r="D4662" s="139"/>
    </row>
    <row r="4663" spans="4:4" x14ac:dyDescent="0.2">
      <c r="D4663" s="139"/>
    </row>
    <row r="4664" spans="4:4" x14ac:dyDescent="0.2">
      <c r="D4664" s="139"/>
    </row>
    <row r="4665" spans="4:4" x14ac:dyDescent="0.2">
      <c r="D4665" s="139"/>
    </row>
    <row r="4666" spans="4:4" x14ac:dyDescent="0.2">
      <c r="D4666" s="139"/>
    </row>
    <row r="4667" spans="4:4" x14ac:dyDescent="0.2">
      <c r="D4667" s="139"/>
    </row>
    <row r="4668" spans="4:4" x14ac:dyDescent="0.2">
      <c r="D4668" s="139"/>
    </row>
    <row r="4669" spans="4:4" x14ac:dyDescent="0.2">
      <c r="D4669" s="139"/>
    </row>
    <row r="4670" spans="4:4" x14ac:dyDescent="0.2">
      <c r="D4670" s="139"/>
    </row>
    <row r="4671" spans="4:4" x14ac:dyDescent="0.2">
      <c r="D4671" s="139"/>
    </row>
    <row r="4672" spans="4:4" x14ac:dyDescent="0.2">
      <c r="D4672" s="139"/>
    </row>
    <row r="4673" spans="4:4" x14ac:dyDescent="0.2">
      <c r="D4673" s="139"/>
    </row>
    <row r="4674" spans="4:4" x14ac:dyDescent="0.2">
      <c r="D4674" s="139"/>
    </row>
    <row r="4675" spans="4:4" x14ac:dyDescent="0.2">
      <c r="D4675" s="139"/>
    </row>
    <row r="4676" spans="4:4" x14ac:dyDescent="0.2">
      <c r="D4676" s="139"/>
    </row>
    <row r="4677" spans="4:4" x14ac:dyDescent="0.2">
      <c r="D4677" s="139"/>
    </row>
    <row r="4678" spans="4:4" x14ac:dyDescent="0.2">
      <c r="D4678" s="139"/>
    </row>
    <row r="4679" spans="4:4" x14ac:dyDescent="0.2">
      <c r="D4679" s="139"/>
    </row>
    <row r="4680" spans="4:4" x14ac:dyDescent="0.2">
      <c r="D4680" s="139"/>
    </row>
    <row r="4681" spans="4:4" x14ac:dyDescent="0.2">
      <c r="D4681" s="139"/>
    </row>
    <row r="4682" spans="4:4" x14ac:dyDescent="0.2">
      <c r="D4682" s="139"/>
    </row>
    <row r="4683" spans="4:4" x14ac:dyDescent="0.2">
      <c r="D4683" s="139"/>
    </row>
    <row r="4684" spans="4:4" x14ac:dyDescent="0.2">
      <c r="D4684" s="139"/>
    </row>
    <row r="4685" spans="4:4" x14ac:dyDescent="0.2">
      <c r="D4685" s="139"/>
    </row>
    <row r="4686" spans="4:4" x14ac:dyDescent="0.2">
      <c r="D4686" s="139"/>
    </row>
    <row r="4687" spans="4:4" x14ac:dyDescent="0.2">
      <c r="D4687" s="139"/>
    </row>
    <row r="4688" spans="4:4" x14ac:dyDescent="0.2">
      <c r="D4688" s="139"/>
    </row>
    <row r="4689" spans="4:4" x14ac:dyDescent="0.2">
      <c r="D4689" s="139"/>
    </row>
    <row r="4690" spans="4:4" x14ac:dyDescent="0.2">
      <c r="D4690" s="139"/>
    </row>
    <row r="4691" spans="4:4" x14ac:dyDescent="0.2">
      <c r="D4691" s="139"/>
    </row>
    <row r="4692" spans="4:4" x14ac:dyDescent="0.2">
      <c r="D4692" s="139"/>
    </row>
    <row r="4693" spans="4:4" x14ac:dyDescent="0.2">
      <c r="D4693" s="139"/>
    </row>
    <row r="4694" spans="4:4" x14ac:dyDescent="0.2">
      <c r="D4694" s="139"/>
    </row>
    <row r="4695" spans="4:4" x14ac:dyDescent="0.2">
      <c r="D4695" s="139"/>
    </row>
    <row r="4696" spans="4:4" x14ac:dyDescent="0.2">
      <c r="D4696" s="139"/>
    </row>
    <row r="4697" spans="4:4" x14ac:dyDescent="0.2">
      <c r="D4697" s="139"/>
    </row>
    <row r="4698" spans="4:4" x14ac:dyDescent="0.2">
      <c r="D4698" s="139"/>
    </row>
    <row r="4699" spans="4:4" x14ac:dyDescent="0.2">
      <c r="D4699" s="139"/>
    </row>
    <row r="4700" spans="4:4" x14ac:dyDescent="0.2">
      <c r="D4700" s="139"/>
    </row>
    <row r="4701" spans="4:4" x14ac:dyDescent="0.2">
      <c r="D4701" s="139"/>
    </row>
    <row r="4702" spans="4:4" x14ac:dyDescent="0.2">
      <c r="D4702" s="139"/>
    </row>
    <row r="4703" spans="4:4" x14ac:dyDescent="0.2">
      <c r="D4703" s="139"/>
    </row>
    <row r="4704" spans="4:4" x14ac:dyDescent="0.2">
      <c r="D4704" s="139"/>
    </row>
    <row r="4705" spans="4:4" x14ac:dyDescent="0.2">
      <c r="D4705" s="139"/>
    </row>
    <row r="4706" spans="4:4" x14ac:dyDescent="0.2">
      <c r="D4706" s="139"/>
    </row>
    <row r="4707" spans="4:4" x14ac:dyDescent="0.2">
      <c r="D4707" s="139"/>
    </row>
    <row r="4708" spans="4:4" x14ac:dyDescent="0.2">
      <c r="D4708" s="139"/>
    </row>
    <row r="4709" spans="4:4" x14ac:dyDescent="0.2">
      <c r="D4709" s="139"/>
    </row>
    <row r="4710" spans="4:4" x14ac:dyDescent="0.2">
      <c r="D4710" s="139"/>
    </row>
    <row r="4711" spans="4:4" x14ac:dyDescent="0.2">
      <c r="D4711" s="139"/>
    </row>
    <row r="4712" spans="4:4" x14ac:dyDescent="0.2">
      <c r="D4712" s="139"/>
    </row>
    <row r="4713" spans="4:4" x14ac:dyDescent="0.2">
      <c r="D4713" s="139"/>
    </row>
    <row r="4714" spans="4:4" x14ac:dyDescent="0.2">
      <c r="D4714" s="139"/>
    </row>
    <row r="4715" spans="4:4" x14ac:dyDescent="0.2">
      <c r="D4715" s="139"/>
    </row>
    <row r="4716" spans="4:4" x14ac:dyDescent="0.2">
      <c r="D4716" s="139"/>
    </row>
    <row r="4717" spans="4:4" x14ac:dyDescent="0.2">
      <c r="D4717" s="139"/>
    </row>
    <row r="4718" spans="4:4" x14ac:dyDescent="0.2">
      <c r="D4718" s="139"/>
    </row>
    <row r="4719" spans="4:4" x14ac:dyDescent="0.2">
      <c r="D4719" s="139"/>
    </row>
    <row r="4720" spans="4:4" x14ac:dyDescent="0.2">
      <c r="D4720" s="139"/>
    </row>
    <row r="4721" spans="4:4" x14ac:dyDescent="0.2">
      <c r="D4721" s="139"/>
    </row>
    <row r="4722" spans="4:4" x14ac:dyDescent="0.2">
      <c r="D4722" s="139"/>
    </row>
    <row r="4723" spans="4:4" x14ac:dyDescent="0.2">
      <c r="D4723" s="139"/>
    </row>
    <row r="4724" spans="4:4" x14ac:dyDescent="0.2">
      <c r="D4724" s="139"/>
    </row>
    <row r="4725" spans="4:4" x14ac:dyDescent="0.2">
      <c r="D4725" s="139"/>
    </row>
    <row r="4726" spans="4:4" x14ac:dyDescent="0.2">
      <c r="D4726" s="139"/>
    </row>
    <row r="4727" spans="4:4" x14ac:dyDescent="0.2">
      <c r="D4727" s="139"/>
    </row>
    <row r="4728" spans="4:4" x14ac:dyDescent="0.2">
      <c r="D4728" s="139"/>
    </row>
    <row r="4729" spans="4:4" x14ac:dyDescent="0.2">
      <c r="D4729" s="139"/>
    </row>
    <row r="4730" spans="4:4" x14ac:dyDescent="0.2">
      <c r="D4730" s="139"/>
    </row>
    <row r="4731" spans="4:4" x14ac:dyDescent="0.2">
      <c r="D4731" s="139"/>
    </row>
    <row r="4732" spans="4:4" x14ac:dyDescent="0.2">
      <c r="D4732" s="139"/>
    </row>
    <row r="4733" spans="4:4" x14ac:dyDescent="0.2">
      <c r="D4733" s="139"/>
    </row>
    <row r="4734" spans="4:4" x14ac:dyDescent="0.2">
      <c r="D4734" s="139"/>
    </row>
    <row r="4735" spans="4:4" x14ac:dyDescent="0.2">
      <c r="D4735" s="139"/>
    </row>
    <row r="4736" spans="4:4" x14ac:dyDescent="0.2">
      <c r="D4736" s="139"/>
    </row>
    <row r="4737" spans="4:4" x14ac:dyDescent="0.2">
      <c r="D4737" s="139"/>
    </row>
    <row r="4738" spans="4:4" x14ac:dyDescent="0.2">
      <c r="D4738" s="139"/>
    </row>
    <row r="4739" spans="4:4" x14ac:dyDescent="0.2">
      <c r="D4739" s="139"/>
    </row>
    <row r="4740" spans="4:4" x14ac:dyDescent="0.2">
      <c r="D4740" s="139"/>
    </row>
    <row r="4741" spans="4:4" x14ac:dyDescent="0.2">
      <c r="D4741" s="139"/>
    </row>
    <row r="4742" spans="4:4" x14ac:dyDescent="0.2">
      <c r="D4742" s="139"/>
    </row>
    <row r="4743" spans="4:4" x14ac:dyDescent="0.2">
      <c r="D4743" s="139"/>
    </row>
    <row r="4744" spans="4:4" x14ac:dyDescent="0.2">
      <c r="D4744" s="139"/>
    </row>
    <row r="4745" spans="4:4" x14ac:dyDescent="0.2">
      <c r="D4745" s="139"/>
    </row>
    <row r="4746" spans="4:4" x14ac:dyDescent="0.2">
      <c r="D4746" s="139"/>
    </row>
    <row r="4747" spans="4:4" x14ac:dyDescent="0.2">
      <c r="D4747" s="139"/>
    </row>
    <row r="4748" spans="4:4" x14ac:dyDescent="0.2">
      <c r="D4748" s="139"/>
    </row>
    <row r="4749" spans="4:4" x14ac:dyDescent="0.2">
      <c r="D4749" s="139"/>
    </row>
    <row r="4750" spans="4:4" x14ac:dyDescent="0.2">
      <c r="D4750" s="139"/>
    </row>
    <row r="4751" spans="4:4" x14ac:dyDescent="0.2">
      <c r="D4751" s="139"/>
    </row>
    <row r="4752" spans="4:4" x14ac:dyDescent="0.2">
      <c r="D4752" s="139"/>
    </row>
    <row r="4753" spans="4:4" x14ac:dyDescent="0.2">
      <c r="D4753" s="139"/>
    </row>
    <row r="4754" spans="4:4" x14ac:dyDescent="0.2">
      <c r="D4754" s="139"/>
    </row>
    <row r="4755" spans="4:4" x14ac:dyDescent="0.2">
      <c r="D4755" s="139"/>
    </row>
    <row r="4756" spans="4:4" x14ac:dyDescent="0.2">
      <c r="D4756" s="139"/>
    </row>
    <row r="4757" spans="4:4" x14ac:dyDescent="0.2">
      <c r="D4757" s="139"/>
    </row>
    <row r="4758" spans="4:4" x14ac:dyDescent="0.2">
      <c r="D4758" s="139"/>
    </row>
    <row r="4759" spans="4:4" x14ac:dyDescent="0.2">
      <c r="D4759" s="139"/>
    </row>
    <row r="4760" spans="4:4" x14ac:dyDescent="0.2">
      <c r="D4760" s="139"/>
    </row>
    <row r="4761" spans="4:4" x14ac:dyDescent="0.2">
      <c r="D4761" s="139"/>
    </row>
    <row r="4762" spans="4:4" x14ac:dyDescent="0.2">
      <c r="D4762" s="139"/>
    </row>
    <row r="4763" spans="4:4" x14ac:dyDescent="0.2">
      <c r="D4763" s="139"/>
    </row>
    <row r="4764" spans="4:4" x14ac:dyDescent="0.2">
      <c r="D4764" s="139"/>
    </row>
    <row r="4765" spans="4:4" x14ac:dyDescent="0.2">
      <c r="D4765" s="139"/>
    </row>
    <row r="4766" spans="4:4" x14ac:dyDescent="0.2">
      <c r="D4766" s="139"/>
    </row>
    <row r="4767" spans="4:4" x14ac:dyDescent="0.2">
      <c r="D4767" s="139"/>
    </row>
    <row r="4768" spans="4:4" x14ac:dyDescent="0.2">
      <c r="D4768" s="139"/>
    </row>
    <row r="4769" spans="4:4" x14ac:dyDescent="0.2">
      <c r="D4769" s="139"/>
    </row>
    <row r="4770" spans="4:4" x14ac:dyDescent="0.2">
      <c r="D4770" s="139"/>
    </row>
    <row r="4771" spans="4:4" x14ac:dyDescent="0.2">
      <c r="D4771" s="139"/>
    </row>
    <row r="4772" spans="4:4" x14ac:dyDescent="0.2">
      <c r="D4772" s="139"/>
    </row>
    <row r="4773" spans="4:4" x14ac:dyDescent="0.2">
      <c r="D4773" s="139"/>
    </row>
    <row r="4774" spans="4:4" x14ac:dyDescent="0.2">
      <c r="D4774" s="139"/>
    </row>
    <row r="4775" spans="4:4" x14ac:dyDescent="0.2">
      <c r="D4775" s="139"/>
    </row>
    <row r="4776" spans="4:4" x14ac:dyDescent="0.2">
      <c r="D4776" s="139"/>
    </row>
    <row r="4777" spans="4:4" x14ac:dyDescent="0.2">
      <c r="D4777" s="139"/>
    </row>
    <row r="4778" spans="4:4" x14ac:dyDescent="0.2">
      <c r="D4778" s="139"/>
    </row>
    <row r="4779" spans="4:4" x14ac:dyDescent="0.2">
      <c r="D4779" s="139"/>
    </row>
    <row r="4780" spans="4:4" x14ac:dyDescent="0.2">
      <c r="D4780" s="139"/>
    </row>
    <row r="4781" spans="4:4" x14ac:dyDescent="0.2">
      <c r="D4781" s="139"/>
    </row>
    <row r="4782" spans="4:4" x14ac:dyDescent="0.2">
      <c r="D4782" s="139"/>
    </row>
    <row r="4783" spans="4:4" x14ac:dyDescent="0.2">
      <c r="D4783" s="139"/>
    </row>
    <row r="4784" spans="4:4" x14ac:dyDescent="0.2">
      <c r="D4784" s="139"/>
    </row>
    <row r="4785" spans="4:4" x14ac:dyDescent="0.2">
      <c r="D4785" s="139"/>
    </row>
    <row r="4786" spans="4:4" x14ac:dyDescent="0.2">
      <c r="D4786" s="139"/>
    </row>
    <row r="4787" spans="4:4" x14ac:dyDescent="0.2">
      <c r="D4787" s="139"/>
    </row>
    <row r="4788" spans="4:4" x14ac:dyDescent="0.2">
      <c r="D4788" s="139"/>
    </row>
    <row r="4789" spans="4:4" x14ac:dyDescent="0.2">
      <c r="D4789" s="139"/>
    </row>
    <row r="4790" spans="4:4" x14ac:dyDescent="0.2">
      <c r="D4790" s="139"/>
    </row>
    <row r="4791" spans="4:4" x14ac:dyDescent="0.2">
      <c r="D4791" s="139"/>
    </row>
    <row r="4792" spans="4:4" x14ac:dyDescent="0.2">
      <c r="D4792" s="139"/>
    </row>
    <row r="4793" spans="4:4" x14ac:dyDescent="0.2">
      <c r="D4793" s="139"/>
    </row>
    <row r="4794" spans="4:4" x14ac:dyDescent="0.2">
      <c r="D4794" s="139"/>
    </row>
    <row r="4795" spans="4:4" x14ac:dyDescent="0.2">
      <c r="D4795" s="139"/>
    </row>
    <row r="4796" spans="4:4" x14ac:dyDescent="0.2">
      <c r="D4796" s="139"/>
    </row>
    <row r="4797" spans="4:4" x14ac:dyDescent="0.2">
      <c r="D4797" s="139"/>
    </row>
    <row r="4798" spans="4:4" x14ac:dyDescent="0.2">
      <c r="D4798" s="139"/>
    </row>
    <row r="4799" spans="4:4" x14ac:dyDescent="0.2">
      <c r="D4799" s="139"/>
    </row>
    <row r="4800" spans="4:4" x14ac:dyDescent="0.2">
      <c r="D4800" s="139"/>
    </row>
    <row r="4801" spans="4:4" x14ac:dyDescent="0.2">
      <c r="D4801" s="139"/>
    </row>
    <row r="4802" spans="4:4" x14ac:dyDescent="0.2">
      <c r="D4802" s="139"/>
    </row>
    <row r="4803" spans="4:4" x14ac:dyDescent="0.2">
      <c r="D4803" s="139"/>
    </row>
    <row r="4804" spans="4:4" x14ac:dyDescent="0.2">
      <c r="D4804" s="139"/>
    </row>
    <row r="4805" spans="4:4" x14ac:dyDescent="0.2">
      <c r="D4805" s="139"/>
    </row>
    <row r="4806" spans="4:4" x14ac:dyDescent="0.2">
      <c r="D4806" s="139"/>
    </row>
    <row r="4807" spans="4:4" x14ac:dyDescent="0.2">
      <c r="D4807" s="139"/>
    </row>
    <row r="4808" spans="4:4" x14ac:dyDescent="0.2">
      <c r="D4808" s="139"/>
    </row>
    <row r="4809" spans="4:4" x14ac:dyDescent="0.2">
      <c r="D4809" s="139"/>
    </row>
    <row r="4810" spans="4:4" x14ac:dyDescent="0.2">
      <c r="D4810" s="139"/>
    </row>
    <row r="4811" spans="4:4" x14ac:dyDescent="0.2">
      <c r="D4811" s="139"/>
    </row>
    <row r="4812" spans="4:4" x14ac:dyDescent="0.2">
      <c r="D4812" s="139"/>
    </row>
    <row r="4813" spans="4:4" x14ac:dyDescent="0.2">
      <c r="D4813" s="139"/>
    </row>
    <row r="4814" spans="4:4" x14ac:dyDescent="0.2">
      <c r="D4814" s="139"/>
    </row>
    <row r="4815" spans="4:4" x14ac:dyDescent="0.2">
      <c r="D4815" s="139"/>
    </row>
    <row r="4816" spans="4:4" x14ac:dyDescent="0.2">
      <c r="D4816" s="139"/>
    </row>
    <row r="4817" spans="4:4" x14ac:dyDescent="0.2">
      <c r="D4817" s="139"/>
    </row>
    <row r="4818" spans="4:4" x14ac:dyDescent="0.2">
      <c r="D4818" s="139"/>
    </row>
    <row r="4819" spans="4:4" x14ac:dyDescent="0.2">
      <c r="D4819" s="139"/>
    </row>
    <row r="4820" spans="4:4" x14ac:dyDescent="0.2">
      <c r="D4820" s="139"/>
    </row>
    <row r="4821" spans="4:4" x14ac:dyDescent="0.2">
      <c r="D4821" s="139"/>
    </row>
    <row r="4822" spans="4:4" x14ac:dyDescent="0.2">
      <c r="D4822" s="139"/>
    </row>
    <row r="4823" spans="4:4" x14ac:dyDescent="0.2">
      <c r="D4823" s="139"/>
    </row>
    <row r="4824" spans="4:4" x14ac:dyDescent="0.2">
      <c r="D4824" s="139"/>
    </row>
    <row r="4825" spans="4:4" x14ac:dyDescent="0.2">
      <c r="D4825" s="139"/>
    </row>
    <row r="4826" spans="4:4" x14ac:dyDescent="0.2">
      <c r="D4826" s="139"/>
    </row>
    <row r="4827" spans="4:4" x14ac:dyDescent="0.2">
      <c r="D4827" s="139"/>
    </row>
    <row r="4828" spans="4:4" x14ac:dyDescent="0.2">
      <c r="D4828" s="139"/>
    </row>
    <row r="4829" spans="4:4" x14ac:dyDescent="0.2">
      <c r="D4829" s="139"/>
    </row>
    <row r="4830" spans="4:4" x14ac:dyDescent="0.2">
      <c r="D4830" s="139"/>
    </row>
    <row r="4831" spans="4:4" x14ac:dyDescent="0.2">
      <c r="D4831" s="139"/>
    </row>
    <row r="4832" spans="4:4" x14ac:dyDescent="0.2">
      <c r="D4832" s="139"/>
    </row>
    <row r="4833" spans="4:4" x14ac:dyDescent="0.2">
      <c r="D4833" s="139"/>
    </row>
    <row r="4834" spans="4:4" x14ac:dyDescent="0.2">
      <c r="D4834" s="139"/>
    </row>
    <row r="4835" spans="4:4" x14ac:dyDescent="0.2">
      <c r="D4835" s="139"/>
    </row>
    <row r="4836" spans="4:4" x14ac:dyDescent="0.2">
      <c r="D4836" s="139"/>
    </row>
    <row r="4837" spans="4:4" x14ac:dyDescent="0.2">
      <c r="D4837" s="139"/>
    </row>
    <row r="4838" spans="4:4" x14ac:dyDescent="0.2">
      <c r="D4838" s="139"/>
    </row>
    <row r="4839" spans="4:4" x14ac:dyDescent="0.2">
      <c r="D4839" s="139"/>
    </row>
    <row r="4840" spans="4:4" x14ac:dyDescent="0.2">
      <c r="D4840" s="139"/>
    </row>
    <row r="4841" spans="4:4" x14ac:dyDescent="0.2">
      <c r="D4841" s="139"/>
    </row>
    <row r="4842" spans="4:4" x14ac:dyDescent="0.2">
      <c r="D4842" s="139"/>
    </row>
    <row r="4843" spans="4:4" x14ac:dyDescent="0.2">
      <c r="D4843" s="139"/>
    </row>
    <row r="4844" spans="4:4" x14ac:dyDescent="0.2">
      <c r="D4844" s="139"/>
    </row>
    <row r="4845" spans="4:4" x14ac:dyDescent="0.2">
      <c r="D4845" s="139"/>
    </row>
    <row r="4846" spans="4:4" x14ac:dyDescent="0.2">
      <c r="D4846" s="139"/>
    </row>
    <row r="4847" spans="4:4" x14ac:dyDescent="0.2">
      <c r="D4847" s="139"/>
    </row>
    <row r="4848" spans="4:4" x14ac:dyDescent="0.2">
      <c r="D4848" s="139"/>
    </row>
    <row r="4849" spans="4:4" x14ac:dyDescent="0.2">
      <c r="D4849" s="139"/>
    </row>
    <row r="4850" spans="4:4" x14ac:dyDescent="0.2">
      <c r="D4850" s="139"/>
    </row>
    <row r="4851" spans="4:4" x14ac:dyDescent="0.2">
      <c r="D4851" s="139"/>
    </row>
    <row r="4852" spans="4:4" x14ac:dyDescent="0.2">
      <c r="D4852" s="139"/>
    </row>
    <row r="4853" spans="4:4" x14ac:dyDescent="0.2">
      <c r="D4853" s="139"/>
    </row>
    <row r="4854" spans="4:4" x14ac:dyDescent="0.2">
      <c r="D4854" s="139"/>
    </row>
    <row r="4855" spans="4:4" x14ac:dyDescent="0.2">
      <c r="D4855" s="139"/>
    </row>
    <row r="4856" spans="4:4" x14ac:dyDescent="0.2">
      <c r="D4856" s="139"/>
    </row>
    <row r="4857" spans="4:4" x14ac:dyDescent="0.2">
      <c r="D4857" s="139"/>
    </row>
    <row r="4858" spans="4:4" x14ac:dyDescent="0.2">
      <c r="D4858" s="139"/>
    </row>
    <row r="4859" spans="4:4" x14ac:dyDescent="0.2">
      <c r="D4859" s="139"/>
    </row>
    <row r="4860" spans="4:4" x14ac:dyDescent="0.2">
      <c r="D4860" s="139"/>
    </row>
    <row r="4861" spans="4:4" x14ac:dyDescent="0.2">
      <c r="D4861" s="139"/>
    </row>
    <row r="4862" spans="4:4" x14ac:dyDescent="0.2">
      <c r="D4862" s="139"/>
    </row>
    <row r="4863" spans="4:4" x14ac:dyDescent="0.2">
      <c r="D4863" s="139"/>
    </row>
    <row r="4864" spans="4:4" x14ac:dyDescent="0.2">
      <c r="D4864" s="139"/>
    </row>
    <row r="4865" spans="4:4" x14ac:dyDescent="0.2">
      <c r="D4865" s="139"/>
    </row>
    <row r="4866" spans="4:4" x14ac:dyDescent="0.2">
      <c r="D4866" s="139"/>
    </row>
    <row r="4867" spans="4:4" x14ac:dyDescent="0.2">
      <c r="D4867" s="139"/>
    </row>
    <row r="4868" spans="4:4" x14ac:dyDescent="0.2">
      <c r="D4868" s="139"/>
    </row>
    <row r="4869" spans="4:4" x14ac:dyDescent="0.2">
      <c r="D4869" s="139"/>
    </row>
    <row r="4870" spans="4:4" x14ac:dyDescent="0.2">
      <c r="D4870" s="139"/>
    </row>
    <row r="4871" spans="4:4" x14ac:dyDescent="0.2">
      <c r="D4871" s="139"/>
    </row>
    <row r="4872" spans="4:4" x14ac:dyDescent="0.2">
      <c r="D4872" s="139"/>
    </row>
    <row r="4873" spans="4:4" x14ac:dyDescent="0.2">
      <c r="D4873" s="139"/>
    </row>
    <row r="4874" spans="4:4" x14ac:dyDescent="0.2">
      <c r="D4874" s="139"/>
    </row>
    <row r="4875" spans="4:4" x14ac:dyDescent="0.2">
      <c r="D4875" s="139"/>
    </row>
    <row r="4876" spans="4:4" x14ac:dyDescent="0.2">
      <c r="D4876" s="139"/>
    </row>
    <row r="4877" spans="4:4" x14ac:dyDescent="0.2">
      <c r="D4877" s="139"/>
    </row>
    <row r="4878" spans="4:4" x14ac:dyDescent="0.2">
      <c r="D4878" s="139"/>
    </row>
    <row r="4879" spans="4:4" x14ac:dyDescent="0.2">
      <c r="D4879" s="139"/>
    </row>
    <row r="4880" spans="4:4" x14ac:dyDescent="0.2">
      <c r="D4880" s="139"/>
    </row>
    <row r="4881" spans="4:4" x14ac:dyDescent="0.2">
      <c r="D4881" s="139"/>
    </row>
    <row r="4882" spans="4:4" x14ac:dyDescent="0.2">
      <c r="D4882" s="139"/>
    </row>
    <row r="4883" spans="4:4" x14ac:dyDescent="0.2">
      <c r="D4883" s="139"/>
    </row>
    <row r="4884" spans="4:4" x14ac:dyDescent="0.2">
      <c r="D4884" s="139"/>
    </row>
    <row r="4885" spans="4:4" x14ac:dyDescent="0.2">
      <c r="D4885" s="139"/>
    </row>
    <row r="4886" spans="4:4" x14ac:dyDescent="0.2">
      <c r="D4886" s="139"/>
    </row>
    <row r="4887" spans="4:4" x14ac:dyDescent="0.2">
      <c r="D4887" s="139"/>
    </row>
    <row r="4888" spans="4:4" x14ac:dyDescent="0.2">
      <c r="D4888" s="139"/>
    </row>
    <row r="4889" spans="4:4" x14ac:dyDescent="0.2">
      <c r="D4889" s="139"/>
    </row>
    <row r="4890" spans="4:4" x14ac:dyDescent="0.2">
      <c r="D4890" s="139"/>
    </row>
    <row r="4891" spans="4:4" x14ac:dyDescent="0.2">
      <c r="D4891" s="139"/>
    </row>
    <row r="4892" spans="4:4" x14ac:dyDescent="0.2">
      <c r="D4892" s="139"/>
    </row>
    <row r="4893" spans="4:4" x14ac:dyDescent="0.2">
      <c r="D4893" s="139"/>
    </row>
    <row r="4894" spans="4:4" x14ac:dyDescent="0.2">
      <c r="D4894" s="139"/>
    </row>
    <row r="4895" spans="4:4" x14ac:dyDescent="0.2">
      <c r="D4895" s="139"/>
    </row>
    <row r="4896" spans="4:4" x14ac:dyDescent="0.2">
      <c r="D4896" s="139"/>
    </row>
    <row r="4897" spans="4:4" x14ac:dyDescent="0.2">
      <c r="D4897" s="139"/>
    </row>
    <row r="4898" spans="4:4" x14ac:dyDescent="0.2">
      <c r="D4898" s="139"/>
    </row>
    <row r="4899" spans="4:4" x14ac:dyDescent="0.2">
      <c r="D4899" s="139"/>
    </row>
    <row r="4900" spans="4:4" x14ac:dyDescent="0.2">
      <c r="D4900" s="139"/>
    </row>
    <row r="4901" spans="4:4" x14ac:dyDescent="0.2">
      <c r="D4901" s="139"/>
    </row>
    <row r="4902" spans="4:4" x14ac:dyDescent="0.2">
      <c r="D4902" s="139"/>
    </row>
    <row r="4903" spans="4:4" x14ac:dyDescent="0.2">
      <c r="D4903" s="139"/>
    </row>
    <row r="4904" spans="4:4" x14ac:dyDescent="0.2">
      <c r="D4904" s="139"/>
    </row>
    <row r="4905" spans="4:4" x14ac:dyDescent="0.2">
      <c r="D4905" s="139"/>
    </row>
    <row r="4906" spans="4:4" x14ac:dyDescent="0.2">
      <c r="D4906" s="139"/>
    </row>
    <row r="4907" spans="4:4" x14ac:dyDescent="0.2">
      <c r="D4907" s="139"/>
    </row>
    <row r="4908" spans="4:4" x14ac:dyDescent="0.2">
      <c r="D4908" s="139"/>
    </row>
    <row r="4909" spans="4:4" x14ac:dyDescent="0.2">
      <c r="D4909" s="139"/>
    </row>
    <row r="4910" spans="4:4" x14ac:dyDescent="0.2">
      <c r="D4910" s="139"/>
    </row>
    <row r="4911" spans="4:4" x14ac:dyDescent="0.2">
      <c r="D4911" s="139"/>
    </row>
    <row r="4912" spans="4:4" x14ac:dyDescent="0.2">
      <c r="D4912" s="139"/>
    </row>
    <row r="4913" spans="4:4" x14ac:dyDescent="0.2">
      <c r="D4913" s="139"/>
    </row>
    <row r="4914" spans="4:4" x14ac:dyDescent="0.2">
      <c r="D4914" s="139"/>
    </row>
    <row r="4915" spans="4:4" x14ac:dyDescent="0.2">
      <c r="D4915" s="139"/>
    </row>
    <row r="4916" spans="4:4" x14ac:dyDescent="0.2">
      <c r="D4916" s="139"/>
    </row>
    <row r="4917" spans="4:4" x14ac:dyDescent="0.2">
      <c r="D4917" s="139"/>
    </row>
    <row r="4918" spans="4:4" x14ac:dyDescent="0.2">
      <c r="D4918" s="139"/>
    </row>
    <row r="4919" spans="4:4" x14ac:dyDescent="0.2">
      <c r="D4919" s="139"/>
    </row>
    <row r="4920" spans="4:4" x14ac:dyDescent="0.2">
      <c r="D4920" s="139"/>
    </row>
    <row r="4921" spans="4:4" x14ac:dyDescent="0.2">
      <c r="D4921" s="139"/>
    </row>
    <row r="4922" spans="4:4" x14ac:dyDescent="0.2">
      <c r="D4922" s="139"/>
    </row>
    <row r="4923" spans="4:4" x14ac:dyDescent="0.2">
      <c r="D4923" s="139"/>
    </row>
    <row r="4924" spans="4:4" x14ac:dyDescent="0.2">
      <c r="D4924" s="139"/>
    </row>
    <row r="4925" spans="4:4" x14ac:dyDescent="0.2">
      <c r="D4925" s="139"/>
    </row>
    <row r="4926" spans="4:4" x14ac:dyDescent="0.2">
      <c r="D4926" s="139"/>
    </row>
    <row r="4927" spans="4:4" x14ac:dyDescent="0.2">
      <c r="D4927" s="139"/>
    </row>
    <row r="4928" spans="4:4" x14ac:dyDescent="0.2">
      <c r="D4928" s="139"/>
    </row>
    <row r="4929" spans="4:4" x14ac:dyDescent="0.2">
      <c r="D4929" s="139"/>
    </row>
    <row r="4930" spans="4:4" x14ac:dyDescent="0.2">
      <c r="D4930" s="139"/>
    </row>
    <row r="4931" spans="4:4" x14ac:dyDescent="0.2">
      <c r="D4931" s="139"/>
    </row>
    <row r="4932" spans="4:4" x14ac:dyDescent="0.2">
      <c r="D4932" s="139"/>
    </row>
    <row r="4933" spans="4:4" x14ac:dyDescent="0.2">
      <c r="D4933" s="139"/>
    </row>
    <row r="4934" spans="4:4" x14ac:dyDescent="0.2">
      <c r="D4934" s="139"/>
    </row>
    <row r="4935" spans="4:4" x14ac:dyDescent="0.2">
      <c r="D4935" s="139"/>
    </row>
    <row r="4936" spans="4:4" x14ac:dyDescent="0.2">
      <c r="D4936" s="139"/>
    </row>
    <row r="4937" spans="4:4" x14ac:dyDescent="0.2">
      <c r="D4937" s="139"/>
    </row>
    <row r="4938" spans="4:4" x14ac:dyDescent="0.2">
      <c r="D4938" s="139"/>
    </row>
    <row r="4939" spans="4:4" x14ac:dyDescent="0.2">
      <c r="D4939" s="139"/>
    </row>
    <row r="4940" spans="4:4" x14ac:dyDescent="0.2">
      <c r="D4940" s="139"/>
    </row>
    <row r="4941" spans="4:4" x14ac:dyDescent="0.2">
      <c r="D4941" s="139"/>
    </row>
    <row r="4942" spans="4:4" x14ac:dyDescent="0.2">
      <c r="D4942" s="139"/>
    </row>
    <row r="4943" spans="4:4" x14ac:dyDescent="0.2">
      <c r="D4943" s="139"/>
    </row>
    <row r="4944" spans="4:4" x14ac:dyDescent="0.2">
      <c r="D4944" s="139"/>
    </row>
    <row r="4945" spans="4:4" x14ac:dyDescent="0.2">
      <c r="D4945" s="139"/>
    </row>
    <row r="4946" spans="4:4" x14ac:dyDescent="0.2">
      <c r="D4946" s="139"/>
    </row>
    <row r="4947" spans="4:4" x14ac:dyDescent="0.2">
      <c r="D4947" s="139"/>
    </row>
    <row r="4948" spans="4:4" x14ac:dyDescent="0.2">
      <c r="D4948" s="139"/>
    </row>
    <row r="4949" spans="4:4" x14ac:dyDescent="0.2">
      <c r="D4949" s="139"/>
    </row>
    <row r="4950" spans="4:4" x14ac:dyDescent="0.2">
      <c r="D4950" s="139"/>
    </row>
    <row r="4951" spans="4:4" x14ac:dyDescent="0.2">
      <c r="D4951" s="139"/>
    </row>
    <row r="4952" spans="4:4" x14ac:dyDescent="0.2">
      <c r="D4952" s="139"/>
    </row>
    <row r="4953" spans="4:4" x14ac:dyDescent="0.2">
      <c r="D4953" s="139"/>
    </row>
    <row r="4954" spans="4:4" x14ac:dyDescent="0.2">
      <c r="D4954" s="139"/>
    </row>
    <row r="4955" spans="4:4" x14ac:dyDescent="0.2">
      <c r="D4955" s="139"/>
    </row>
    <row r="4956" spans="4:4" x14ac:dyDescent="0.2">
      <c r="D4956" s="139"/>
    </row>
    <row r="4957" spans="4:4" x14ac:dyDescent="0.2">
      <c r="D4957" s="139"/>
    </row>
    <row r="4958" spans="4:4" x14ac:dyDescent="0.2">
      <c r="D4958" s="139"/>
    </row>
    <row r="4959" spans="4:4" x14ac:dyDescent="0.2">
      <c r="D4959" s="139"/>
    </row>
    <row r="4960" spans="4:4" x14ac:dyDescent="0.2">
      <c r="D4960" s="139"/>
    </row>
    <row r="4961" spans="4:4" x14ac:dyDescent="0.2">
      <c r="D4961" s="139"/>
    </row>
    <row r="4962" spans="4:4" x14ac:dyDescent="0.2">
      <c r="D4962" s="139"/>
    </row>
    <row r="4963" spans="4:4" x14ac:dyDescent="0.2">
      <c r="D4963" s="139"/>
    </row>
    <row r="4964" spans="4:4" x14ac:dyDescent="0.2">
      <c r="D4964" s="139"/>
    </row>
    <row r="4965" spans="4:4" x14ac:dyDescent="0.2">
      <c r="D4965" s="139"/>
    </row>
    <row r="4966" spans="4:4" x14ac:dyDescent="0.2">
      <c r="D4966" s="139"/>
    </row>
    <row r="4967" spans="4:4" x14ac:dyDescent="0.2">
      <c r="D4967" s="139"/>
    </row>
    <row r="4968" spans="4:4" x14ac:dyDescent="0.2">
      <c r="D4968" s="139"/>
    </row>
    <row r="4969" spans="4:4" x14ac:dyDescent="0.2">
      <c r="D4969" s="139"/>
    </row>
    <row r="4970" spans="4:4" x14ac:dyDescent="0.2">
      <c r="D4970" s="139"/>
    </row>
    <row r="4971" spans="4:4" x14ac:dyDescent="0.2">
      <c r="D4971" s="139"/>
    </row>
    <row r="4972" spans="4:4" x14ac:dyDescent="0.2">
      <c r="D4972" s="139"/>
    </row>
    <row r="4973" spans="4:4" x14ac:dyDescent="0.2">
      <c r="D4973" s="139"/>
    </row>
    <row r="4974" spans="4:4" x14ac:dyDescent="0.2">
      <c r="D4974" s="139"/>
    </row>
    <row r="4975" spans="4:4" x14ac:dyDescent="0.2">
      <c r="D4975" s="139"/>
    </row>
    <row r="4976" spans="4:4" x14ac:dyDescent="0.2">
      <c r="D4976" s="139"/>
    </row>
    <row r="4977" spans="4:4" x14ac:dyDescent="0.2">
      <c r="D4977" s="139"/>
    </row>
    <row r="4978" spans="4:4" x14ac:dyDescent="0.2">
      <c r="D4978" s="139"/>
    </row>
    <row r="4979" spans="4:4" x14ac:dyDescent="0.2">
      <c r="D4979" s="139"/>
    </row>
    <row r="4980" spans="4:4" x14ac:dyDescent="0.2">
      <c r="D4980" s="139"/>
    </row>
    <row r="4981" spans="4:4" x14ac:dyDescent="0.2">
      <c r="D4981" s="139"/>
    </row>
    <row r="4982" spans="4:4" x14ac:dyDescent="0.2">
      <c r="D4982" s="139"/>
    </row>
    <row r="4983" spans="4:4" x14ac:dyDescent="0.2">
      <c r="D4983" s="139"/>
    </row>
    <row r="4984" spans="4:4" x14ac:dyDescent="0.2">
      <c r="D4984" s="139"/>
    </row>
    <row r="4985" spans="4:4" x14ac:dyDescent="0.2">
      <c r="D4985" s="139"/>
    </row>
    <row r="4986" spans="4:4" x14ac:dyDescent="0.2">
      <c r="D4986" s="139"/>
    </row>
    <row r="4987" spans="4:4" x14ac:dyDescent="0.2">
      <c r="D4987" s="139"/>
    </row>
    <row r="4988" spans="4:4" x14ac:dyDescent="0.2">
      <c r="D4988" s="139"/>
    </row>
    <row r="4989" spans="4:4" x14ac:dyDescent="0.2">
      <c r="D4989" s="139"/>
    </row>
    <row r="4990" spans="4:4" x14ac:dyDescent="0.2">
      <c r="D4990" s="139"/>
    </row>
    <row r="4991" spans="4:4" x14ac:dyDescent="0.2">
      <c r="D4991" s="139"/>
    </row>
    <row r="4992" spans="4:4" x14ac:dyDescent="0.2">
      <c r="D4992" s="139"/>
    </row>
    <row r="4993" spans="4:4" x14ac:dyDescent="0.2">
      <c r="D4993" s="139"/>
    </row>
    <row r="4994" spans="4:4" x14ac:dyDescent="0.2">
      <c r="D4994" s="139"/>
    </row>
    <row r="4995" spans="4:4" x14ac:dyDescent="0.2">
      <c r="D4995" s="139"/>
    </row>
    <row r="4996" spans="4:4" x14ac:dyDescent="0.2">
      <c r="D4996" s="139"/>
    </row>
    <row r="4997" spans="4:4" x14ac:dyDescent="0.2">
      <c r="D4997" s="139"/>
    </row>
    <row r="4998" spans="4:4" x14ac:dyDescent="0.2">
      <c r="D4998" s="139"/>
    </row>
    <row r="4999" spans="4:4" x14ac:dyDescent="0.2">
      <c r="D4999" s="139"/>
    </row>
    <row r="5000" spans="4:4" x14ac:dyDescent="0.2">
      <c r="D5000" s="139"/>
    </row>
  </sheetData>
  <mergeCells count="53">
    <mergeCell ref="C37:G37"/>
    <mergeCell ref="A1:G1"/>
    <mergeCell ref="C2:G2"/>
    <mergeCell ref="C3:G3"/>
    <mergeCell ref="C4:G4"/>
    <mergeCell ref="C10:G10"/>
    <mergeCell ref="C17:G17"/>
    <mergeCell ref="C20:G20"/>
    <mergeCell ref="C23:G23"/>
    <mergeCell ref="C25:G25"/>
    <mergeCell ref="C29:G29"/>
    <mergeCell ref="C33:G33"/>
    <mergeCell ref="C271:G271"/>
    <mergeCell ref="C41:G41"/>
    <mergeCell ref="C45:G45"/>
    <mergeCell ref="C74:G74"/>
    <mergeCell ref="C119:G119"/>
    <mergeCell ref="C149:G149"/>
    <mergeCell ref="C153:G153"/>
    <mergeCell ref="C184:G184"/>
    <mergeCell ref="C238:G238"/>
    <mergeCell ref="C247:G247"/>
    <mergeCell ref="C250:G250"/>
    <mergeCell ref="C254:G254"/>
    <mergeCell ref="C384:G384"/>
    <mergeCell ref="C275:G275"/>
    <mergeCell ref="C279:G279"/>
    <mergeCell ref="C287:G287"/>
    <mergeCell ref="C294:G294"/>
    <mergeCell ref="C351:G351"/>
    <mergeCell ref="C358:G358"/>
    <mergeCell ref="C365:G365"/>
    <mergeCell ref="C373:G373"/>
    <mergeCell ref="C378:G378"/>
    <mergeCell ref="C380:G380"/>
    <mergeCell ref="C382:G382"/>
    <mergeCell ref="C533:G533"/>
    <mergeCell ref="C386:G386"/>
    <mergeCell ref="C391:G391"/>
    <mergeCell ref="C393:G393"/>
    <mergeCell ref="C405:G405"/>
    <mergeCell ref="C467:G467"/>
    <mergeCell ref="C470:G470"/>
    <mergeCell ref="C473:G473"/>
    <mergeCell ref="C489:G489"/>
    <mergeCell ref="C500:G500"/>
    <mergeCell ref="C512:G512"/>
    <mergeCell ref="C525:G525"/>
    <mergeCell ref="C540:G540"/>
    <mergeCell ref="C572:G572"/>
    <mergeCell ref="C575:G575"/>
    <mergeCell ref="C581:G581"/>
    <mergeCell ref="C594:G594"/>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activeCell="F9" sqref="F9"/>
    </sheetView>
  </sheetViews>
  <sheetFormatPr defaultRowHeight="12.75" outlineLevelRow="1" x14ac:dyDescent="0.2"/>
  <cols>
    <col min="1" max="1" width="3.42578125" customWidth="1"/>
    <col min="2" max="2" width="12.5703125" style="87" customWidth="1"/>
    <col min="3" max="3" width="63.28515625" style="8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0" width="8.42578125" customWidth="1"/>
    <col min="21" max="23" width="0" hidden="1" customWidth="1"/>
    <col min="29" max="29" width="0" hidden="1" customWidth="1"/>
    <col min="31" max="41" width="0" hidden="1" customWidth="1"/>
    <col min="53" max="53" width="98.7109375" customWidth="1"/>
  </cols>
  <sheetData>
    <row r="1" spans="1:60" ht="15.75" customHeight="1" x14ac:dyDescent="0.25">
      <c r="A1" s="242" t="s">
        <v>137</v>
      </c>
      <c r="B1" s="242"/>
      <c r="C1" s="242"/>
      <c r="D1" s="242"/>
      <c r="E1" s="242"/>
      <c r="F1" s="242"/>
      <c r="G1" s="242"/>
      <c r="AG1" t="s">
        <v>138</v>
      </c>
    </row>
    <row r="2" spans="1:60" ht="24.95" customHeight="1" x14ac:dyDescent="0.2">
      <c r="A2" s="140" t="s">
        <v>7</v>
      </c>
      <c r="B2" s="75" t="s">
        <v>43</v>
      </c>
      <c r="C2" s="243" t="s">
        <v>44</v>
      </c>
      <c r="D2" s="244"/>
      <c r="E2" s="244"/>
      <c r="F2" s="244"/>
      <c r="G2" s="245"/>
      <c r="AG2" t="s">
        <v>139</v>
      </c>
    </row>
    <row r="3" spans="1:60" ht="24.95" customHeight="1" x14ac:dyDescent="0.2">
      <c r="A3" s="140" t="s">
        <v>8</v>
      </c>
      <c r="B3" s="75" t="s">
        <v>46</v>
      </c>
      <c r="C3" s="243" t="s">
        <v>47</v>
      </c>
      <c r="D3" s="244"/>
      <c r="E3" s="244"/>
      <c r="F3" s="244"/>
      <c r="G3" s="245"/>
      <c r="AC3" s="87" t="s">
        <v>139</v>
      </c>
      <c r="AG3" t="s">
        <v>140</v>
      </c>
    </row>
    <row r="4" spans="1:60" ht="24.95" customHeight="1" x14ac:dyDescent="0.2">
      <c r="A4" s="141" t="s">
        <v>9</v>
      </c>
      <c r="B4" s="142" t="s">
        <v>50</v>
      </c>
      <c r="C4" s="246" t="s">
        <v>51</v>
      </c>
      <c r="D4" s="247"/>
      <c r="E4" s="247"/>
      <c r="F4" s="247"/>
      <c r="G4" s="248"/>
      <c r="AG4" t="s">
        <v>141</v>
      </c>
    </row>
    <row r="5" spans="1:60" x14ac:dyDescent="0.2">
      <c r="D5" s="139"/>
    </row>
    <row r="6" spans="1:60" ht="38.25" x14ac:dyDescent="0.2">
      <c r="A6" s="144" t="s">
        <v>142</v>
      </c>
      <c r="B6" s="146" t="s">
        <v>143</v>
      </c>
      <c r="C6" s="146" t="s">
        <v>144</v>
      </c>
      <c r="D6" s="145" t="s">
        <v>145</v>
      </c>
      <c r="E6" s="144" t="s">
        <v>146</v>
      </c>
      <c r="F6" s="143" t="s">
        <v>147</v>
      </c>
      <c r="G6" s="144" t="s">
        <v>29</v>
      </c>
      <c r="H6" s="147" t="s">
        <v>30</v>
      </c>
      <c r="I6" s="147" t="s">
        <v>148</v>
      </c>
      <c r="J6" s="147" t="s">
        <v>31</v>
      </c>
      <c r="K6" s="147" t="s">
        <v>149</v>
      </c>
      <c r="L6" s="147" t="s">
        <v>150</v>
      </c>
      <c r="M6" s="147" t="s">
        <v>151</v>
      </c>
      <c r="N6" s="147" t="s">
        <v>152</v>
      </c>
      <c r="O6" s="147" t="s">
        <v>153</v>
      </c>
      <c r="P6" s="147" t="s">
        <v>154</v>
      </c>
      <c r="Q6" s="147" t="s">
        <v>155</v>
      </c>
      <c r="R6" s="147" t="s">
        <v>156</v>
      </c>
      <c r="S6" s="147" t="s">
        <v>157</v>
      </c>
      <c r="T6" s="147" t="s">
        <v>158</v>
      </c>
      <c r="U6" s="147" t="s">
        <v>159</v>
      </c>
      <c r="V6" s="147" t="s">
        <v>160</v>
      </c>
      <c r="W6" s="147" t="s">
        <v>161</v>
      </c>
    </row>
    <row r="7" spans="1:60" hidden="1" x14ac:dyDescent="0.2">
      <c r="A7" s="5"/>
      <c r="B7" s="6"/>
      <c r="C7" s="6"/>
      <c r="D7" s="8"/>
      <c r="E7" s="149"/>
      <c r="F7" s="150"/>
      <c r="G7" s="150"/>
      <c r="H7" s="150"/>
      <c r="I7" s="150"/>
      <c r="J7" s="150"/>
      <c r="K7" s="150"/>
      <c r="L7" s="150"/>
      <c r="M7" s="150"/>
      <c r="N7" s="150"/>
      <c r="O7" s="150"/>
      <c r="P7" s="150"/>
      <c r="Q7" s="150"/>
      <c r="R7" s="150"/>
      <c r="S7" s="150"/>
      <c r="T7" s="150"/>
      <c r="U7" s="150"/>
      <c r="V7" s="150"/>
      <c r="W7" s="150"/>
    </row>
    <row r="8" spans="1:60" x14ac:dyDescent="0.2">
      <c r="A8" s="161" t="s">
        <v>162</v>
      </c>
      <c r="B8" s="162" t="s">
        <v>128</v>
      </c>
      <c r="C8" s="183" t="s">
        <v>129</v>
      </c>
      <c r="D8" s="163"/>
      <c r="E8" s="164"/>
      <c r="F8" s="165"/>
      <c r="G8" s="165">
        <f>SUMIF(AG9:AG51,"&lt;&gt;NOR",G9:G51)</f>
        <v>0</v>
      </c>
      <c r="H8" s="165"/>
      <c r="I8" s="165">
        <f>SUM(I9:I51)</f>
        <v>88666.880000000005</v>
      </c>
      <c r="J8" s="165"/>
      <c r="K8" s="165">
        <f>SUM(K9:K51)</f>
        <v>182526.34999999998</v>
      </c>
      <c r="L8" s="165"/>
      <c r="M8" s="165">
        <f>SUM(M9:M51)</f>
        <v>0</v>
      </c>
      <c r="N8" s="165"/>
      <c r="O8" s="165">
        <f>SUM(O9:O51)</f>
        <v>0.3</v>
      </c>
      <c r="P8" s="165"/>
      <c r="Q8" s="165">
        <f>SUM(Q9:Q51)</f>
        <v>0</v>
      </c>
      <c r="R8" s="165"/>
      <c r="S8" s="165"/>
      <c r="T8" s="166"/>
      <c r="U8" s="160"/>
      <c r="V8" s="160">
        <f>SUM(V9:V51)</f>
        <v>0</v>
      </c>
      <c r="W8" s="160"/>
      <c r="AG8" t="s">
        <v>163</v>
      </c>
    </row>
    <row r="9" spans="1:60" outlineLevel="1" x14ac:dyDescent="0.2">
      <c r="A9" s="174">
        <v>1</v>
      </c>
      <c r="B9" s="175" t="s">
        <v>723</v>
      </c>
      <c r="C9" s="186" t="s">
        <v>724</v>
      </c>
      <c r="D9" s="176" t="s">
        <v>189</v>
      </c>
      <c r="E9" s="177">
        <v>32</v>
      </c>
      <c r="F9" s="178">
        <v>0</v>
      </c>
      <c r="G9" s="179">
        <f t="shared" ref="G9:G32" si="0">ROUND(E9*F9,2)</f>
        <v>0</v>
      </c>
      <c r="H9" s="178">
        <v>0</v>
      </c>
      <c r="I9" s="179">
        <f t="shared" ref="I9:I32" si="1">ROUND(E9*H9,2)</f>
        <v>0</v>
      </c>
      <c r="J9" s="178">
        <v>38.300000000000004</v>
      </c>
      <c r="K9" s="179">
        <f t="shared" ref="K9:K32" si="2">ROUND(E9*J9,2)</f>
        <v>1225.5999999999999</v>
      </c>
      <c r="L9" s="179">
        <v>21</v>
      </c>
      <c r="M9" s="179">
        <f t="shared" ref="M9:M32" si="3">G9*(1+L9/100)</f>
        <v>0</v>
      </c>
      <c r="N9" s="179">
        <v>0</v>
      </c>
      <c r="O9" s="179">
        <f t="shared" ref="O9:O32" si="4">ROUND(E9*N9,2)</f>
        <v>0</v>
      </c>
      <c r="P9" s="179">
        <v>0</v>
      </c>
      <c r="Q9" s="179">
        <f t="shared" ref="Q9:Q32" si="5">ROUND(E9*P9,2)</f>
        <v>0</v>
      </c>
      <c r="R9" s="179"/>
      <c r="S9" s="179" t="s">
        <v>337</v>
      </c>
      <c r="T9" s="180" t="s">
        <v>408</v>
      </c>
      <c r="U9" s="157">
        <v>0</v>
      </c>
      <c r="V9" s="157">
        <f t="shared" ref="V9:V32" si="6">ROUND(E9*U9,2)</f>
        <v>0</v>
      </c>
      <c r="W9" s="157"/>
      <c r="X9" s="148"/>
      <c r="Y9" s="148"/>
      <c r="Z9" s="148"/>
      <c r="AA9" s="148"/>
      <c r="AB9" s="148"/>
      <c r="AC9" s="148"/>
      <c r="AD9" s="148"/>
      <c r="AE9" s="148"/>
      <c r="AF9" s="148"/>
      <c r="AG9" s="148" t="s">
        <v>725</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74">
        <v>2</v>
      </c>
      <c r="B10" s="175" t="s">
        <v>726</v>
      </c>
      <c r="C10" s="186" t="s">
        <v>727</v>
      </c>
      <c r="D10" s="176" t="s">
        <v>181</v>
      </c>
      <c r="E10" s="177">
        <v>66</v>
      </c>
      <c r="F10" s="178">
        <v>0</v>
      </c>
      <c r="G10" s="179">
        <f t="shared" si="0"/>
        <v>0</v>
      </c>
      <c r="H10" s="178">
        <v>0</v>
      </c>
      <c r="I10" s="179">
        <f t="shared" si="1"/>
        <v>0</v>
      </c>
      <c r="J10" s="178">
        <v>30.200000000000003</v>
      </c>
      <c r="K10" s="179">
        <f t="shared" si="2"/>
        <v>1993.2</v>
      </c>
      <c r="L10" s="179">
        <v>21</v>
      </c>
      <c r="M10" s="179">
        <f t="shared" si="3"/>
        <v>0</v>
      </c>
      <c r="N10" s="179">
        <v>0</v>
      </c>
      <c r="O10" s="179">
        <f t="shared" si="4"/>
        <v>0</v>
      </c>
      <c r="P10" s="179">
        <v>0</v>
      </c>
      <c r="Q10" s="179">
        <f t="shared" si="5"/>
        <v>0</v>
      </c>
      <c r="R10" s="179"/>
      <c r="S10" s="179" t="s">
        <v>337</v>
      </c>
      <c r="T10" s="180" t="s">
        <v>408</v>
      </c>
      <c r="U10" s="157">
        <v>0</v>
      </c>
      <c r="V10" s="157">
        <f t="shared" si="6"/>
        <v>0</v>
      </c>
      <c r="W10" s="157"/>
      <c r="X10" s="148"/>
      <c r="Y10" s="148"/>
      <c r="Z10" s="148"/>
      <c r="AA10" s="148"/>
      <c r="AB10" s="148"/>
      <c r="AC10" s="148"/>
      <c r="AD10" s="148"/>
      <c r="AE10" s="148"/>
      <c r="AF10" s="148"/>
      <c r="AG10" s="148" t="s">
        <v>725</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74">
        <v>3</v>
      </c>
      <c r="B11" s="175" t="s">
        <v>728</v>
      </c>
      <c r="C11" s="186" t="s">
        <v>729</v>
      </c>
      <c r="D11" s="176" t="s">
        <v>181</v>
      </c>
      <c r="E11" s="177">
        <v>8</v>
      </c>
      <c r="F11" s="178">
        <v>0</v>
      </c>
      <c r="G11" s="179">
        <f t="shared" si="0"/>
        <v>0</v>
      </c>
      <c r="H11" s="178">
        <v>0</v>
      </c>
      <c r="I11" s="179">
        <f t="shared" si="1"/>
        <v>0</v>
      </c>
      <c r="J11" s="178">
        <v>130</v>
      </c>
      <c r="K11" s="179">
        <f t="shared" si="2"/>
        <v>1040</v>
      </c>
      <c r="L11" s="179">
        <v>21</v>
      </c>
      <c r="M11" s="179">
        <f t="shared" si="3"/>
        <v>0</v>
      </c>
      <c r="N11" s="179">
        <v>0</v>
      </c>
      <c r="O11" s="179">
        <f t="shared" si="4"/>
        <v>0</v>
      </c>
      <c r="P11" s="179">
        <v>0</v>
      </c>
      <c r="Q11" s="179">
        <f t="shared" si="5"/>
        <v>0</v>
      </c>
      <c r="R11" s="179"/>
      <c r="S11" s="179" t="s">
        <v>337</v>
      </c>
      <c r="T11" s="180" t="s">
        <v>408</v>
      </c>
      <c r="U11" s="157">
        <v>0</v>
      </c>
      <c r="V11" s="157">
        <f t="shared" si="6"/>
        <v>0</v>
      </c>
      <c r="W11" s="157"/>
      <c r="X11" s="148"/>
      <c r="Y11" s="148"/>
      <c r="Z11" s="148"/>
      <c r="AA11" s="148"/>
      <c r="AB11" s="148"/>
      <c r="AC11" s="148"/>
      <c r="AD11" s="148"/>
      <c r="AE11" s="148"/>
      <c r="AF11" s="148"/>
      <c r="AG11" s="148" t="s">
        <v>725</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74">
        <v>4</v>
      </c>
      <c r="B12" s="175" t="s">
        <v>730</v>
      </c>
      <c r="C12" s="186" t="s">
        <v>731</v>
      </c>
      <c r="D12" s="176" t="s">
        <v>181</v>
      </c>
      <c r="E12" s="177">
        <v>4</v>
      </c>
      <c r="F12" s="178">
        <v>0</v>
      </c>
      <c r="G12" s="179">
        <f t="shared" si="0"/>
        <v>0</v>
      </c>
      <c r="H12" s="178">
        <v>0</v>
      </c>
      <c r="I12" s="179">
        <f t="shared" si="1"/>
        <v>0</v>
      </c>
      <c r="J12" s="178">
        <v>224.5</v>
      </c>
      <c r="K12" s="179">
        <f t="shared" si="2"/>
        <v>898</v>
      </c>
      <c r="L12" s="179">
        <v>21</v>
      </c>
      <c r="M12" s="179">
        <f t="shared" si="3"/>
        <v>0</v>
      </c>
      <c r="N12" s="179">
        <v>0</v>
      </c>
      <c r="O12" s="179">
        <f t="shared" si="4"/>
        <v>0</v>
      </c>
      <c r="P12" s="179">
        <v>0</v>
      </c>
      <c r="Q12" s="179">
        <f t="shared" si="5"/>
        <v>0</v>
      </c>
      <c r="R12" s="179"/>
      <c r="S12" s="179" t="s">
        <v>337</v>
      </c>
      <c r="T12" s="180" t="s">
        <v>408</v>
      </c>
      <c r="U12" s="157">
        <v>0</v>
      </c>
      <c r="V12" s="157">
        <f t="shared" si="6"/>
        <v>0</v>
      </c>
      <c r="W12" s="157"/>
      <c r="X12" s="148"/>
      <c r="Y12" s="148"/>
      <c r="Z12" s="148"/>
      <c r="AA12" s="148"/>
      <c r="AB12" s="148"/>
      <c r="AC12" s="148"/>
      <c r="AD12" s="148"/>
      <c r="AE12" s="148"/>
      <c r="AF12" s="148"/>
      <c r="AG12" s="148" t="s">
        <v>725</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
      <c r="A13" s="174">
        <v>5</v>
      </c>
      <c r="B13" s="175" t="s">
        <v>732</v>
      </c>
      <c r="C13" s="186" t="s">
        <v>733</v>
      </c>
      <c r="D13" s="176" t="s">
        <v>181</v>
      </c>
      <c r="E13" s="177">
        <v>120</v>
      </c>
      <c r="F13" s="178">
        <v>0</v>
      </c>
      <c r="G13" s="179">
        <f t="shared" si="0"/>
        <v>0</v>
      </c>
      <c r="H13" s="178">
        <v>0</v>
      </c>
      <c r="I13" s="179">
        <f t="shared" si="1"/>
        <v>0</v>
      </c>
      <c r="J13" s="178">
        <v>30</v>
      </c>
      <c r="K13" s="179">
        <f t="shared" si="2"/>
        <v>3600</v>
      </c>
      <c r="L13" s="179">
        <v>21</v>
      </c>
      <c r="M13" s="179">
        <f t="shared" si="3"/>
        <v>0</v>
      </c>
      <c r="N13" s="179">
        <v>0</v>
      </c>
      <c r="O13" s="179">
        <f t="shared" si="4"/>
        <v>0</v>
      </c>
      <c r="P13" s="179">
        <v>0</v>
      </c>
      <c r="Q13" s="179">
        <f t="shared" si="5"/>
        <v>0</v>
      </c>
      <c r="R13" s="179"/>
      <c r="S13" s="179" t="s">
        <v>337</v>
      </c>
      <c r="T13" s="180" t="s">
        <v>408</v>
      </c>
      <c r="U13" s="157">
        <v>0</v>
      </c>
      <c r="V13" s="157">
        <f t="shared" si="6"/>
        <v>0</v>
      </c>
      <c r="W13" s="157"/>
      <c r="X13" s="148"/>
      <c r="Y13" s="148"/>
      <c r="Z13" s="148"/>
      <c r="AA13" s="148"/>
      <c r="AB13" s="148"/>
      <c r="AC13" s="148"/>
      <c r="AD13" s="148"/>
      <c r="AE13" s="148"/>
      <c r="AF13" s="148"/>
      <c r="AG13" s="148" t="s">
        <v>725</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74">
        <v>6</v>
      </c>
      <c r="B14" s="175" t="s">
        <v>734</v>
      </c>
      <c r="C14" s="186" t="s">
        <v>735</v>
      </c>
      <c r="D14" s="176" t="s">
        <v>181</v>
      </c>
      <c r="E14" s="177">
        <v>24</v>
      </c>
      <c r="F14" s="178">
        <v>0</v>
      </c>
      <c r="G14" s="179">
        <f t="shared" si="0"/>
        <v>0</v>
      </c>
      <c r="H14" s="178">
        <v>0</v>
      </c>
      <c r="I14" s="179">
        <f t="shared" si="1"/>
        <v>0</v>
      </c>
      <c r="J14" s="178">
        <v>116</v>
      </c>
      <c r="K14" s="179">
        <f t="shared" si="2"/>
        <v>2784</v>
      </c>
      <c r="L14" s="179">
        <v>21</v>
      </c>
      <c r="M14" s="179">
        <f t="shared" si="3"/>
        <v>0</v>
      </c>
      <c r="N14" s="179">
        <v>0</v>
      </c>
      <c r="O14" s="179">
        <f t="shared" si="4"/>
        <v>0</v>
      </c>
      <c r="P14" s="179">
        <v>0</v>
      </c>
      <c r="Q14" s="179">
        <f t="shared" si="5"/>
        <v>0</v>
      </c>
      <c r="R14" s="179"/>
      <c r="S14" s="179" t="s">
        <v>337</v>
      </c>
      <c r="T14" s="180" t="s">
        <v>408</v>
      </c>
      <c r="U14" s="157">
        <v>0</v>
      </c>
      <c r="V14" s="157">
        <f t="shared" si="6"/>
        <v>0</v>
      </c>
      <c r="W14" s="157"/>
      <c r="X14" s="148"/>
      <c r="Y14" s="148"/>
      <c r="Z14" s="148"/>
      <c r="AA14" s="148"/>
      <c r="AB14" s="148"/>
      <c r="AC14" s="148"/>
      <c r="AD14" s="148"/>
      <c r="AE14" s="148"/>
      <c r="AF14" s="148"/>
      <c r="AG14" s="148" t="s">
        <v>725</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x14ac:dyDescent="0.2">
      <c r="A15" s="174">
        <v>7</v>
      </c>
      <c r="B15" s="175" t="s">
        <v>736</v>
      </c>
      <c r="C15" s="186" t="s">
        <v>737</v>
      </c>
      <c r="D15" s="176" t="s">
        <v>181</v>
      </c>
      <c r="E15" s="177">
        <v>4</v>
      </c>
      <c r="F15" s="178">
        <v>0</v>
      </c>
      <c r="G15" s="179">
        <f t="shared" si="0"/>
        <v>0</v>
      </c>
      <c r="H15" s="178">
        <v>0</v>
      </c>
      <c r="I15" s="179">
        <f t="shared" si="1"/>
        <v>0</v>
      </c>
      <c r="J15" s="178">
        <v>140.5</v>
      </c>
      <c r="K15" s="179">
        <f t="shared" si="2"/>
        <v>562</v>
      </c>
      <c r="L15" s="179">
        <v>21</v>
      </c>
      <c r="M15" s="179">
        <f t="shared" si="3"/>
        <v>0</v>
      </c>
      <c r="N15" s="179">
        <v>0</v>
      </c>
      <c r="O15" s="179">
        <f t="shared" si="4"/>
        <v>0</v>
      </c>
      <c r="P15" s="179">
        <v>0</v>
      </c>
      <c r="Q15" s="179">
        <f t="shared" si="5"/>
        <v>0</v>
      </c>
      <c r="R15" s="179"/>
      <c r="S15" s="179" t="s">
        <v>337</v>
      </c>
      <c r="T15" s="180" t="s">
        <v>408</v>
      </c>
      <c r="U15" s="157">
        <v>0</v>
      </c>
      <c r="V15" s="157">
        <f t="shared" si="6"/>
        <v>0</v>
      </c>
      <c r="W15" s="157"/>
      <c r="X15" s="148"/>
      <c r="Y15" s="148"/>
      <c r="Z15" s="148"/>
      <c r="AA15" s="148"/>
      <c r="AB15" s="148"/>
      <c r="AC15" s="148"/>
      <c r="AD15" s="148"/>
      <c r="AE15" s="148"/>
      <c r="AF15" s="148"/>
      <c r="AG15" s="148" t="s">
        <v>725</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x14ac:dyDescent="0.2">
      <c r="A16" s="174">
        <v>8</v>
      </c>
      <c r="B16" s="175" t="s">
        <v>738</v>
      </c>
      <c r="C16" s="186" t="s">
        <v>739</v>
      </c>
      <c r="D16" s="176" t="s">
        <v>181</v>
      </c>
      <c r="E16" s="177">
        <v>8</v>
      </c>
      <c r="F16" s="178">
        <v>0</v>
      </c>
      <c r="G16" s="179">
        <f t="shared" si="0"/>
        <v>0</v>
      </c>
      <c r="H16" s="178">
        <v>0</v>
      </c>
      <c r="I16" s="179">
        <f t="shared" si="1"/>
        <v>0</v>
      </c>
      <c r="J16" s="178">
        <v>49.1</v>
      </c>
      <c r="K16" s="179">
        <f t="shared" si="2"/>
        <v>392.8</v>
      </c>
      <c r="L16" s="179">
        <v>21</v>
      </c>
      <c r="M16" s="179">
        <f t="shared" si="3"/>
        <v>0</v>
      </c>
      <c r="N16" s="179">
        <v>0</v>
      </c>
      <c r="O16" s="179">
        <f t="shared" si="4"/>
        <v>0</v>
      </c>
      <c r="P16" s="179">
        <v>0</v>
      </c>
      <c r="Q16" s="179">
        <f t="shared" si="5"/>
        <v>0</v>
      </c>
      <c r="R16" s="179"/>
      <c r="S16" s="179" t="s">
        <v>337</v>
      </c>
      <c r="T16" s="180" t="s">
        <v>408</v>
      </c>
      <c r="U16" s="157">
        <v>0</v>
      </c>
      <c r="V16" s="157">
        <f t="shared" si="6"/>
        <v>0</v>
      </c>
      <c r="W16" s="157"/>
      <c r="X16" s="148"/>
      <c r="Y16" s="148"/>
      <c r="Z16" s="148"/>
      <c r="AA16" s="148"/>
      <c r="AB16" s="148"/>
      <c r="AC16" s="148"/>
      <c r="AD16" s="148"/>
      <c r="AE16" s="148"/>
      <c r="AF16" s="148"/>
      <c r="AG16" s="148" t="s">
        <v>725</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
      <c r="A17" s="174">
        <v>9</v>
      </c>
      <c r="B17" s="175" t="s">
        <v>740</v>
      </c>
      <c r="C17" s="186" t="s">
        <v>741</v>
      </c>
      <c r="D17" s="176" t="s">
        <v>181</v>
      </c>
      <c r="E17" s="177">
        <v>2</v>
      </c>
      <c r="F17" s="178">
        <v>0</v>
      </c>
      <c r="G17" s="179">
        <f t="shared" si="0"/>
        <v>0</v>
      </c>
      <c r="H17" s="178">
        <v>0</v>
      </c>
      <c r="I17" s="179">
        <f t="shared" si="1"/>
        <v>0</v>
      </c>
      <c r="J17" s="178">
        <v>56.1</v>
      </c>
      <c r="K17" s="179">
        <f t="shared" si="2"/>
        <v>112.2</v>
      </c>
      <c r="L17" s="179">
        <v>21</v>
      </c>
      <c r="M17" s="179">
        <f t="shared" si="3"/>
        <v>0</v>
      </c>
      <c r="N17" s="179">
        <v>0</v>
      </c>
      <c r="O17" s="179">
        <f t="shared" si="4"/>
        <v>0</v>
      </c>
      <c r="P17" s="179">
        <v>0</v>
      </c>
      <c r="Q17" s="179">
        <f t="shared" si="5"/>
        <v>0</v>
      </c>
      <c r="R17" s="179"/>
      <c r="S17" s="179" t="s">
        <v>337</v>
      </c>
      <c r="T17" s="180" t="s">
        <v>408</v>
      </c>
      <c r="U17" s="157">
        <v>0</v>
      </c>
      <c r="V17" s="157">
        <f t="shared" si="6"/>
        <v>0</v>
      </c>
      <c r="W17" s="157"/>
      <c r="X17" s="148"/>
      <c r="Y17" s="148"/>
      <c r="Z17" s="148"/>
      <c r="AA17" s="148"/>
      <c r="AB17" s="148"/>
      <c r="AC17" s="148"/>
      <c r="AD17" s="148"/>
      <c r="AE17" s="148"/>
      <c r="AF17" s="148"/>
      <c r="AG17" s="148" t="s">
        <v>725</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x14ac:dyDescent="0.2">
      <c r="A18" s="174">
        <v>10</v>
      </c>
      <c r="B18" s="175" t="s">
        <v>742</v>
      </c>
      <c r="C18" s="186" t="s">
        <v>743</v>
      </c>
      <c r="D18" s="176" t="s">
        <v>181</v>
      </c>
      <c r="E18" s="177">
        <v>8</v>
      </c>
      <c r="F18" s="178">
        <v>0</v>
      </c>
      <c r="G18" s="179">
        <f t="shared" si="0"/>
        <v>0</v>
      </c>
      <c r="H18" s="178">
        <v>0</v>
      </c>
      <c r="I18" s="179">
        <f t="shared" si="1"/>
        <v>0</v>
      </c>
      <c r="J18" s="178">
        <v>56.1</v>
      </c>
      <c r="K18" s="179">
        <f t="shared" si="2"/>
        <v>448.8</v>
      </c>
      <c r="L18" s="179">
        <v>21</v>
      </c>
      <c r="M18" s="179">
        <f t="shared" si="3"/>
        <v>0</v>
      </c>
      <c r="N18" s="179">
        <v>0</v>
      </c>
      <c r="O18" s="179">
        <f t="shared" si="4"/>
        <v>0</v>
      </c>
      <c r="P18" s="179">
        <v>0</v>
      </c>
      <c r="Q18" s="179">
        <f t="shared" si="5"/>
        <v>0</v>
      </c>
      <c r="R18" s="179"/>
      <c r="S18" s="179" t="s">
        <v>337</v>
      </c>
      <c r="T18" s="180" t="s">
        <v>408</v>
      </c>
      <c r="U18" s="157">
        <v>0</v>
      </c>
      <c r="V18" s="157">
        <f t="shared" si="6"/>
        <v>0</v>
      </c>
      <c r="W18" s="157"/>
      <c r="X18" s="148"/>
      <c r="Y18" s="148"/>
      <c r="Z18" s="148"/>
      <c r="AA18" s="148"/>
      <c r="AB18" s="148"/>
      <c r="AC18" s="148"/>
      <c r="AD18" s="148"/>
      <c r="AE18" s="148"/>
      <c r="AF18" s="148"/>
      <c r="AG18" s="148" t="s">
        <v>725</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x14ac:dyDescent="0.2">
      <c r="A19" s="174">
        <v>11</v>
      </c>
      <c r="B19" s="175" t="s">
        <v>744</v>
      </c>
      <c r="C19" s="186" t="s">
        <v>745</v>
      </c>
      <c r="D19" s="176" t="s">
        <v>181</v>
      </c>
      <c r="E19" s="177">
        <v>1</v>
      </c>
      <c r="F19" s="178">
        <v>0</v>
      </c>
      <c r="G19" s="179">
        <f t="shared" si="0"/>
        <v>0</v>
      </c>
      <c r="H19" s="178">
        <v>0</v>
      </c>
      <c r="I19" s="179">
        <f t="shared" si="1"/>
        <v>0</v>
      </c>
      <c r="J19" s="178">
        <v>63.1</v>
      </c>
      <c r="K19" s="179">
        <f t="shared" si="2"/>
        <v>63.1</v>
      </c>
      <c r="L19" s="179">
        <v>21</v>
      </c>
      <c r="M19" s="179">
        <f t="shared" si="3"/>
        <v>0</v>
      </c>
      <c r="N19" s="179">
        <v>0</v>
      </c>
      <c r="O19" s="179">
        <f t="shared" si="4"/>
        <v>0</v>
      </c>
      <c r="P19" s="179">
        <v>0</v>
      </c>
      <c r="Q19" s="179">
        <f t="shared" si="5"/>
        <v>0</v>
      </c>
      <c r="R19" s="179"/>
      <c r="S19" s="179" t="s">
        <v>337</v>
      </c>
      <c r="T19" s="180" t="s">
        <v>408</v>
      </c>
      <c r="U19" s="157">
        <v>0</v>
      </c>
      <c r="V19" s="157">
        <f t="shared" si="6"/>
        <v>0</v>
      </c>
      <c r="W19" s="157"/>
      <c r="X19" s="148"/>
      <c r="Y19" s="148"/>
      <c r="Z19" s="148"/>
      <c r="AA19" s="148"/>
      <c r="AB19" s="148"/>
      <c r="AC19" s="148"/>
      <c r="AD19" s="148"/>
      <c r="AE19" s="148"/>
      <c r="AF19" s="148"/>
      <c r="AG19" s="148" t="s">
        <v>725</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x14ac:dyDescent="0.2">
      <c r="A20" s="174">
        <v>12</v>
      </c>
      <c r="B20" s="175" t="s">
        <v>746</v>
      </c>
      <c r="C20" s="186" t="s">
        <v>747</v>
      </c>
      <c r="D20" s="176" t="s">
        <v>181</v>
      </c>
      <c r="E20" s="177">
        <v>9</v>
      </c>
      <c r="F20" s="178">
        <v>0</v>
      </c>
      <c r="G20" s="179">
        <f t="shared" si="0"/>
        <v>0</v>
      </c>
      <c r="H20" s="178">
        <v>0</v>
      </c>
      <c r="I20" s="179">
        <f t="shared" si="1"/>
        <v>0</v>
      </c>
      <c r="J20" s="178">
        <v>49.1</v>
      </c>
      <c r="K20" s="179">
        <f t="shared" si="2"/>
        <v>441.9</v>
      </c>
      <c r="L20" s="179">
        <v>21</v>
      </c>
      <c r="M20" s="179">
        <f t="shared" si="3"/>
        <v>0</v>
      </c>
      <c r="N20" s="179">
        <v>0</v>
      </c>
      <c r="O20" s="179">
        <f t="shared" si="4"/>
        <v>0</v>
      </c>
      <c r="P20" s="179">
        <v>0</v>
      </c>
      <c r="Q20" s="179">
        <f t="shared" si="5"/>
        <v>0</v>
      </c>
      <c r="R20" s="179"/>
      <c r="S20" s="179" t="s">
        <v>337</v>
      </c>
      <c r="T20" s="180" t="s">
        <v>408</v>
      </c>
      <c r="U20" s="157">
        <v>0</v>
      </c>
      <c r="V20" s="157">
        <f t="shared" si="6"/>
        <v>0</v>
      </c>
      <c r="W20" s="157"/>
      <c r="X20" s="148"/>
      <c r="Y20" s="148"/>
      <c r="Z20" s="148"/>
      <c r="AA20" s="148"/>
      <c r="AB20" s="148"/>
      <c r="AC20" s="148"/>
      <c r="AD20" s="148"/>
      <c r="AE20" s="148"/>
      <c r="AF20" s="148"/>
      <c r="AG20" s="148" t="s">
        <v>725</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
      <c r="A21" s="174">
        <v>13</v>
      </c>
      <c r="B21" s="175" t="s">
        <v>748</v>
      </c>
      <c r="C21" s="186" t="s">
        <v>749</v>
      </c>
      <c r="D21" s="176" t="s">
        <v>181</v>
      </c>
      <c r="E21" s="177">
        <v>38</v>
      </c>
      <c r="F21" s="178">
        <v>0</v>
      </c>
      <c r="G21" s="179">
        <f t="shared" si="0"/>
        <v>0</v>
      </c>
      <c r="H21" s="178">
        <v>0</v>
      </c>
      <c r="I21" s="179">
        <f t="shared" si="1"/>
        <v>0</v>
      </c>
      <c r="J21" s="178">
        <v>91.2</v>
      </c>
      <c r="K21" s="179">
        <f t="shared" si="2"/>
        <v>3465.6</v>
      </c>
      <c r="L21" s="179">
        <v>21</v>
      </c>
      <c r="M21" s="179">
        <f t="shared" si="3"/>
        <v>0</v>
      </c>
      <c r="N21" s="179">
        <v>0</v>
      </c>
      <c r="O21" s="179">
        <f t="shared" si="4"/>
        <v>0</v>
      </c>
      <c r="P21" s="179">
        <v>0</v>
      </c>
      <c r="Q21" s="179">
        <f t="shared" si="5"/>
        <v>0</v>
      </c>
      <c r="R21" s="179"/>
      <c r="S21" s="179" t="s">
        <v>337</v>
      </c>
      <c r="T21" s="180" t="s">
        <v>408</v>
      </c>
      <c r="U21" s="157">
        <v>0</v>
      </c>
      <c r="V21" s="157">
        <f t="shared" si="6"/>
        <v>0</v>
      </c>
      <c r="W21" s="157"/>
      <c r="X21" s="148"/>
      <c r="Y21" s="148"/>
      <c r="Z21" s="148"/>
      <c r="AA21" s="148"/>
      <c r="AB21" s="148"/>
      <c r="AC21" s="148"/>
      <c r="AD21" s="148"/>
      <c r="AE21" s="148"/>
      <c r="AF21" s="148"/>
      <c r="AG21" s="148" t="s">
        <v>725</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
      <c r="A22" s="174">
        <v>14</v>
      </c>
      <c r="B22" s="175" t="s">
        <v>750</v>
      </c>
      <c r="C22" s="186" t="s">
        <v>751</v>
      </c>
      <c r="D22" s="176" t="s">
        <v>181</v>
      </c>
      <c r="E22" s="177">
        <v>1</v>
      </c>
      <c r="F22" s="178">
        <v>0</v>
      </c>
      <c r="G22" s="179">
        <f t="shared" si="0"/>
        <v>0</v>
      </c>
      <c r="H22" s="178">
        <v>0</v>
      </c>
      <c r="I22" s="179">
        <f t="shared" si="1"/>
        <v>0</v>
      </c>
      <c r="J22" s="178">
        <v>305</v>
      </c>
      <c r="K22" s="179">
        <f t="shared" si="2"/>
        <v>305</v>
      </c>
      <c r="L22" s="179">
        <v>21</v>
      </c>
      <c r="M22" s="179">
        <f t="shared" si="3"/>
        <v>0</v>
      </c>
      <c r="N22" s="179">
        <v>0</v>
      </c>
      <c r="O22" s="179">
        <f t="shared" si="4"/>
        <v>0</v>
      </c>
      <c r="P22" s="179">
        <v>0</v>
      </c>
      <c r="Q22" s="179">
        <f t="shared" si="5"/>
        <v>0</v>
      </c>
      <c r="R22" s="179"/>
      <c r="S22" s="179" t="s">
        <v>337</v>
      </c>
      <c r="T22" s="180" t="s">
        <v>408</v>
      </c>
      <c r="U22" s="157">
        <v>0</v>
      </c>
      <c r="V22" s="157">
        <f t="shared" si="6"/>
        <v>0</v>
      </c>
      <c r="W22" s="157"/>
      <c r="X22" s="148"/>
      <c r="Y22" s="148"/>
      <c r="Z22" s="148"/>
      <c r="AA22" s="148"/>
      <c r="AB22" s="148"/>
      <c r="AC22" s="148"/>
      <c r="AD22" s="148"/>
      <c r="AE22" s="148"/>
      <c r="AF22" s="148"/>
      <c r="AG22" s="148" t="s">
        <v>725</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
      <c r="A23" s="174">
        <v>15</v>
      </c>
      <c r="B23" s="175" t="s">
        <v>752</v>
      </c>
      <c r="C23" s="186" t="s">
        <v>753</v>
      </c>
      <c r="D23" s="176" t="s">
        <v>181</v>
      </c>
      <c r="E23" s="177">
        <v>4</v>
      </c>
      <c r="F23" s="178">
        <v>0</v>
      </c>
      <c r="G23" s="179">
        <f t="shared" si="0"/>
        <v>0</v>
      </c>
      <c r="H23" s="178">
        <v>0</v>
      </c>
      <c r="I23" s="179">
        <f t="shared" si="1"/>
        <v>0</v>
      </c>
      <c r="J23" s="178">
        <v>210</v>
      </c>
      <c r="K23" s="179">
        <f t="shared" si="2"/>
        <v>840</v>
      </c>
      <c r="L23" s="179">
        <v>21</v>
      </c>
      <c r="M23" s="179">
        <f t="shared" si="3"/>
        <v>0</v>
      </c>
      <c r="N23" s="179">
        <v>0</v>
      </c>
      <c r="O23" s="179">
        <f t="shared" si="4"/>
        <v>0</v>
      </c>
      <c r="P23" s="179">
        <v>0</v>
      </c>
      <c r="Q23" s="179">
        <f t="shared" si="5"/>
        <v>0</v>
      </c>
      <c r="R23" s="179"/>
      <c r="S23" s="179" t="s">
        <v>337</v>
      </c>
      <c r="T23" s="180" t="s">
        <v>408</v>
      </c>
      <c r="U23" s="157">
        <v>0</v>
      </c>
      <c r="V23" s="157">
        <f t="shared" si="6"/>
        <v>0</v>
      </c>
      <c r="W23" s="157"/>
      <c r="X23" s="148"/>
      <c r="Y23" s="148"/>
      <c r="Z23" s="148"/>
      <c r="AA23" s="148"/>
      <c r="AB23" s="148"/>
      <c r="AC23" s="148"/>
      <c r="AD23" s="148"/>
      <c r="AE23" s="148"/>
      <c r="AF23" s="148"/>
      <c r="AG23" s="148" t="s">
        <v>725</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
      <c r="A24" s="174">
        <v>16</v>
      </c>
      <c r="B24" s="175" t="s">
        <v>754</v>
      </c>
      <c r="C24" s="186" t="s">
        <v>755</v>
      </c>
      <c r="D24" s="176" t="s">
        <v>181</v>
      </c>
      <c r="E24" s="177">
        <v>31</v>
      </c>
      <c r="F24" s="178">
        <v>0</v>
      </c>
      <c r="G24" s="179">
        <f t="shared" si="0"/>
        <v>0</v>
      </c>
      <c r="H24" s="178">
        <v>0</v>
      </c>
      <c r="I24" s="179">
        <f t="shared" si="1"/>
        <v>0</v>
      </c>
      <c r="J24" s="178">
        <v>330</v>
      </c>
      <c r="K24" s="179">
        <f t="shared" si="2"/>
        <v>10230</v>
      </c>
      <c r="L24" s="179">
        <v>21</v>
      </c>
      <c r="M24" s="179">
        <f t="shared" si="3"/>
        <v>0</v>
      </c>
      <c r="N24" s="179">
        <v>0</v>
      </c>
      <c r="O24" s="179">
        <f t="shared" si="4"/>
        <v>0</v>
      </c>
      <c r="P24" s="179">
        <v>0</v>
      </c>
      <c r="Q24" s="179">
        <f t="shared" si="5"/>
        <v>0</v>
      </c>
      <c r="R24" s="179"/>
      <c r="S24" s="179" t="s">
        <v>337</v>
      </c>
      <c r="T24" s="180" t="s">
        <v>408</v>
      </c>
      <c r="U24" s="157">
        <v>0</v>
      </c>
      <c r="V24" s="157">
        <f t="shared" si="6"/>
        <v>0</v>
      </c>
      <c r="W24" s="157"/>
      <c r="X24" s="148"/>
      <c r="Y24" s="148"/>
      <c r="Z24" s="148"/>
      <c r="AA24" s="148"/>
      <c r="AB24" s="148"/>
      <c r="AC24" s="148"/>
      <c r="AD24" s="148"/>
      <c r="AE24" s="148"/>
      <c r="AF24" s="148"/>
      <c r="AG24" s="148" t="s">
        <v>725</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
      <c r="A25" s="174">
        <v>17</v>
      </c>
      <c r="B25" s="175" t="s">
        <v>756</v>
      </c>
      <c r="C25" s="186" t="s">
        <v>757</v>
      </c>
      <c r="D25" s="176" t="s">
        <v>181</v>
      </c>
      <c r="E25" s="177">
        <v>4</v>
      </c>
      <c r="F25" s="178">
        <v>0</v>
      </c>
      <c r="G25" s="179">
        <f t="shared" si="0"/>
        <v>0</v>
      </c>
      <c r="H25" s="178">
        <v>0</v>
      </c>
      <c r="I25" s="179">
        <f t="shared" si="1"/>
        <v>0</v>
      </c>
      <c r="J25" s="178">
        <v>8480</v>
      </c>
      <c r="K25" s="179">
        <f t="shared" si="2"/>
        <v>33920</v>
      </c>
      <c r="L25" s="179">
        <v>21</v>
      </c>
      <c r="M25" s="179">
        <f t="shared" si="3"/>
        <v>0</v>
      </c>
      <c r="N25" s="179">
        <v>0</v>
      </c>
      <c r="O25" s="179">
        <f t="shared" si="4"/>
        <v>0</v>
      </c>
      <c r="P25" s="179">
        <v>0</v>
      </c>
      <c r="Q25" s="179">
        <f t="shared" si="5"/>
        <v>0</v>
      </c>
      <c r="R25" s="179"/>
      <c r="S25" s="179" t="s">
        <v>337</v>
      </c>
      <c r="T25" s="180" t="s">
        <v>408</v>
      </c>
      <c r="U25" s="157">
        <v>0</v>
      </c>
      <c r="V25" s="157">
        <f t="shared" si="6"/>
        <v>0</v>
      </c>
      <c r="W25" s="157"/>
      <c r="X25" s="148"/>
      <c r="Y25" s="148"/>
      <c r="Z25" s="148"/>
      <c r="AA25" s="148"/>
      <c r="AB25" s="148"/>
      <c r="AC25" s="148"/>
      <c r="AD25" s="148"/>
      <c r="AE25" s="148"/>
      <c r="AF25" s="148"/>
      <c r="AG25" s="148" t="s">
        <v>725</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74">
        <v>18</v>
      </c>
      <c r="B26" s="175" t="s">
        <v>758</v>
      </c>
      <c r="C26" s="186" t="s">
        <v>759</v>
      </c>
      <c r="D26" s="176" t="s">
        <v>189</v>
      </c>
      <c r="E26" s="177">
        <v>420</v>
      </c>
      <c r="F26" s="178">
        <v>0</v>
      </c>
      <c r="G26" s="179">
        <f t="shared" si="0"/>
        <v>0</v>
      </c>
      <c r="H26" s="178">
        <v>0</v>
      </c>
      <c r="I26" s="179">
        <f t="shared" si="1"/>
        <v>0</v>
      </c>
      <c r="J26" s="178">
        <v>23.3</v>
      </c>
      <c r="K26" s="179">
        <f t="shared" si="2"/>
        <v>9786</v>
      </c>
      <c r="L26" s="179">
        <v>21</v>
      </c>
      <c r="M26" s="179">
        <f t="shared" si="3"/>
        <v>0</v>
      </c>
      <c r="N26" s="179">
        <v>0</v>
      </c>
      <c r="O26" s="179">
        <f t="shared" si="4"/>
        <v>0</v>
      </c>
      <c r="P26" s="179">
        <v>0</v>
      </c>
      <c r="Q26" s="179">
        <f t="shared" si="5"/>
        <v>0</v>
      </c>
      <c r="R26" s="179"/>
      <c r="S26" s="179" t="s">
        <v>337</v>
      </c>
      <c r="T26" s="180" t="s">
        <v>408</v>
      </c>
      <c r="U26" s="157">
        <v>0</v>
      </c>
      <c r="V26" s="157">
        <f t="shared" si="6"/>
        <v>0</v>
      </c>
      <c r="W26" s="157"/>
      <c r="X26" s="148"/>
      <c r="Y26" s="148"/>
      <c r="Z26" s="148"/>
      <c r="AA26" s="148"/>
      <c r="AB26" s="148"/>
      <c r="AC26" s="148"/>
      <c r="AD26" s="148"/>
      <c r="AE26" s="148"/>
      <c r="AF26" s="148"/>
      <c r="AG26" s="148" t="s">
        <v>725</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
      <c r="A27" s="174">
        <v>19</v>
      </c>
      <c r="B27" s="175" t="s">
        <v>760</v>
      </c>
      <c r="C27" s="186" t="s">
        <v>761</v>
      </c>
      <c r="D27" s="176" t="s">
        <v>189</v>
      </c>
      <c r="E27" s="177">
        <v>180</v>
      </c>
      <c r="F27" s="178">
        <v>0</v>
      </c>
      <c r="G27" s="179">
        <f t="shared" si="0"/>
        <v>0</v>
      </c>
      <c r="H27" s="178">
        <v>0</v>
      </c>
      <c r="I27" s="179">
        <f t="shared" si="1"/>
        <v>0</v>
      </c>
      <c r="J27" s="178">
        <v>23.3</v>
      </c>
      <c r="K27" s="179">
        <f t="shared" si="2"/>
        <v>4194</v>
      </c>
      <c r="L27" s="179">
        <v>21</v>
      </c>
      <c r="M27" s="179">
        <f t="shared" si="3"/>
        <v>0</v>
      </c>
      <c r="N27" s="179">
        <v>0</v>
      </c>
      <c r="O27" s="179">
        <f t="shared" si="4"/>
        <v>0</v>
      </c>
      <c r="P27" s="179">
        <v>0</v>
      </c>
      <c r="Q27" s="179">
        <f t="shared" si="5"/>
        <v>0</v>
      </c>
      <c r="R27" s="179"/>
      <c r="S27" s="179" t="s">
        <v>337</v>
      </c>
      <c r="T27" s="180" t="s">
        <v>408</v>
      </c>
      <c r="U27" s="157">
        <v>0</v>
      </c>
      <c r="V27" s="157">
        <f t="shared" si="6"/>
        <v>0</v>
      </c>
      <c r="W27" s="157"/>
      <c r="X27" s="148"/>
      <c r="Y27" s="148"/>
      <c r="Z27" s="148"/>
      <c r="AA27" s="148"/>
      <c r="AB27" s="148"/>
      <c r="AC27" s="148"/>
      <c r="AD27" s="148"/>
      <c r="AE27" s="148"/>
      <c r="AF27" s="148"/>
      <c r="AG27" s="148" t="s">
        <v>725</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x14ac:dyDescent="0.2">
      <c r="A28" s="174">
        <v>20</v>
      </c>
      <c r="B28" s="175" t="s">
        <v>762</v>
      </c>
      <c r="C28" s="186" t="s">
        <v>763</v>
      </c>
      <c r="D28" s="176" t="s">
        <v>189</v>
      </c>
      <c r="E28" s="177">
        <v>560</v>
      </c>
      <c r="F28" s="178">
        <v>0</v>
      </c>
      <c r="G28" s="179">
        <f t="shared" si="0"/>
        <v>0</v>
      </c>
      <c r="H28" s="178">
        <v>0</v>
      </c>
      <c r="I28" s="179">
        <f t="shared" si="1"/>
        <v>0</v>
      </c>
      <c r="J28" s="178">
        <v>23.3</v>
      </c>
      <c r="K28" s="179">
        <f t="shared" si="2"/>
        <v>13048</v>
      </c>
      <c r="L28" s="179">
        <v>21</v>
      </c>
      <c r="M28" s="179">
        <f t="shared" si="3"/>
        <v>0</v>
      </c>
      <c r="N28" s="179">
        <v>0</v>
      </c>
      <c r="O28" s="179">
        <f t="shared" si="4"/>
        <v>0</v>
      </c>
      <c r="P28" s="179">
        <v>0</v>
      </c>
      <c r="Q28" s="179">
        <f t="shared" si="5"/>
        <v>0</v>
      </c>
      <c r="R28" s="179"/>
      <c r="S28" s="179" t="s">
        <v>337</v>
      </c>
      <c r="T28" s="180" t="s">
        <v>408</v>
      </c>
      <c r="U28" s="157">
        <v>0</v>
      </c>
      <c r="V28" s="157">
        <f t="shared" si="6"/>
        <v>0</v>
      </c>
      <c r="W28" s="157"/>
      <c r="X28" s="148"/>
      <c r="Y28" s="148"/>
      <c r="Z28" s="148"/>
      <c r="AA28" s="148"/>
      <c r="AB28" s="148"/>
      <c r="AC28" s="148"/>
      <c r="AD28" s="148"/>
      <c r="AE28" s="148"/>
      <c r="AF28" s="148"/>
      <c r="AG28" s="148" t="s">
        <v>725</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
      <c r="A29" s="174">
        <v>21</v>
      </c>
      <c r="B29" s="175" t="s">
        <v>764</v>
      </c>
      <c r="C29" s="186" t="s">
        <v>765</v>
      </c>
      <c r="D29" s="176" t="s">
        <v>189</v>
      </c>
      <c r="E29" s="177">
        <v>15</v>
      </c>
      <c r="F29" s="178">
        <v>0</v>
      </c>
      <c r="G29" s="179">
        <f t="shared" si="0"/>
        <v>0</v>
      </c>
      <c r="H29" s="178">
        <v>0</v>
      </c>
      <c r="I29" s="179">
        <f t="shared" si="1"/>
        <v>0</v>
      </c>
      <c r="J29" s="178">
        <v>24.1</v>
      </c>
      <c r="K29" s="179">
        <f t="shared" si="2"/>
        <v>361.5</v>
      </c>
      <c r="L29" s="179">
        <v>21</v>
      </c>
      <c r="M29" s="179">
        <f t="shared" si="3"/>
        <v>0</v>
      </c>
      <c r="N29" s="179">
        <v>0</v>
      </c>
      <c r="O29" s="179">
        <f t="shared" si="4"/>
        <v>0</v>
      </c>
      <c r="P29" s="179">
        <v>0</v>
      </c>
      <c r="Q29" s="179">
        <f t="shared" si="5"/>
        <v>0</v>
      </c>
      <c r="R29" s="179"/>
      <c r="S29" s="179" t="s">
        <v>337</v>
      </c>
      <c r="T29" s="180" t="s">
        <v>408</v>
      </c>
      <c r="U29" s="157">
        <v>0</v>
      </c>
      <c r="V29" s="157">
        <f t="shared" si="6"/>
        <v>0</v>
      </c>
      <c r="W29" s="157"/>
      <c r="X29" s="148"/>
      <c r="Y29" s="148"/>
      <c r="Z29" s="148"/>
      <c r="AA29" s="148"/>
      <c r="AB29" s="148"/>
      <c r="AC29" s="148"/>
      <c r="AD29" s="148"/>
      <c r="AE29" s="148"/>
      <c r="AF29" s="148"/>
      <c r="AG29" s="148" t="s">
        <v>725</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
      <c r="A30" s="174">
        <v>22</v>
      </c>
      <c r="B30" s="175" t="s">
        <v>766</v>
      </c>
      <c r="C30" s="186" t="s">
        <v>767</v>
      </c>
      <c r="D30" s="176" t="s">
        <v>181</v>
      </c>
      <c r="E30" s="177">
        <v>175</v>
      </c>
      <c r="F30" s="178">
        <v>0</v>
      </c>
      <c r="G30" s="179">
        <f t="shared" si="0"/>
        <v>0</v>
      </c>
      <c r="H30" s="178">
        <v>0</v>
      </c>
      <c r="I30" s="179">
        <f t="shared" si="1"/>
        <v>0</v>
      </c>
      <c r="J30" s="178">
        <v>25</v>
      </c>
      <c r="K30" s="179">
        <f t="shared" si="2"/>
        <v>4375</v>
      </c>
      <c r="L30" s="179">
        <v>21</v>
      </c>
      <c r="M30" s="179">
        <f t="shared" si="3"/>
        <v>0</v>
      </c>
      <c r="N30" s="179">
        <v>0</v>
      </c>
      <c r="O30" s="179">
        <f t="shared" si="4"/>
        <v>0</v>
      </c>
      <c r="P30" s="179">
        <v>0</v>
      </c>
      <c r="Q30" s="179">
        <f t="shared" si="5"/>
        <v>0</v>
      </c>
      <c r="R30" s="179"/>
      <c r="S30" s="179" t="s">
        <v>337</v>
      </c>
      <c r="T30" s="180" t="s">
        <v>408</v>
      </c>
      <c r="U30" s="157">
        <v>0</v>
      </c>
      <c r="V30" s="157">
        <f t="shared" si="6"/>
        <v>0</v>
      </c>
      <c r="W30" s="157"/>
      <c r="X30" s="148"/>
      <c r="Y30" s="148"/>
      <c r="Z30" s="148"/>
      <c r="AA30" s="148"/>
      <c r="AB30" s="148"/>
      <c r="AC30" s="148"/>
      <c r="AD30" s="148"/>
      <c r="AE30" s="148"/>
      <c r="AF30" s="148"/>
      <c r="AG30" s="148" t="s">
        <v>725</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
      <c r="A31" s="174">
        <v>23</v>
      </c>
      <c r="B31" s="175" t="s">
        <v>768</v>
      </c>
      <c r="C31" s="186" t="s">
        <v>769</v>
      </c>
      <c r="D31" s="176" t="s">
        <v>770</v>
      </c>
      <c r="E31" s="177">
        <v>16</v>
      </c>
      <c r="F31" s="178">
        <v>0</v>
      </c>
      <c r="G31" s="179">
        <f t="shared" si="0"/>
        <v>0</v>
      </c>
      <c r="H31" s="178">
        <v>0</v>
      </c>
      <c r="I31" s="179">
        <f t="shared" si="1"/>
        <v>0</v>
      </c>
      <c r="J31" s="178">
        <v>348.5</v>
      </c>
      <c r="K31" s="179">
        <f t="shared" si="2"/>
        <v>5576</v>
      </c>
      <c r="L31" s="179">
        <v>21</v>
      </c>
      <c r="M31" s="179">
        <f t="shared" si="3"/>
        <v>0</v>
      </c>
      <c r="N31" s="179">
        <v>0</v>
      </c>
      <c r="O31" s="179">
        <f t="shared" si="4"/>
        <v>0</v>
      </c>
      <c r="P31" s="179">
        <v>0</v>
      </c>
      <c r="Q31" s="179">
        <f t="shared" si="5"/>
        <v>0</v>
      </c>
      <c r="R31" s="179"/>
      <c r="S31" s="179" t="s">
        <v>337</v>
      </c>
      <c r="T31" s="180" t="s">
        <v>408</v>
      </c>
      <c r="U31" s="157">
        <v>0</v>
      </c>
      <c r="V31" s="157">
        <f t="shared" si="6"/>
        <v>0</v>
      </c>
      <c r="W31" s="157"/>
      <c r="X31" s="148"/>
      <c r="Y31" s="148"/>
      <c r="Z31" s="148"/>
      <c r="AA31" s="148"/>
      <c r="AB31" s="148"/>
      <c r="AC31" s="148"/>
      <c r="AD31" s="148"/>
      <c r="AE31" s="148"/>
      <c r="AF31" s="148"/>
      <c r="AG31" s="148" t="s">
        <v>725</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x14ac:dyDescent="0.2">
      <c r="A32" s="167">
        <v>24</v>
      </c>
      <c r="B32" s="168" t="s">
        <v>771</v>
      </c>
      <c r="C32" s="184" t="s">
        <v>772</v>
      </c>
      <c r="D32" s="169" t="s">
        <v>773</v>
      </c>
      <c r="E32" s="170">
        <v>1</v>
      </c>
      <c r="F32" s="171">
        <v>0</v>
      </c>
      <c r="G32" s="172">
        <f t="shared" si="0"/>
        <v>0</v>
      </c>
      <c r="H32" s="171">
        <v>16176.35</v>
      </c>
      <c r="I32" s="172">
        <f t="shared" si="1"/>
        <v>16176.35</v>
      </c>
      <c r="J32" s="171">
        <v>82863.650000000009</v>
      </c>
      <c r="K32" s="172">
        <f t="shared" si="2"/>
        <v>82863.649999999994</v>
      </c>
      <c r="L32" s="172">
        <v>21</v>
      </c>
      <c r="M32" s="172">
        <f t="shared" si="3"/>
        <v>0</v>
      </c>
      <c r="N32" s="172">
        <v>0.29943000000000003</v>
      </c>
      <c r="O32" s="172">
        <f t="shared" si="4"/>
        <v>0.3</v>
      </c>
      <c r="P32" s="172">
        <v>0</v>
      </c>
      <c r="Q32" s="172">
        <f t="shared" si="5"/>
        <v>0</v>
      </c>
      <c r="R32" s="172" t="s">
        <v>774</v>
      </c>
      <c r="S32" s="172" t="s">
        <v>168</v>
      </c>
      <c r="T32" s="173" t="s">
        <v>168</v>
      </c>
      <c r="U32" s="157">
        <v>0</v>
      </c>
      <c r="V32" s="157">
        <f t="shared" si="6"/>
        <v>0</v>
      </c>
      <c r="W32" s="157"/>
      <c r="X32" s="148"/>
      <c r="Y32" s="148"/>
      <c r="Z32" s="148"/>
      <c r="AA32" s="148"/>
      <c r="AB32" s="148"/>
      <c r="AC32" s="148"/>
      <c r="AD32" s="148"/>
      <c r="AE32" s="148"/>
      <c r="AF32" s="148"/>
      <c r="AG32" s="148" t="s">
        <v>298</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ht="67.5" outlineLevel="1" x14ac:dyDescent="0.2">
      <c r="A33" s="155"/>
      <c r="B33" s="156"/>
      <c r="C33" s="240" t="s">
        <v>775</v>
      </c>
      <c r="D33" s="241"/>
      <c r="E33" s="241"/>
      <c r="F33" s="241"/>
      <c r="G33" s="241"/>
      <c r="H33" s="157"/>
      <c r="I33" s="157"/>
      <c r="J33" s="157"/>
      <c r="K33" s="157"/>
      <c r="L33" s="157"/>
      <c r="M33" s="157"/>
      <c r="N33" s="157"/>
      <c r="O33" s="157"/>
      <c r="P33" s="157"/>
      <c r="Q33" s="157"/>
      <c r="R33" s="157"/>
      <c r="S33" s="157"/>
      <c r="T33" s="157"/>
      <c r="U33" s="157"/>
      <c r="V33" s="157"/>
      <c r="W33" s="157"/>
      <c r="X33" s="148"/>
      <c r="Y33" s="148"/>
      <c r="Z33" s="148"/>
      <c r="AA33" s="148"/>
      <c r="AB33" s="148"/>
      <c r="AC33" s="148"/>
      <c r="AD33" s="148"/>
      <c r="AE33" s="148"/>
      <c r="AF33" s="148"/>
      <c r="AG33" s="148" t="s">
        <v>171</v>
      </c>
      <c r="AH33" s="148"/>
      <c r="AI33" s="148"/>
      <c r="AJ33" s="148"/>
      <c r="AK33" s="148"/>
      <c r="AL33" s="148"/>
      <c r="AM33" s="148"/>
      <c r="AN33" s="148"/>
      <c r="AO33" s="148"/>
      <c r="AP33" s="148"/>
      <c r="AQ33" s="148"/>
      <c r="AR33" s="148"/>
      <c r="AS33" s="148"/>
      <c r="AT33" s="148"/>
      <c r="AU33" s="148"/>
      <c r="AV33" s="148"/>
      <c r="AW33" s="148"/>
      <c r="AX33" s="148"/>
      <c r="AY33" s="148"/>
      <c r="AZ33" s="148"/>
      <c r="BA33" s="181" t="str">
        <f>C33</f>
        <v>vedení uzemňovací na povrchu objektů včetně svorek upevnění a připojení, bez nátěru, z drátů hromosvodových 11 343 D 8 mm včetně dodávky, vedení uzemňovací v zemi včetně svorek, propojení a izolace spojů z uzemňovacího pásku 30 x 4 mm včetně dodávky, svodový vodič z drátů hromosvodových 11 343 D 8 mm včetně dodávky včetně podpěr  a jejich dodávky, jímací tyč včetně upevnění na střešní hřeben včetně dodávky a držáku jímací tyče, svorky hromosvodové do dvou šroubů, tyčový zemnič včetně zaražení do země a připojení vedení, ochranné úhelníky s držáky do zdiva, označení svodů smaltovanými štítky nebo z umělé hmoty, napínací šroub s okem včetně vypnutí svodu, ochranné pospojování pevně uložené z mědi průřezu 4 - 16 mm.</v>
      </c>
      <c r="BB33" s="148"/>
      <c r="BC33" s="148"/>
      <c r="BD33" s="148"/>
      <c r="BE33" s="148"/>
      <c r="BF33" s="148"/>
      <c r="BG33" s="148"/>
      <c r="BH33" s="148"/>
    </row>
    <row r="34" spans="1:60" outlineLevel="1" x14ac:dyDescent="0.2">
      <c r="A34" s="174">
        <v>25</v>
      </c>
      <c r="B34" s="175" t="s">
        <v>776</v>
      </c>
      <c r="C34" s="186" t="s">
        <v>777</v>
      </c>
      <c r="D34" s="176" t="s">
        <v>189</v>
      </c>
      <c r="E34" s="177">
        <v>420</v>
      </c>
      <c r="F34" s="178">
        <v>0</v>
      </c>
      <c r="G34" s="179">
        <f t="shared" ref="G34:G51" si="7">ROUND(E34*F34,2)</f>
        <v>0</v>
      </c>
      <c r="H34" s="178">
        <v>11.25</v>
      </c>
      <c r="I34" s="179">
        <f t="shared" ref="I34:I51" si="8">ROUND(E34*H34,2)</f>
        <v>4725</v>
      </c>
      <c r="J34" s="178">
        <v>0</v>
      </c>
      <c r="K34" s="179">
        <f t="shared" ref="K34:K51" si="9">ROUND(E34*J34,2)</f>
        <v>0</v>
      </c>
      <c r="L34" s="179">
        <v>21</v>
      </c>
      <c r="M34" s="179">
        <f t="shared" ref="M34:M51" si="10">G34*(1+L34/100)</f>
        <v>0</v>
      </c>
      <c r="N34" s="179">
        <v>0</v>
      </c>
      <c r="O34" s="179">
        <f t="shared" ref="O34:O51" si="11">ROUND(E34*N34,2)</f>
        <v>0</v>
      </c>
      <c r="P34" s="179">
        <v>0</v>
      </c>
      <c r="Q34" s="179">
        <f t="shared" ref="Q34:Q51" si="12">ROUND(E34*P34,2)</f>
        <v>0</v>
      </c>
      <c r="R34" s="179"/>
      <c r="S34" s="179" t="s">
        <v>337</v>
      </c>
      <c r="T34" s="180" t="s">
        <v>408</v>
      </c>
      <c r="U34" s="157">
        <v>0</v>
      </c>
      <c r="V34" s="157">
        <f t="shared" ref="V34:V51" si="13">ROUND(E34*U34,2)</f>
        <v>0</v>
      </c>
      <c r="W34" s="157"/>
      <c r="X34" s="148"/>
      <c r="Y34" s="148"/>
      <c r="Z34" s="148"/>
      <c r="AA34" s="148"/>
      <c r="AB34" s="148"/>
      <c r="AC34" s="148"/>
      <c r="AD34" s="148"/>
      <c r="AE34" s="148"/>
      <c r="AF34" s="148"/>
      <c r="AG34" s="148" t="s">
        <v>778</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74">
        <v>26</v>
      </c>
      <c r="B35" s="175" t="s">
        <v>779</v>
      </c>
      <c r="C35" s="186" t="s">
        <v>780</v>
      </c>
      <c r="D35" s="176" t="s">
        <v>189</v>
      </c>
      <c r="E35" s="177">
        <v>180</v>
      </c>
      <c r="F35" s="178">
        <v>0</v>
      </c>
      <c r="G35" s="179">
        <f t="shared" si="7"/>
        <v>0</v>
      </c>
      <c r="H35" s="178">
        <v>11.25</v>
      </c>
      <c r="I35" s="179">
        <f t="shared" si="8"/>
        <v>2025</v>
      </c>
      <c r="J35" s="178">
        <v>0</v>
      </c>
      <c r="K35" s="179">
        <f t="shared" si="9"/>
        <v>0</v>
      </c>
      <c r="L35" s="179">
        <v>21</v>
      </c>
      <c r="M35" s="179">
        <f t="shared" si="10"/>
        <v>0</v>
      </c>
      <c r="N35" s="179">
        <v>0</v>
      </c>
      <c r="O35" s="179">
        <f t="shared" si="11"/>
        <v>0</v>
      </c>
      <c r="P35" s="179">
        <v>0</v>
      </c>
      <c r="Q35" s="179">
        <f t="shared" si="12"/>
        <v>0</v>
      </c>
      <c r="R35" s="179"/>
      <c r="S35" s="179" t="s">
        <v>337</v>
      </c>
      <c r="T35" s="180" t="s">
        <v>408</v>
      </c>
      <c r="U35" s="157">
        <v>0</v>
      </c>
      <c r="V35" s="157">
        <f t="shared" si="13"/>
        <v>0</v>
      </c>
      <c r="W35" s="157"/>
      <c r="X35" s="148"/>
      <c r="Y35" s="148"/>
      <c r="Z35" s="148"/>
      <c r="AA35" s="148"/>
      <c r="AB35" s="148"/>
      <c r="AC35" s="148"/>
      <c r="AD35" s="148"/>
      <c r="AE35" s="148"/>
      <c r="AF35" s="148"/>
      <c r="AG35" s="148" t="s">
        <v>778</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x14ac:dyDescent="0.2">
      <c r="A36" s="174">
        <v>27</v>
      </c>
      <c r="B36" s="175" t="s">
        <v>781</v>
      </c>
      <c r="C36" s="186" t="s">
        <v>782</v>
      </c>
      <c r="D36" s="176" t="s">
        <v>189</v>
      </c>
      <c r="E36" s="177">
        <v>560</v>
      </c>
      <c r="F36" s="178">
        <v>0</v>
      </c>
      <c r="G36" s="179">
        <f t="shared" si="7"/>
        <v>0</v>
      </c>
      <c r="H36" s="178">
        <v>17.920000000000002</v>
      </c>
      <c r="I36" s="179">
        <f t="shared" si="8"/>
        <v>10035.200000000001</v>
      </c>
      <c r="J36" s="178">
        <v>0</v>
      </c>
      <c r="K36" s="179">
        <f t="shared" si="9"/>
        <v>0</v>
      </c>
      <c r="L36" s="179">
        <v>21</v>
      </c>
      <c r="M36" s="179">
        <f t="shared" si="10"/>
        <v>0</v>
      </c>
      <c r="N36" s="179">
        <v>0</v>
      </c>
      <c r="O36" s="179">
        <f t="shared" si="11"/>
        <v>0</v>
      </c>
      <c r="P36" s="179">
        <v>0</v>
      </c>
      <c r="Q36" s="179">
        <f t="shared" si="12"/>
        <v>0</v>
      </c>
      <c r="R36" s="179"/>
      <c r="S36" s="179" t="s">
        <v>337</v>
      </c>
      <c r="T36" s="180" t="s">
        <v>408</v>
      </c>
      <c r="U36" s="157">
        <v>0</v>
      </c>
      <c r="V36" s="157">
        <f t="shared" si="13"/>
        <v>0</v>
      </c>
      <c r="W36" s="157"/>
      <c r="X36" s="148"/>
      <c r="Y36" s="148"/>
      <c r="Z36" s="148"/>
      <c r="AA36" s="148"/>
      <c r="AB36" s="148"/>
      <c r="AC36" s="148"/>
      <c r="AD36" s="148"/>
      <c r="AE36" s="148"/>
      <c r="AF36" s="148"/>
      <c r="AG36" s="148" t="s">
        <v>778</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
      <c r="A37" s="174">
        <v>28</v>
      </c>
      <c r="B37" s="175" t="s">
        <v>783</v>
      </c>
      <c r="C37" s="186" t="s">
        <v>784</v>
      </c>
      <c r="D37" s="176" t="s">
        <v>189</v>
      </c>
      <c r="E37" s="177">
        <v>15</v>
      </c>
      <c r="F37" s="178">
        <v>0</v>
      </c>
      <c r="G37" s="179">
        <f t="shared" si="7"/>
        <v>0</v>
      </c>
      <c r="H37" s="178">
        <v>69.970000000000013</v>
      </c>
      <c r="I37" s="179">
        <f t="shared" si="8"/>
        <v>1049.55</v>
      </c>
      <c r="J37" s="178">
        <v>0</v>
      </c>
      <c r="K37" s="179">
        <f t="shared" si="9"/>
        <v>0</v>
      </c>
      <c r="L37" s="179">
        <v>21</v>
      </c>
      <c r="M37" s="179">
        <f t="shared" si="10"/>
        <v>0</v>
      </c>
      <c r="N37" s="179">
        <v>0</v>
      </c>
      <c r="O37" s="179">
        <f t="shared" si="11"/>
        <v>0</v>
      </c>
      <c r="P37" s="179">
        <v>0</v>
      </c>
      <c r="Q37" s="179">
        <f t="shared" si="12"/>
        <v>0</v>
      </c>
      <c r="R37" s="179"/>
      <c r="S37" s="179" t="s">
        <v>337</v>
      </c>
      <c r="T37" s="180" t="s">
        <v>408</v>
      </c>
      <c r="U37" s="157">
        <v>0</v>
      </c>
      <c r="V37" s="157">
        <f t="shared" si="13"/>
        <v>0</v>
      </c>
      <c r="W37" s="157"/>
      <c r="X37" s="148"/>
      <c r="Y37" s="148"/>
      <c r="Z37" s="148"/>
      <c r="AA37" s="148"/>
      <c r="AB37" s="148"/>
      <c r="AC37" s="148"/>
      <c r="AD37" s="148"/>
      <c r="AE37" s="148"/>
      <c r="AF37" s="148"/>
      <c r="AG37" s="148" t="s">
        <v>778</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x14ac:dyDescent="0.2">
      <c r="A38" s="174">
        <v>29</v>
      </c>
      <c r="B38" s="175" t="s">
        <v>785</v>
      </c>
      <c r="C38" s="186" t="s">
        <v>786</v>
      </c>
      <c r="D38" s="176" t="s">
        <v>181</v>
      </c>
      <c r="E38" s="177">
        <v>8</v>
      </c>
      <c r="F38" s="178">
        <v>0</v>
      </c>
      <c r="G38" s="179">
        <f t="shared" si="7"/>
        <v>0</v>
      </c>
      <c r="H38" s="178">
        <v>156.56</v>
      </c>
      <c r="I38" s="179">
        <f t="shared" si="8"/>
        <v>1252.48</v>
      </c>
      <c r="J38" s="178">
        <v>0</v>
      </c>
      <c r="K38" s="179">
        <f t="shared" si="9"/>
        <v>0</v>
      </c>
      <c r="L38" s="179">
        <v>21</v>
      </c>
      <c r="M38" s="179">
        <f t="shared" si="10"/>
        <v>0</v>
      </c>
      <c r="N38" s="179">
        <v>0</v>
      </c>
      <c r="O38" s="179">
        <f t="shared" si="11"/>
        <v>0</v>
      </c>
      <c r="P38" s="179">
        <v>0</v>
      </c>
      <c r="Q38" s="179">
        <f t="shared" si="12"/>
        <v>0</v>
      </c>
      <c r="R38" s="179"/>
      <c r="S38" s="179" t="s">
        <v>337</v>
      </c>
      <c r="T38" s="180" t="s">
        <v>408</v>
      </c>
      <c r="U38" s="157">
        <v>0</v>
      </c>
      <c r="V38" s="157">
        <f t="shared" si="13"/>
        <v>0</v>
      </c>
      <c r="W38" s="157"/>
      <c r="X38" s="148"/>
      <c r="Y38" s="148"/>
      <c r="Z38" s="148"/>
      <c r="AA38" s="148"/>
      <c r="AB38" s="148"/>
      <c r="AC38" s="148"/>
      <c r="AD38" s="148"/>
      <c r="AE38" s="148"/>
      <c r="AF38" s="148"/>
      <c r="AG38" s="148" t="s">
        <v>778</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x14ac:dyDescent="0.2">
      <c r="A39" s="174">
        <v>30</v>
      </c>
      <c r="B39" s="175" t="s">
        <v>787</v>
      </c>
      <c r="C39" s="186" t="s">
        <v>788</v>
      </c>
      <c r="D39" s="176" t="s">
        <v>181</v>
      </c>
      <c r="E39" s="177">
        <v>2</v>
      </c>
      <c r="F39" s="178">
        <v>0</v>
      </c>
      <c r="G39" s="179">
        <f t="shared" si="7"/>
        <v>0</v>
      </c>
      <c r="H39" s="178">
        <v>169.95000000000002</v>
      </c>
      <c r="I39" s="179">
        <f t="shared" si="8"/>
        <v>339.9</v>
      </c>
      <c r="J39" s="178">
        <v>0</v>
      </c>
      <c r="K39" s="179">
        <f t="shared" si="9"/>
        <v>0</v>
      </c>
      <c r="L39" s="179">
        <v>21</v>
      </c>
      <c r="M39" s="179">
        <f t="shared" si="10"/>
        <v>0</v>
      </c>
      <c r="N39" s="179">
        <v>0</v>
      </c>
      <c r="O39" s="179">
        <f t="shared" si="11"/>
        <v>0</v>
      </c>
      <c r="P39" s="179">
        <v>0</v>
      </c>
      <c r="Q39" s="179">
        <f t="shared" si="12"/>
        <v>0</v>
      </c>
      <c r="R39" s="179"/>
      <c r="S39" s="179" t="s">
        <v>337</v>
      </c>
      <c r="T39" s="180" t="s">
        <v>408</v>
      </c>
      <c r="U39" s="157">
        <v>0</v>
      </c>
      <c r="V39" s="157">
        <f t="shared" si="13"/>
        <v>0</v>
      </c>
      <c r="W39" s="157"/>
      <c r="X39" s="148"/>
      <c r="Y39" s="148"/>
      <c r="Z39" s="148"/>
      <c r="AA39" s="148"/>
      <c r="AB39" s="148"/>
      <c r="AC39" s="148"/>
      <c r="AD39" s="148"/>
      <c r="AE39" s="148"/>
      <c r="AF39" s="148"/>
      <c r="AG39" s="148" t="s">
        <v>778</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x14ac:dyDescent="0.2">
      <c r="A40" s="174">
        <v>31</v>
      </c>
      <c r="B40" s="175" t="s">
        <v>789</v>
      </c>
      <c r="C40" s="186" t="s">
        <v>790</v>
      </c>
      <c r="D40" s="176" t="s">
        <v>181</v>
      </c>
      <c r="E40" s="177">
        <v>8</v>
      </c>
      <c r="F40" s="178">
        <v>0</v>
      </c>
      <c r="G40" s="179">
        <f t="shared" si="7"/>
        <v>0</v>
      </c>
      <c r="H40" s="178">
        <v>156.56</v>
      </c>
      <c r="I40" s="179">
        <f t="shared" si="8"/>
        <v>1252.48</v>
      </c>
      <c r="J40" s="178">
        <v>0</v>
      </c>
      <c r="K40" s="179">
        <f t="shared" si="9"/>
        <v>0</v>
      </c>
      <c r="L40" s="179">
        <v>21</v>
      </c>
      <c r="M40" s="179">
        <f t="shared" si="10"/>
        <v>0</v>
      </c>
      <c r="N40" s="179">
        <v>0</v>
      </c>
      <c r="O40" s="179">
        <f t="shared" si="11"/>
        <v>0</v>
      </c>
      <c r="P40" s="179">
        <v>0</v>
      </c>
      <c r="Q40" s="179">
        <f t="shared" si="12"/>
        <v>0</v>
      </c>
      <c r="R40" s="179"/>
      <c r="S40" s="179" t="s">
        <v>337</v>
      </c>
      <c r="T40" s="180" t="s">
        <v>408</v>
      </c>
      <c r="U40" s="157">
        <v>0</v>
      </c>
      <c r="V40" s="157">
        <f t="shared" si="13"/>
        <v>0</v>
      </c>
      <c r="W40" s="157"/>
      <c r="X40" s="148"/>
      <c r="Y40" s="148"/>
      <c r="Z40" s="148"/>
      <c r="AA40" s="148"/>
      <c r="AB40" s="148"/>
      <c r="AC40" s="148"/>
      <c r="AD40" s="148"/>
      <c r="AE40" s="148"/>
      <c r="AF40" s="148"/>
      <c r="AG40" s="148" t="s">
        <v>778</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
      <c r="A41" s="174">
        <v>32</v>
      </c>
      <c r="B41" s="175" t="s">
        <v>791</v>
      </c>
      <c r="C41" s="186" t="s">
        <v>792</v>
      </c>
      <c r="D41" s="176" t="s">
        <v>181</v>
      </c>
      <c r="E41" s="177">
        <v>1</v>
      </c>
      <c r="F41" s="178">
        <v>0</v>
      </c>
      <c r="G41" s="179">
        <f t="shared" si="7"/>
        <v>0</v>
      </c>
      <c r="H41" s="178">
        <v>192</v>
      </c>
      <c r="I41" s="179">
        <f t="shared" si="8"/>
        <v>192</v>
      </c>
      <c r="J41" s="178">
        <v>0</v>
      </c>
      <c r="K41" s="179">
        <f t="shared" si="9"/>
        <v>0</v>
      </c>
      <c r="L41" s="179">
        <v>21</v>
      </c>
      <c r="M41" s="179">
        <f t="shared" si="10"/>
        <v>0</v>
      </c>
      <c r="N41" s="179">
        <v>0</v>
      </c>
      <c r="O41" s="179">
        <f t="shared" si="11"/>
        <v>0</v>
      </c>
      <c r="P41" s="179">
        <v>0</v>
      </c>
      <c r="Q41" s="179">
        <f t="shared" si="12"/>
        <v>0</v>
      </c>
      <c r="R41" s="179"/>
      <c r="S41" s="179" t="s">
        <v>337</v>
      </c>
      <c r="T41" s="180" t="s">
        <v>408</v>
      </c>
      <c r="U41" s="157">
        <v>0</v>
      </c>
      <c r="V41" s="157">
        <f t="shared" si="13"/>
        <v>0</v>
      </c>
      <c r="W41" s="157"/>
      <c r="X41" s="148"/>
      <c r="Y41" s="148"/>
      <c r="Z41" s="148"/>
      <c r="AA41" s="148"/>
      <c r="AB41" s="148"/>
      <c r="AC41" s="148"/>
      <c r="AD41" s="148"/>
      <c r="AE41" s="148"/>
      <c r="AF41" s="148"/>
      <c r="AG41" s="148" t="s">
        <v>778</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x14ac:dyDescent="0.2">
      <c r="A42" s="174">
        <v>33</v>
      </c>
      <c r="B42" s="175" t="s">
        <v>793</v>
      </c>
      <c r="C42" s="186" t="s">
        <v>794</v>
      </c>
      <c r="D42" s="176" t="s">
        <v>181</v>
      </c>
      <c r="E42" s="177">
        <v>9</v>
      </c>
      <c r="F42" s="178">
        <v>0</v>
      </c>
      <c r="G42" s="179">
        <f t="shared" si="7"/>
        <v>0</v>
      </c>
      <c r="H42" s="178">
        <v>146.26000000000002</v>
      </c>
      <c r="I42" s="179">
        <f t="shared" si="8"/>
        <v>1316.34</v>
      </c>
      <c r="J42" s="178">
        <v>0</v>
      </c>
      <c r="K42" s="179">
        <f t="shared" si="9"/>
        <v>0</v>
      </c>
      <c r="L42" s="179">
        <v>21</v>
      </c>
      <c r="M42" s="179">
        <f t="shared" si="10"/>
        <v>0</v>
      </c>
      <c r="N42" s="179">
        <v>0</v>
      </c>
      <c r="O42" s="179">
        <f t="shared" si="11"/>
        <v>0</v>
      </c>
      <c r="P42" s="179">
        <v>0</v>
      </c>
      <c r="Q42" s="179">
        <f t="shared" si="12"/>
        <v>0</v>
      </c>
      <c r="R42" s="179"/>
      <c r="S42" s="179" t="s">
        <v>337</v>
      </c>
      <c r="T42" s="180" t="s">
        <v>408</v>
      </c>
      <c r="U42" s="157">
        <v>0</v>
      </c>
      <c r="V42" s="157">
        <f t="shared" si="13"/>
        <v>0</v>
      </c>
      <c r="W42" s="157"/>
      <c r="X42" s="148"/>
      <c r="Y42" s="148"/>
      <c r="Z42" s="148"/>
      <c r="AA42" s="148"/>
      <c r="AB42" s="148"/>
      <c r="AC42" s="148"/>
      <c r="AD42" s="148"/>
      <c r="AE42" s="148"/>
      <c r="AF42" s="148"/>
      <c r="AG42" s="148" t="s">
        <v>778</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x14ac:dyDescent="0.2">
      <c r="A43" s="174">
        <v>34</v>
      </c>
      <c r="B43" s="175" t="s">
        <v>795</v>
      </c>
      <c r="C43" s="186" t="s">
        <v>796</v>
      </c>
      <c r="D43" s="176" t="s">
        <v>181</v>
      </c>
      <c r="E43" s="177">
        <v>38</v>
      </c>
      <c r="F43" s="178">
        <v>0</v>
      </c>
      <c r="G43" s="179">
        <f t="shared" si="7"/>
        <v>0</v>
      </c>
      <c r="H43" s="178">
        <v>118.45</v>
      </c>
      <c r="I43" s="179">
        <f t="shared" si="8"/>
        <v>4501.1000000000004</v>
      </c>
      <c r="J43" s="178">
        <v>0</v>
      </c>
      <c r="K43" s="179">
        <f t="shared" si="9"/>
        <v>0</v>
      </c>
      <c r="L43" s="179">
        <v>21</v>
      </c>
      <c r="M43" s="179">
        <f t="shared" si="10"/>
        <v>0</v>
      </c>
      <c r="N43" s="179">
        <v>0</v>
      </c>
      <c r="O43" s="179">
        <f t="shared" si="11"/>
        <v>0</v>
      </c>
      <c r="P43" s="179">
        <v>0</v>
      </c>
      <c r="Q43" s="179">
        <f t="shared" si="12"/>
        <v>0</v>
      </c>
      <c r="R43" s="179"/>
      <c r="S43" s="179" t="s">
        <v>337</v>
      </c>
      <c r="T43" s="180" t="s">
        <v>408</v>
      </c>
      <c r="U43" s="157">
        <v>0</v>
      </c>
      <c r="V43" s="157">
        <f t="shared" si="13"/>
        <v>0</v>
      </c>
      <c r="W43" s="157"/>
      <c r="X43" s="148"/>
      <c r="Y43" s="148"/>
      <c r="Z43" s="148"/>
      <c r="AA43" s="148"/>
      <c r="AB43" s="148"/>
      <c r="AC43" s="148"/>
      <c r="AD43" s="148"/>
      <c r="AE43" s="148"/>
      <c r="AF43" s="148"/>
      <c r="AG43" s="148" t="s">
        <v>778</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x14ac:dyDescent="0.2">
      <c r="A44" s="174">
        <v>35</v>
      </c>
      <c r="B44" s="175" t="s">
        <v>797</v>
      </c>
      <c r="C44" s="186" t="s">
        <v>798</v>
      </c>
      <c r="D44" s="176" t="s">
        <v>181</v>
      </c>
      <c r="E44" s="177">
        <v>66</v>
      </c>
      <c r="F44" s="178">
        <v>0</v>
      </c>
      <c r="G44" s="179">
        <f t="shared" si="7"/>
        <v>0</v>
      </c>
      <c r="H44" s="178">
        <v>7.62</v>
      </c>
      <c r="I44" s="179">
        <f t="shared" si="8"/>
        <v>502.92</v>
      </c>
      <c r="J44" s="178">
        <v>0</v>
      </c>
      <c r="K44" s="179">
        <f t="shared" si="9"/>
        <v>0</v>
      </c>
      <c r="L44" s="179">
        <v>21</v>
      </c>
      <c r="M44" s="179">
        <f t="shared" si="10"/>
        <v>0</v>
      </c>
      <c r="N44" s="179">
        <v>0</v>
      </c>
      <c r="O44" s="179">
        <f t="shared" si="11"/>
        <v>0</v>
      </c>
      <c r="P44" s="179">
        <v>0</v>
      </c>
      <c r="Q44" s="179">
        <f t="shared" si="12"/>
        <v>0</v>
      </c>
      <c r="R44" s="179"/>
      <c r="S44" s="179" t="s">
        <v>337</v>
      </c>
      <c r="T44" s="180" t="s">
        <v>408</v>
      </c>
      <c r="U44" s="157">
        <v>0</v>
      </c>
      <c r="V44" s="157">
        <f t="shared" si="13"/>
        <v>0</v>
      </c>
      <c r="W44" s="157"/>
      <c r="X44" s="148"/>
      <c r="Y44" s="148"/>
      <c r="Z44" s="148"/>
      <c r="AA44" s="148"/>
      <c r="AB44" s="148"/>
      <c r="AC44" s="148"/>
      <c r="AD44" s="148"/>
      <c r="AE44" s="148"/>
      <c r="AF44" s="148"/>
      <c r="AG44" s="148" t="s">
        <v>778</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1" x14ac:dyDescent="0.2">
      <c r="A45" s="174">
        <v>36</v>
      </c>
      <c r="B45" s="175" t="s">
        <v>799</v>
      </c>
      <c r="C45" s="186" t="s">
        <v>800</v>
      </c>
      <c r="D45" s="176" t="s">
        <v>181</v>
      </c>
      <c r="E45" s="177">
        <v>8</v>
      </c>
      <c r="F45" s="178">
        <v>0</v>
      </c>
      <c r="G45" s="179">
        <f t="shared" si="7"/>
        <v>0</v>
      </c>
      <c r="H45" s="178">
        <v>52.84</v>
      </c>
      <c r="I45" s="179">
        <f t="shared" si="8"/>
        <v>422.72</v>
      </c>
      <c r="J45" s="178">
        <v>0</v>
      </c>
      <c r="K45" s="179">
        <f t="shared" si="9"/>
        <v>0</v>
      </c>
      <c r="L45" s="179">
        <v>21</v>
      </c>
      <c r="M45" s="179">
        <f t="shared" si="10"/>
        <v>0</v>
      </c>
      <c r="N45" s="179">
        <v>0</v>
      </c>
      <c r="O45" s="179">
        <f t="shared" si="11"/>
        <v>0</v>
      </c>
      <c r="P45" s="179">
        <v>0</v>
      </c>
      <c r="Q45" s="179">
        <f t="shared" si="12"/>
        <v>0</v>
      </c>
      <c r="R45" s="179"/>
      <c r="S45" s="179" t="s">
        <v>337</v>
      </c>
      <c r="T45" s="180" t="s">
        <v>408</v>
      </c>
      <c r="U45" s="157">
        <v>0</v>
      </c>
      <c r="V45" s="157">
        <f t="shared" si="13"/>
        <v>0</v>
      </c>
      <c r="W45" s="157"/>
      <c r="X45" s="148"/>
      <c r="Y45" s="148"/>
      <c r="Z45" s="148"/>
      <c r="AA45" s="148"/>
      <c r="AB45" s="148"/>
      <c r="AC45" s="148"/>
      <c r="AD45" s="148"/>
      <c r="AE45" s="148"/>
      <c r="AF45" s="148"/>
      <c r="AG45" s="148" t="s">
        <v>778</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x14ac:dyDescent="0.2">
      <c r="A46" s="174">
        <v>37</v>
      </c>
      <c r="B46" s="175" t="s">
        <v>801</v>
      </c>
      <c r="C46" s="186" t="s">
        <v>802</v>
      </c>
      <c r="D46" s="176" t="s">
        <v>181</v>
      </c>
      <c r="E46" s="177">
        <v>4</v>
      </c>
      <c r="F46" s="178">
        <v>0</v>
      </c>
      <c r="G46" s="179">
        <f t="shared" si="7"/>
        <v>0</v>
      </c>
      <c r="H46" s="178">
        <v>71.070000000000007</v>
      </c>
      <c r="I46" s="179">
        <f t="shared" si="8"/>
        <v>284.27999999999997</v>
      </c>
      <c r="J46" s="178">
        <v>0</v>
      </c>
      <c r="K46" s="179">
        <f t="shared" si="9"/>
        <v>0</v>
      </c>
      <c r="L46" s="179">
        <v>21</v>
      </c>
      <c r="M46" s="179">
        <f t="shared" si="10"/>
        <v>0</v>
      </c>
      <c r="N46" s="179">
        <v>0</v>
      </c>
      <c r="O46" s="179">
        <f t="shared" si="11"/>
        <v>0</v>
      </c>
      <c r="P46" s="179">
        <v>0</v>
      </c>
      <c r="Q46" s="179">
        <f t="shared" si="12"/>
        <v>0</v>
      </c>
      <c r="R46" s="179"/>
      <c r="S46" s="179" t="s">
        <v>337</v>
      </c>
      <c r="T46" s="180" t="s">
        <v>408</v>
      </c>
      <c r="U46" s="157">
        <v>0</v>
      </c>
      <c r="V46" s="157">
        <f t="shared" si="13"/>
        <v>0</v>
      </c>
      <c r="W46" s="157"/>
      <c r="X46" s="148"/>
      <c r="Y46" s="148"/>
      <c r="Z46" s="148"/>
      <c r="AA46" s="148"/>
      <c r="AB46" s="148"/>
      <c r="AC46" s="148"/>
      <c r="AD46" s="148"/>
      <c r="AE46" s="148"/>
      <c r="AF46" s="148"/>
      <c r="AG46" s="148" t="s">
        <v>778</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x14ac:dyDescent="0.2">
      <c r="A47" s="174">
        <v>38</v>
      </c>
      <c r="B47" s="175" t="s">
        <v>803</v>
      </c>
      <c r="C47" s="186" t="s">
        <v>804</v>
      </c>
      <c r="D47" s="176" t="s">
        <v>181</v>
      </c>
      <c r="E47" s="177">
        <v>4</v>
      </c>
      <c r="F47" s="178">
        <v>0</v>
      </c>
      <c r="G47" s="179">
        <f t="shared" si="7"/>
        <v>0</v>
      </c>
      <c r="H47" s="178">
        <v>70.040000000000006</v>
      </c>
      <c r="I47" s="179">
        <f t="shared" si="8"/>
        <v>280.16000000000003</v>
      </c>
      <c r="J47" s="178">
        <v>0</v>
      </c>
      <c r="K47" s="179">
        <f t="shared" si="9"/>
        <v>0</v>
      </c>
      <c r="L47" s="179">
        <v>21</v>
      </c>
      <c r="M47" s="179">
        <f t="shared" si="10"/>
        <v>0</v>
      </c>
      <c r="N47" s="179">
        <v>0</v>
      </c>
      <c r="O47" s="179">
        <f t="shared" si="11"/>
        <v>0</v>
      </c>
      <c r="P47" s="179">
        <v>0</v>
      </c>
      <c r="Q47" s="179">
        <f t="shared" si="12"/>
        <v>0</v>
      </c>
      <c r="R47" s="179"/>
      <c r="S47" s="179" t="s">
        <v>337</v>
      </c>
      <c r="T47" s="180" t="s">
        <v>408</v>
      </c>
      <c r="U47" s="157">
        <v>0</v>
      </c>
      <c r="V47" s="157">
        <f t="shared" si="13"/>
        <v>0</v>
      </c>
      <c r="W47" s="157"/>
      <c r="X47" s="148"/>
      <c r="Y47" s="148"/>
      <c r="Z47" s="148"/>
      <c r="AA47" s="148"/>
      <c r="AB47" s="148"/>
      <c r="AC47" s="148"/>
      <c r="AD47" s="148"/>
      <c r="AE47" s="148"/>
      <c r="AF47" s="148"/>
      <c r="AG47" s="148" t="s">
        <v>778</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
      <c r="A48" s="174">
        <v>39</v>
      </c>
      <c r="B48" s="175" t="s">
        <v>805</v>
      </c>
      <c r="C48" s="186" t="s">
        <v>806</v>
      </c>
      <c r="D48" s="176" t="s">
        <v>181</v>
      </c>
      <c r="E48" s="177">
        <v>120</v>
      </c>
      <c r="F48" s="178">
        <v>0</v>
      </c>
      <c r="G48" s="179">
        <f t="shared" si="7"/>
        <v>0</v>
      </c>
      <c r="H48" s="178">
        <v>4.12</v>
      </c>
      <c r="I48" s="179">
        <f t="shared" si="8"/>
        <v>494.4</v>
      </c>
      <c r="J48" s="178">
        <v>0</v>
      </c>
      <c r="K48" s="179">
        <f t="shared" si="9"/>
        <v>0</v>
      </c>
      <c r="L48" s="179">
        <v>21</v>
      </c>
      <c r="M48" s="179">
        <f t="shared" si="10"/>
        <v>0</v>
      </c>
      <c r="N48" s="179">
        <v>0</v>
      </c>
      <c r="O48" s="179">
        <f t="shared" si="11"/>
        <v>0</v>
      </c>
      <c r="P48" s="179">
        <v>0</v>
      </c>
      <c r="Q48" s="179">
        <f t="shared" si="12"/>
        <v>0</v>
      </c>
      <c r="R48" s="179"/>
      <c r="S48" s="179" t="s">
        <v>337</v>
      </c>
      <c r="T48" s="180" t="s">
        <v>408</v>
      </c>
      <c r="U48" s="157">
        <v>0</v>
      </c>
      <c r="V48" s="157">
        <f t="shared" si="13"/>
        <v>0</v>
      </c>
      <c r="W48" s="157"/>
      <c r="X48" s="148"/>
      <c r="Y48" s="148"/>
      <c r="Z48" s="148"/>
      <c r="AA48" s="148"/>
      <c r="AB48" s="148"/>
      <c r="AC48" s="148"/>
      <c r="AD48" s="148"/>
      <c r="AE48" s="148"/>
      <c r="AF48" s="148"/>
      <c r="AG48" s="148" t="s">
        <v>778</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x14ac:dyDescent="0.2">
      <c r="A49" s="174">
        <v>40</v>
      </c>
      <c r="B49" s="175" t="s">
        <v>807</v>
      </c>
      <c r="C49" s="186" t="s">
        <v>808</v>
      </c>
      <c r="D49" s="176" t="s">
        <v>181</v>
      </c>
      <c r="E49" s="177">
        <v>12</v>
      </c>
      <c r="F49" s="178">
        <v>0</v>
      </c>
      <c r="G49" s="179">
        <f t="shared" si="7"/>
        <v>0</v>
      </c>
      <c r="H49" s="178">
        <v>1797.25</v>
      </c>
      <c r="I49" s="179">
        <f t="shared" si="8"/>
        <v>21567</v>
      </c>
      <c r="J49" s="178">
        <v>0</v>
      </c>
      <c r="K49" s="179">
        <f t="shared" si="9"/>
        <v>0</v>
      </c>
      <c r="L49" s="179">
        <v>21</v>
      </c>
      <c r="M49" s="179">
        <f t="shared" si="10"/>
        <v>0</v>
      </c>
      <c r="N49" s="179">
        <v>0</v>
      </c>
      <c r="O49" s="179">
        <f t="shared" si="11"/>
        <v>0</v>
      </c>
      <c r="P49" s="179">
        <v>0</v>
      </c>
      <c r="Q49" s="179">
        <f t="shared" si="12"/>
        <v>0</v>
      </c>
      <c r="R49" s="179"/>
      <c r="S49" s="179" t="s">
        <v>337</v>
      </c>
      <c r="T49" s="180" t="s">
        <v>408</v>
      </c>
      <c r="U49" s="157">
        <v>0</v>
      </c>
      <c r="V49" s="157">
        <f t="shared" si="13"/>
        <v>0</v>
      </c>
      <c r="W49" s="157"/>
      <c r="X49" s="148"/>
      <c r="Y49" s="148"/>
      <c r="Z49" s="148"/>
      <c r="AA49" s="148"/>
      <c r="AB49" s="148"/>
      <c r="AC49" s="148"/>
      <c r="AD49" s="148"/>
      <c r="AE49" s="148"/>
      <c r="AF49" s="148"/>
      <c r="AG49" s="148" t="s">
        <v>778</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x14ac:dyDescent="0.2">
      <c r="A50" s="174">
        <v>41</v>
      </c>
      <c r="B50" s="175" t="s">
        <v>809</v>
      </c>
      <c r="C50" s="186" t="s">
        <v>810</v>
      </c>
      <c r="D50" s="176" t="s">
        <v>181</v>
      </c>
      <c r="E50" s="177">
        <v>4</v>
      </c>
      <c r="F50" s="178">
        <v>0</v>
      </c>
      <c r="G50" s="179">
        <f t="shared" si="7"/>
        <v>0</v>
      </c>
      <c r="H50" s="178">
        <v>1050</v>
      </c>
      <c r="I50" s="179">
        <f t="shared" si="8"/>
        <v>4200</v>
      </c>
      <c r="J50" s="178">
        <v>0</v>
      </c>
      <c r="K50" s="179">
        <f t="shared" si="9"/>
        <v>0</v>
      </c>
      <c r="L50" s="179">
        <v>21</v>
      </c>
      <c r="M50" s="179">
        <f t="shared" si="10"/>
        <v>0</v>
      </c>
      <c r="N50" s="179">
        <v>0</v>
      </c>
      <c r="O50" s="179">
        <f t="shared" si="11"/>
        <v>0</v>
      </c>
      <c r="P50" s="179">
        <v>0</v>
      </c>
      <c r="Q50" s="179">
        <f t="shared" si="12"/>
        <v>0</v>
      </c>
      <c r="R50" s="179"/>
      <c r="S50" s="179" t="s">
        <v>337</v>
      </c>
      <c r="T50" s="180" t="s">
        <v>408</v>
      </c>
      <c r="U50" s="157">
        <v>0</v>
      </c>
      <c r="V50" s="157">
        <f t="shared" si="13"/>
        <v>0</v>
      </c>
      <c r="W50" s="157"/>
      <c r="X50" s="148"/>
      <c r="Y50" s="148"/>
      <c r="Z50" s="148"/>
      <c r="AA50" s="148"/>
      <c r="AB50" s="148"/>
      <c r="AC50" s="148"/>
      <c r="AD50" s="148"/>
      <c r="AE50" s="148"/>
      <c r="AF50" s="148"/>
      <c r="AG50" s="148" t="s">
        <v>778</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x14ac:dyDescent="0.2">
      <c r="A51" s="174">
        <v>42</v>
      </c>
      <c r="B51" s="175" t="s">
        <v>811</v>
      </c>
      <c r="C51" s="186" t="s">
        <v>812</v>
      </c>
      <c r="D51" s="176" t="s">
        <v>181</v>
      </c>
      <c r="E51" s="177">
        <v>19</v>
      </c>
      <c r="F51" s="178">
        <v>0</v>
      </c>
      <c r="G51" s="179">
        <f t="shared" si="7"/>
        <v>0</v>
      </c>
      <c r="H51" s="178">
        <v>950</v>
      </c>
      <c r="I51" s="179">
        <f t="shared" si="8"/>
        <v>18050</v>
      </c>
      <c r="J51" s="178">
        <v>0</v>
      </c>
      <c r="K51" s="179">
        <f t="shared" si="9"/>
        <v>0</v>
      </c>
      <c r="L51" s="179">
        <v>21</v>
      </c>
      <c r="M51" s="179">
        <f t="shared" si="10"/>
        <v>0</v>
      </c>
      <c r="N51" s="179">
        <v>0</v>
      </c>
      <c r="O51" s="179">
        <f t="shared" si="11"/>
        <v>0</v>
      </c>
      <c r="P51" s="179">
        <v>0</v>
      </c>
      <c r="Q51" s="179">
        <f t="shared" si="12"/>
        <v>0</v>
      </c>
      <c r="R51" s="179"/>
      <c r="S51" s="179" t="s">
        <v>337</v>
      </c>
      <c r="T51" s="180" t="s">
        <v>408</v>
      </c>
      <c r="U51" s="157">
        <v>0</v>
      </c>
      <c r="V51" s="157">
        <f t="shared" si="13"/>
        <v>0</v>
      </c>
      <c r="W51" s="157"/>
      <c r="X51" s="148"/>
      <c r="Y51" s="148"/>
      <c r="Z51" s="148"/>
      <c r="AA51" s="148"/>
      <c r="AB51" s="148"/>
      <c r="AC51" s="148"/>
      <c r="AD51" s="148"/>
      <c r="AE51" s="148"/>
      <c r="AF51" s="148"/>
      <c r="AG51" s="148" t="s">
        <v>778</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x14ac:dyDescent="0.2">
      <c r="A52" s="161" t="s">
        <v>162</v>
      </c>
      <c r="B52" s="162" t="s">
        <v>130</v>
      </c>
      <c r="C52" s="183" t="s">
        <v>131</v>
      </c>
      <c r="D52" s="163"/>
      <c r="E52" s="164"/>
      <c r="F52" s="165"/>
      <c r="G52" s="165">
        <f>SUMIF(AG53:AG61,"&lt;&gt;NOR",G53:G61)</f>
        <v>0</v>
      </c>
      <c r="H52" s="165"/>
      <c r="I52" s="165">
        <f>SUM(I53:I61)</f>
        <v>7757.02</v>
      </c>
      <c r="J52" s="165"/>
      <c r="K52" s="165">
        <f>SUM(K53:K61)</f>
        <v>2506.9</v>
      </c>
      <c r="L52" s="165"/>
      <c r="M52" s="165">
        <f>SUM(M53:M61)</f>
        <v>0</v>
      </c>
      <c r="N52" s="165"/>
      <c r="O52" s="165">
        <f>SUM(O53:O61)</f>
        <v>0</v>
      </c>
      <c r="P52" s="165"/>
      <c r="Q52" s="165">
        <f>SUM(Q53:Q61)</f>
        <v>0</v>
      </c>
      <c r="R52" s="165"/>
      <c r="S52" s="165"/>
      <c r="T52" s="166"/>
      <c r="U52" s="160"/>
      <c r="V52" s="160">
        <f>SUM(V53:V61)</f>
        <v>0</v>
      </c>
      <c r="W52" s="160"/>
      <c r="AG52" t="s">
        <v>163</v>
      </c>
    </row>
    <row r="53" spans="1:60" outlineLevel="1" x14ac:dyDescent="0.2">
      <c r="A53" s="174">
        <v>43</v>
      </c>
      <c r="B53" s="175" t="s">
        <v>813</v>
      </c>
      <c r="C53" s="186" t="s">
        <v>814</v>
      </c>
      <c r="D53" s="176" t="s">
        <v>181</v>
      </c>
      <c r="E53" s="177">
        <v>26</v>
      </c>
      <c r="F53" s="178">
        <v>0</v>
      </c>
      <c r="G53" s="179">
        <f t="shared" ref="G53:G61" si="14">ROUND(E53*F53,2)</f>
        <v>0</v>
      </c>
      <c r="H53" s="178">
        <v>0</v>
      </c>
      <c r="I53" s="179">
        <f t="shared" ref="I53:I61" si="15">ROUND(E53*H53,2)</f>
        <v>0</v>
      </c>
      <c r="J53" s="178">
        <v>65</v>
      </c>
      <c r="K53" s="179">
        <f t="shared" ref="K53:K61" si="16">ROUND(E53*J53,2)</f>
        <v>1690</v>
      </c>
      <c r="L53" s="179">
        <v>21</v>
      </c>
      <c r="M53" s="179">
        <f t="shared" ref="M53:M61" si="17">G53*(1+L53/100)</f>
        <v>0</v>
      </c>
      <c r="N53" s="179">
        <v>0</v>
      </c>
      <c r="O53" s="179">
        <f t="shared" ref="O53:O61" si="18">ROUND(E53*N53,2)</f>
        <v>0</v>
      </c>
      <c r="P53" s="179">
        <v>0</v>
      </c>
      <c r="Q53" s="179">
        <f t="shared" ref="Q53:Q61" si="19">ROUND(E53*P53,2)</f>
        <v>0</v>
      </c>
      <c r="R53" s="179"/>
      <c r="S53" s="179" t="s">
        <v>337</v>
      </c>
      <c r="T53" s="180" t="s">
        <v>408</v>
      </c>
      <c r="U53" s="157">
        <v>0</v>
      </c>
      <c r="V53" s="157">
        <f t="shared" ref="V53:V61" si="20">ROUND(E53*U53,2)</f>
        <v>0</v>
      </c>
      <c r="W53" s="157"/>
      <c r="X53" s="148"/>
      <c r="Y53" s="148"/>
      <c r="Z53" s="148"/>
      <c r="AA53" s="148"/>
      <c r="AB53" s="148"/>
      <c r="AC53" s="148"/>
      <c r="AD53" s="148"/>
      <c r="AE53" s="148"/>
      <c r="AF53" s="148"/>
      <c r="AG53" s="148" t="s">
        <v>725</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x14ac:dyDescent="0.2">
      <c r="A54" s="174">
        <v>44</v>
      </c>
      <c r="B54" s="175" t="s">
        <v>815</v>
      </c>
      <c r="C54" s="186" t="s">
        <v>816</v>
      </c>
      <c r="D54" s="176" t="s">
        <v>181</v>
      </c>
      <c r="E54" s="177">
        <v>4</v>
      </c>
      <c r="F54" s="178">
        <v>0</v>
      </c>
      <c r="G54" s="179">
        <f t="shared" si="14"/>
        <v>0</v>
      </c>
      <c r="H54" s="178">
        <v>0</v>
      </c>
      <c r="I54" s="179">
        <f t="shared" si="15"/>
        <v>0</v>
      </c>
      <c r="J54" s="178">
        <v>86.52000000000001</v>
      </c>
      <c r="K54" s="179">
        <f t="shared" si="16"/>
        <v>346.08</v>
      </c>
      <c r="L54" s="179">
        <v>21</v>
      </c>
      <c r="M54" s="179">
        <f t="shared" si="17"/>
        <v>0</v>
      </c>
      <c r="N54" s="179">
        <v>0</v>
      </c>
      <c r="O54" s="179">
        <f t="shared" si="18"/>
        <v>0</v>
      </c>
      <c r="P54" s="179">
        <v>0</v>
      </c>
      <c r="Q54" s="179">
        <f t="shared" si="19"/>
        <v>0</v>
      </c>
      <c r="R54" s="179"/>
      <c r="S54" s="179" t="s">
        <v>337</v>
      </c>
      <c r="T54" s="180" t="s">
        <v>408</v>
      </c>
      <c r="U54" s="157">
        <v>0</v>
      </c>
      <c r="V54" s="157">
        <f t="shared" si="20"/>
        <v>0</v>
      </c>
      <c r="W54" s="157"/>
      <c r="X54" s="148"/>
      <c r="Y54" s="148"/>
      <c r="Z54" s="148"/>
      <c r="AA54" s="148"/>
      <c r="AB54" s="148"/>
      <c r="AC54" s="148"/>
      <c r="AD54" s="148"/>
      <c r="AE54" s="148"/>
      <c r="AF54" s="148"/>
      <c r="AG54" s="148" t="s">
        <v>725</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1" x14ac:dyDescent="0.2">
      <c r="A55" s="174">
        <v>45</v>
      </c>
      <c r="B55" s="175" t="s">
        <v>817</v>
      </c>
      <c r="C55" s="186" t="s">
        <v>818</v>
      </c>
      <c r="D55" s="176" t="s">
        <v>181</v>
      </c>
      <c r="E55" s="177">
        <v>6</v>
      </c>
      <c r="F55" s="178">
        <v>0</v>
      </c>
      <c r="G55" s="179">
        <f t="shared" si="14"/>
        <v>0</v>
      </c>
      <c r="H55" s="178">
        <v>0</v>
      </c>
      <c r="I55" s="179">
        <f t="shared" si="15"/>
        <v>0</v>
      </c>
      <c r="J55" s="178">
        <v>78.470000000000013</v>
      </c>
      <c r="K55" s="179">
        <f t="shared" si="16"/>
        <v>470.82</v>
      </c>
      <c r="L55" s="179">
        <v>21</v>
      </c>
      <c r="M55" s="179">
        <f t="shared" si="17"/>
        <v>0</v>
      </c>
      <c r="N55" s="179">
        <v>0</v>
      </c>
      <c r="O55" s="179">
        <f t="shared" si="18"/>
        <v>0</v>
      </c>
      <c r="P55" s="179">
        <v>0</v>
      </c>
      <c r="Q55" s="179">
        <f t="shared" si="19"/>
        <v>0</v>
      </c>
      <c r="R55" s="179"/>
      <c r="S55" s="179" t="s">
        <v>337</v>
      </c>
      <c r="T55" s="180" t="s">
        <v>408</v>
      </c>
      <c r="U55" s="157">
        <v>0</v>
      </c>
      <c r="V55" s="157">
        <f t="shared" si="20"/>
        <v>0</v>
      </c>
      <c r="W55" s="157"/>
      <c r="X55" s="148"/>
      <c r="Y55" s="148"/>
      <c r="Z55" s="148"/>
      <c r="AA55" s="148"/>
      <c r="AB55" s="148"/>
      <c r="AC55" s="148"/>
      <c r="AD55" s="148"/>
      <c r="AE55" s="148"/>
      <c r="AF55" s="148"/>
      <c r="AG55" s="148" t="s">
        <v>725</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x14ac:dyDescent="0.2">
      <c r="A56" s="174">
        <v>46</v>
      </c>
      <c r="B56" s="175" t="s">
        <v>819</v>
      </c>
      <c r="C56" s="186" t="s">
        <v>820</v>
      </c>
      <c r="D56" s="176" t="s">
        <v>181</v>
      </c>
      <c r="E56" s="177">
        <v>1</v>
      </c>
      <c r="F56" s="178">
        <v>0</v>
      </c>
      <c r="G56" s="179">
        <f t="shared" si="14"/>
        <v>0</v>
      </c>
      <c r="H56" s="178">
        <v>1110.9000000000001</v>
      </c>
      <c r="I56" s="179">
        <f t="shared" si="15"/>
        <v>1110.9000000000001</v>
      </c>
      <c r="J56" s="178">
        <v>0</v>
      </c>
      <c r="K56" s="179">
        <f t="shared" si="16"/>
        <v>0</v>
      </c>
      <c r="L56" s="179">
        <v>21</v>
      </c>
      <c r="M56" s="179">
        <f t="shared" si="17"/>
        <v>0</v>
      </c>
      <c r="N56" s="179">
        <v>0</v>
      </c>
      <c r="O56" s="179">
        <f t="shared" si="18"/>
        <v>0</v>
      </c>
      <c r="P56" s="179">
        <v>0</v>
      </c>
      <c r="Q56" s="179">
        <f t="shared" si="19"/>
        <v>0</v>
      </c>
      <c r="R56" s="179"/>
      <c r="S56" s="179" t="s">
        <v>337</v>
      </c>
      <c r="T56" s="180" t="s">
        <v>408</v>
      </c>
      <c r="U56" s="157">
        <v>0</v>
      </c>
      <c r="V56" s="157">
        <f t="shared" si="20"/>
        <v>0</v>
      </c>
      <c r="W56" s="157"/>
      <c r="X56" s="148"/>
      <c r="Y56" s="148"/>
      <c r="Z56" s="148"/>
      <c r="AA56" s="148"/>
      <c r="AB56" s="148"/>
      <c r="AC56" s="148"/>
      <c r="AD56" s="148"/>
      <c r="AE56" s="148"/>
      <c r="AF56" s="148"/>
      <c r="AG56" s="148" t="s">
        <v>778</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x14ac:dyDescent="0.2">
      <c r="A57" s="174">
        <v>47</v>
      </c>
      <c r="B57" s="175" t="s">
        <v>821</v>
      </c>
      <c r="C57" s="186" t="s">
        <v>822</v>
      </c>
      <c r="D57" s="176" t="s">
        <v>181</v>
      </c>
      <c r="E57" s="177">
        <v>1</v>
      </c>
      <c r="F57" s="178">
        <v>0</v>
      </c>
      <c r="G57" s="179">
        <f t="shared" si="14"/>
        <v>0</v>
      </c>
      <c r="H57" s="178">
        <v>513.06000000000006</v>
      </c>
      <c r="I57" s="179">
        <f t="shared" si="15"/>
        <v>513.05999999999995</v>
      </c>
      <c r="J57" s="178">
        <v>0</v>
      </c>
      <c r="K57" s="179">
        <f t="shared" si="16"/>
        <v>0</v>
      </c>
      <c r="L57" s="179">
        <v>21</v>
      </c>
      <c r="M57" s="179">
        <f t="shared" si="17"/>
        <v>0</v>
      </c>
      <c r="N57" s="179">
        <v>0</v>
      </c>
      <c r="O57" s="179">
        <f t="shared" si="18"/>
        <v>0</v>
      </c>
      <c r="P57" s="179">
        <v>0</v>
      </c>
      <c r="Q57" s="179">
        <f t="shared" si="19"/>
        <v>0</v>
      </c>
      <c r="R57" s="179"/>
      <c r="S57" s="179" t="s">
        <v>337</v>
      </c>
      <c r="T57" s="180" t="s">
        <v>408</v>
      </c>
      <c r="U57" s="157">
        <v>0</v>
      </c>
      <c r="V57" s="157">
        <f t="shared" si="20"/>
        <v>0</v>
      </c>
      <c r="W57" s="157"/>
      <c r="X57" s="148"/>
      <c r="Y57" s="148"/>
      <c r="Z57" s="148"/>
      <c r="AA57" s="148"/>
      <c r="AB57" s="148"/>
      <c r="AC57" s="148"/>
      <c r="AD57" s="148"/>
      <c r="AE57" s="148"/>
      <c r="AF57" s="148"/>
      <c r="AG57" s="148" t="s">
        <v>778</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1" x14ac:dyDescent="0.2">
      <c r="A58" s="174">
        <v>48</v>
      </c>
      <c r="B58" s="175" t="s">
        <v>823</v>
      </c>
      <c r="C58" s="186" t="s">
        <v>824</v>
      </c>
      <c r="D58" s="176" t="s">
        <v>181</v>
      </c>
      <c r="E58" s="177">
        <v>1</v>
      </c>
      <c r="F58" s="178">
        <v>0</v>
      </c>
      <c r="G58" s="179">
        <f t="shared" si="14"/>
        <v>0</v>
      </c>
      <c r="H58" s="178">
        <v>764.56000000000006</v>
      </c>
      <c r="I58" s="179">
        <f t="shared" si="15"/>
        <v>764.56</v>
      </c>
      <c r="J58" s="178">
        <v>0</v>
      </c>
      <c r="K58" s="179">
        <f t="shared" si="16"/>
        <v>0</v>
      </c>
      <c r="L58" s="179">
        <v>21</v>
      </c>
      <c r="M58" s="179">
        <f t="shared" si="17"/>
        <v>0</v>
      </c>
      <c r="N58" s="179">
        <v>0</v>
      </c>
      <c r="O58" s="179">
        <f t="shared" si="18"/>
        <v>0</v>
      </c>
      <c r="P58" s="179">
        <v>0</v>
      </c>
      <c r="Q58" s="179">
        <f t="shared" si="19"/>
        <v>0</v>
      </c>
      <c r="R58" s="179"/>
      <c r="S58" s="179" t="s">
        <v>337</v>
      </c>
      <c r="T58" s="180" t="s">
        <v>408</v>
      </c>
      <c r="U58" s="157">
        <v>0</v>
      </c>
      <c r="V58" s="157">
        <f t="shared" si="20"/>
        <v>0</v>
      </c>
      <c r="W58" s="157"/>
      <c r="X58" s="148"/>
      <c r="Y58" s="148"/>
      <c r="Z58" s="148"/>
      <c r="AA58" s="148"/>
      <c r="AB58" s="148"/>
      <c r="AC58" s="148"/>
      <c r="AD58" s="148"/>
      <c r="AE58" s="148"/>
      <c r="AF58" s="148"/>
      <c r="AG58" s="148" t="s">
        <v>778</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x14ac:dyDescent="0.2">
      <c r="A59" s="174">
        <v>49</v>
      </c>
      <c r="B59" s="175" t="s">
        <v>825</v>
      </c>
      <c r="C59" s="186" t="s">
        <v>826</v>
      </c>
      <c r="D59" s="176" t="s">
        <v>181</v>
      </c>
      <c r="E59" s="177">
        <v>1</v>
      </c>
      <c r="F59" s="178">
        <v>0</v>
      </c>
      <c r="G59" s="179">
        <f t="shared" si="14"/>
        <v>0</v>
      </c>
      <c r="H59" s="178">
        <v>653.90000000000009</v>
      </c>
      <c r="I59" s="179">
        <f t="shared" si="15"/>
        <v>653.9</v>
      </c>
      <c r="J59" s="178">
        <v>0</v>
      </c>
      <c r="K59" s="179">
        <f t="shared" si="16"/>
        <v>0</v>
      </c>
      <c r="L59" s="179">
        <v>21</v>
      </c>
      <c r="M59" s="179">
        <f t="shared" si="17"/>
        <v>0</v>
      </c>
      <c r="N59" s="179">
        <v>0</v>
      </c>
      <c r="O59" s="179">
        <f t="shared" si="18"/>
        <v>0</v>
      </c>
      <c r="P59" s="179">
        <v>0</v>
      </c>
      <c r="Q59" s="179">
        <f t="shared" si="19"/>
        <v>0</v>
      </c>
      <c r="R59" s="179"/>
      <c r="S59" s="179" t="s">
        <v>337</v>
      </c>
      <c r="T59" s="180" t="s">
        <v>408</v>
      </c>
      <c r="U59" s="157">
        <v>0</v>
      </c>
      <c r="V59" s="157">
        <f t="shared" si="20"/>
        <v>0</v>
      </c>
      <c r="W59" s="157"/>
      <c r="X59" s="148"/>
      <c r="Y59" s="148"/>
      <c r="Z59" s="148"/>
      <c r="AA59" s="148"/>
      <c r="AB59" s="148"/>
      <c r="AC59" s="148"/>
      <c r="AD59" s="148"/>
      <c r="AE59" s="148"/>
      <c r="AF59" s="148"/>
      <c r="AG59" s="148" t="s">
        <v>778</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1" x14ac:dyDescent="0.2">
      <c r="A60" s="174">
        <v>50</v>
      </c>
      <c r="B60" s="175" t="s">
        <v>827</v>
      </c>
      <c r="C60" s="186" t="s">
        <v>828</v>
      </c>
      <c r="D60" s="176" t="s">
        <v>181</v>
      </c>
      <c r="E60" s="177">
        <v>1</v>
      </c>
      <c r="F60" s="178">
        <v>0</v>
      </c>
      <c r="G60" s="179">
        <f t="shared" si="14"/>
        <v>0</v>
      </c>
      <c r="H60" s="178">
        <v>4124.6000000000004</v>
      </c>
      <c r="I60" s="179">
        <f t="shared" si="15"/>
        <v>4124.6000000000004</v>
      </c>
      <c r="J60" s="178">
        <v>0</v>
      </c>
      <c r="K60" s="179">
        <f t="shared" si="16"/>
        <v>0</v>
      </c>
      <c r="L60" s="179">
        <v>21</v>
      </c>
      <c r="M60" s="179">
        <f t="shared" si="17"/>
        <v>0</v>
      </c>
      <c r="N60" s="179">
        <v>0</v>
      </c>
      <c r="O60" s="179">
        <f t="shared" si="18"/>
        <v>0</v>
      </c>
      <c r="P60" s="179">
        <v>0</v>
      </c>
      <c r="Q60" s="179">
        <f t="shared" si="19"/>
        <v>0</v>
      </c>
      <c r="R60" s="179"/>
      <c r="S60" s="179" t="s">
        <v>337</v>
      </c>
      <c r="T60" s="180" t="s">
        <v>408</v>
      </c>
      <c r="U60" s="157">
        <v>0</v>
      </c>
      <c r="V60" s="157">
        <f t="shared" si="20"/>
        <v>0</v>
      </c>
      <c r="W60" s="157"/>
      <c r="X60" s="148"/>
      <c r="Y60" s="148"/>
      <c r="Z60" s="148"/>
      <c r="AA60" s="148"/>
      <c r="AB60" s="148"/>
      <c r="AC60" s="148"/>
      <c r="AD60" s="148"/>
      <c r="AE60" s="148"/>
      <c r="AF60" s="148"/>
      <c r="AG60" s="148" t="s">
        <v>778</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x14ac:dyDescent="0.2">
      <c r="A61" s="167">
        <v>51</v>
      </c>
      <c r="B61" s="168" t="s">
        <v>829</v>
      </c>
      <c r="C61" s="184" t="s">
        <v>830</v>
      </c>
      <c r="D61" s="169" t="s">
        <v>181</v>
      </c>
      <c r="E61" s="170">
        <v>2</v>
      </c>
      <c r="F61" s="171">
        <v>0</v>
      </c>
      <c r="G61" s="172">
        <f t="shared" si="14"/>
        <v>0</v>
      </c>
      <c r="H61" s="171">
        <v>295</v>
      </c>
      <c r="I61" s="172">
        <f t="shared" si="15"/>
        <v>590</v>
      </c>
      <c r="J61" s="171">
        <v>0</v>
      </c>
      <c r="K61" s="172">
        <f t="shared" si="16"/>
        <v>0</v>
      </c>
      <c r="L61" s="172">
        <v>21</v>
      </c>
      <c r="M61" s="172">
        <f t="shared" si="17"/>
        <v>0</v>
      </c>
      <c r="N61" s="172">
        <v>0</v>
      </c>
      <c r="O61" s="172">
        <f t="shared" si="18"/>
        <v>0</v>
      </c>
      <c r="P61" s="172">
        <v>0</v>
      </c>
      <c r="Q61" s="172">
        <f t="shared" si="19"/>
        <v>0</v>
      </c>
      <c r="R61" s="172"/>
      <c r="S61" s="172" t="s">
        <v>337</v>
      </c>
      <c r="T61" s="173" t="s">
        <v>408</v>
      </c>
      <c r="U61" s="157">
        <v>0</v>
      </c>
      <c r="V61" s="157">
        <f t="shared" si="20"/>
        <v>0</v>
      </c>
      <c r="W61" s="157"/>
      <c r="X61" s="148"/>
      <c r="Y61" s="148"/>
      <c r="Z61" s="148"/>
      <c r="AA61" s="148"/>
      <c r="AB61" s="148"/>
      <c r="AC61" s="148"/>
      <c r="AD61" s="148"/>
      <c r="AE61" s="148"/>
      <c r="AF61" s="148"/>
      <c r="AG61" s="148" t="s">
        <v>778</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x14ac:dyDescent="0.2">
      <c r="A62" s="5"/>
      <c r="B62" s="6"/>
      <c r="C62" s="187"/>
      <c r="D62" s="8"/>
      <c r="E62" s="5"/>
      <c r="F62" s="5"/>
      <c r="G62" s="5"/>
      <c r="H62" s="5"/>
      <c r="I62" s="5"/>
      <c r="J62" s="5"/>
      <c r="K62" s="5"/>
      <c r="L62" s="5"/>
      <c r="M62" s="5"/>
      <c r="N62" s="5"/>
      <c r="O62" s="5"/>
      <c r="P62" s="5"/>
      <c r="Q62" s="5"/>
      <c r="R62" s="5"/>
      <c r="S62" s="5"/>
      <c r="T62" s="5"/>
      <c r="U62" s="5"/>
      <c r="V62" s="5"/>
      <c r="W62" s="5"/>
      <c r="AE62">
        <v>15</v>
      </c>
      <c r="AF62">
        <v>21</v>
      </c>
    </row>
    <row r="63" spans="1:60" x14ac:dyDescent="0.2">
      <c r="A63" s="151"/>
      <c r="B63" s="152" t="s">
        <v>29</v>
      </c>
      <c r="C63" s="188"/>
      <c r="D63" s="153"/>
      <c r="E63" s="154"/>
      <c r="F63" s="154"/>
      <c r="G63" s="182">
        <f>G8+G52</f>
        <v>0</v>
      </c>
      <c r="H63" s="5"/>
      <c r="I63" s="5"/>
      <c r="J63" s="5"/>
      <c r="K63" s="5"/>
      <c r="L63" s="5"/>
      <c r="M63" s="5"/>
      <c r="N63" s="5"/>
      <c r="O63" s="5"/>
      <c r="P63" s="5"/>
      <c r="Q63" s="5"/>
      <c r="R63" s="5"/>
      <c r="S63" s="5"/>
      <c r="T63" s="5"/>
      <c r="U63" s="5"/>
      <c r="V63" s="5"/>
      <c r="W63" s="5"/>
      <c r="AE63">
        <f>SUMIF(L7:L61,AE62,G7:G61)</f>
        <v>0</v>
      </c>
      <c r="AF63">
        <f>SUMIF(L7:L61,AF62,G7:G61)</f>
        <v>0</v>
      </c>
      <c r="AG63" t="s">
        <v>721</v>
      </c>
    </row>
    <row r="64" spans="1:60" x14ac:dyDescent="0.2">
      <c r="C64" s="189"/>
      <c r="D64" s="139"/>
      <c r="AG64" t="s">
        <v>722</v>
      </c>
    </row>
    <row r="65" spans="4:4" x14ac:dyDescent="0.2">
      <c r="D65" s="139"/>
    </row>
    <row r="66" spans="4:4" x14ac:dyDescent="0.2">
      <c r="D66" s="139"/>
    </row>
    <row r="67" spans="4:4" x14ac:dyDescent="0.2">
      <c r="D67" s="139"/>
    </row>
    <row r="68" spans="4:4" x14ac:dyDescent="0.2">
      <c r="D68" s="139"/>
    </row>
    <row r="69" spans="4:4" x14ac:dyDescent="0.2">
      <c r="D69" s="139"/>
    </row>
    <row r="70" spans="4:4" x14ac:dyDescent="0.2">
      <c r="D70" s="139"/>
    </row>
    <row r="71" spans="4:4" x14ac:dyDescent="0.2">
      <c r="D71" s="139"/>
    </row>
    <row r="72" spans="4:4" x14ac:dyDescent="0.2">
      <c r="D72" s="139"/>
    </row>
    <row r="73" spans="4:4" x14ac:dyDescent="0.2">
      <c r="D73" s="139"/>
    </row>
    <row r="74" spans="4:4" x14ac:dyDescent="0.2">
      <c r="D74" s="139"/>
    </row>
    <row r="75" spans="4:4" x14ac:dyDescent="0.2">
      <c r="D75" s="139"/>
    </row>
    <row r="76" spans="4:4" x14ac:dyDescent="0.2">
      <c r="D76" s="139"/>
    </row>
    <row r="77" spans="4:4" x14ac:dyDescent="0.2">
      <c r="D77" s="139"/>
    </row>
    <row r="78" spans="4:4" x14ac:dyDescent="0.2">
      <c r="D78" s="139"/>
    </row>
    <row r="79" spans="4:4" x14ac:dyDescent="0.2">
      <c r="D79" s="139"/>
    </row>
    <row r="80" spans="4:4" x14ac:dyDescent="0.2">
      <c r="D80" s="139"/>
    </row>
    <row r="81" spans="4:4" x14ac:dyDescent="0.2">
      <c r="D81" s="139"/>
    </row>
    <row r="82" spans="4:4" x14ac:dyDescent="0.2">
      <c r="D82" s="139"/>
    </row>
    <row r="83" spans="4:4" x14ac:dyDescent="0.2">
      <c r="D83" s="139"/>
    </row>
    <row r="84" spans="4:4" x14ac:dyDescent="0.2">
      <c r="D84" s="139"/>
    </row>
    <row r="85" spans="4:4" x14ac:dyDescent="0.2">
      <c r="D85" s="139"/>
    </row>
    <row r="86" spans="4:4" x14ac:dyDescent="0.2">
      <c r="D86" s="139"/>
    </row>
    <row r="87" spans="4:4" x14ac:dyDescent="0.2">
      <c r="D87" s="139"/>
    </row>
    <row r="88" spans="4:4" x14ac:dyDescent="0.2">
      <c r="D88" s="139"/>
    </row>
    <row r="89" spans="4:4" x14ac:dyDescent="0.2">
      <c r="D89" s="139"/>
    </row>
    <row r="90" spans="4:4" x14ac:dyDescent="0.2">
      <c r="D90" s="139"/>
    </row>
    <row r="91" spans="4:4" x14ac:dyDescent="0.2">
      <c r="D91" s="139"/>
    </row>
    <row r="92" spans="4:4" x14ac:dyDescent="0.2">
      <c r="D92" s="139"/>
    </row>
    <row r="93" spans="4:4" x14ac:dyDescent="0.2">
      <c r="D93" s="139"/>
    </row>
    <row r="94" spans="4:4" x14ac:dyDescent="0.2">
      <c r="D94" s="139"/>
    </row>
    <row r="95" spans="4:4" x14ac:dyDescent="0.2">
      <c r="D95" s="139"/>
    </row>
    <row r="96" spans="4:4" x14ac:dyDescent="0.2">
      <c r="D96" s="139"/>
    </row>
    <row r="97" spans="4:4" x14ac:dyDescent="0.2">
      <c r="D97" s="139"/>
    </row>
    <row r="98" spans="4:4" x14ac:dyDescent="0.2">
      <c r="D98" s="139"/>
    </row>
    <row r="99" spans="4:4" x14ac:dyDescent="0.2">
      <c r="D99" s="139"/>
    </row>
    <row r="100" spans="4:4" x14ac:dyDescent="0.2">
      <c r="D100" s="139"/>
    </row>
    <row r="101" spans="4:4" x14ac:dyDescent="0.2">
      <c r="D101" s="139"/>
    </row>
    <row r="102" spans="4:4" x14ac:dyDescent="0.2">
      <c r="D102" s="139"/>
    </row>
    <row r="103" spans="4:4" x14ac:dyDescent="0.2">
      <c r="D103" s="139"/>
    </row>
    <row r="104" spans="4:4" x14ac:dyDescent="0.2">
      <c r="D104" s="139"/>
    </row>
    <row r="105" spans="4:4" x14ac:dyDescent="0.2">
      <c r="D105" s="139"/>
    </row>
    <row r="106" spans="4:4" x14ac:dyDescent="0.2">
      <c r="D106" s="139"/>
    </row>
    <row r="107" spans="4:4" x14ac:dyDescent="0.2">
      <c r="D107" s="139"/>
    </row>
    <row r="108" spans="4:4" x14ac:dyDescent="0.2">
      <c r="D108" s="139"/>
    </row>
    <row r="109" spans="4:4" x14ac:dyDescent="0.2">
      <c r="D109" s="139"/>
    </row>
    <row r="110" spans="4:4" x14ac:dyDescent="0.2">
      <c r="D110" s="139"/>
    </row>
    <row r="111" spans="4:4" x14ac:dyDescent="0.2">
      <c r="D111" s="139"/>
    </row>
    <row r="112" spans="4:4" x14ac:dyDescent="0.2">
      <c r="D112" s="139"/>
    </row>
    <row r="113" spans="4:4" x14ac:dyDescent="0.2">
      <c r="D113" s="139"/>
    </row>
    <row r="114" spans="4:4" x14ac:dyDescent="0.2">
      <c r="D114" s="139"/>
    </row>
    <row r="115" spans="4:4" x14ac:dyDescent="0.2">
      <c r="D115" s="139"/>
    </row>
    <row r="116" spans="4:4" x14ac:dyDescent="0.2">
      <c r="D116" s="139"/>
    </row>
    <row r="117" spans="4:4" x14ac:dyDescent="0.2">
      <c r="D117" s="139"/>
    </row>
    <row r="118" spans="4:4" x14ac:dyDescent="0.2">
      <c r="D118" s="139"/>
    </row>
    <row r="119" spans="4:4" x14ac:dyDescent="0.2">
      <c r="D119" s="139"/>
    </row>
    <row r="120" spans="4:4" x14ac:dyDescent="0.2">
      <c r="D120" s="139"/>
    </row>
    <row r="121" spans="4:4" x14ac:dyDescent="0.2">
      <c r="D121" s="139"/>
    </row>
    <row r="122" spans="4:4" x14ac:dyDescent="0.2">
      <c r="D122" s="139"/>
    </row>
    <row r="123" spans="4:4" x14ac:dyDescent="0.2">
      <c r="D123" s="139"/>
    </row>
    <row r="124" spans="4:4" x14ac:dyDescent="0.2">
      <c r="D124" s="139"/>
    </row>
    <row r="125" spans="4:4" x14ac:dyDescent="0.2">
      <c r="D125" s="139"/>
    </row>
    <row r="126" spans="4:4" x14ac:dyDescent="0.2">
      <c r="D126" s="139"/>
    </row>
    <row r="127" spans="4:4" x14ac:dyDescent="0.2">
      <c r="D127" s="139"/>
    </row>
    <row r="128" spans="4:4" x14ac:dyDescent="0.2">
      <c r="D128" s="139"/>
    </row>
    <row r="129" spans="4:4" x14ac:dyDescent="0.2">
      <c r="D129" s="139"/>
    </row>
    <row r="130" spans="4:4" x14ac:dyDescent="0.2">
      <c r="D130" s="139"/>
    </row>
    <row r="131" spans="4:4" x14ac:dyDescent="0.2">
      <c r="D131" s="139"/>
    </row>
    <row r="132" spans="4:4" x14ac:dyDescent="0.2">
      <c r="D132" s="139"/>
    </row>
    <row r="133" spans="4:4" x14ac:dyDescent="0.2">
      <c r="D133" s="139"/>
    </row>
    <row r="134" spans="4:4" x14ac:dyDescent="0.2">
      <c r="D134" s="139"/>
    </row>
    <row r="135" spans="4:4" x14ac:dyDescent="0.2">
      <c r="D135" s="139"/>
    </row>
    <row r="136" spans="4:4" x14ac:dyDescent="0.2">
      <c r="D136" s="139"/>
    </row>
    <row r="137" spans="4:4" x14ac:dyDescent="0.2">
      <c r="D137" s="139"/>
    </row>
    <row r="138" spans="4:4" x14ac:dyDescent="0.2">
      <c r="D138" s="139"/>
    </row>
    <row r="139" spans="4:4" x14ac:dyDescent="0.2">
      <c r="D139" s="139"/>
    </row>
    <row r="140" spans="4:4" x14ac:dyDescent="0.2">
      <c r="D140" s="139"/>
    </row>
    <row r="141" spans="4:4" x14ac:dyDescent="0.2">
      <c r="D141" s="139"/>
    </row>
    <row r="142" spans="4:4" x14ac:dyDescent="0.2">
      <c r="D142" s="139"/>
    </row>
    <row r="143" spans="4:4" x14ac:dyDescent="0.2">
      <c r="D143" s="139"/>
    </row>
    <row r="144" spans="4:4" x14ac:dyDescent="0.2">
      <c r="D144" s="139"/>
    </row>
    <row r="145" spans="4:4" x14ac:dyDescent="0.2">
      <c r="D145" s="139"/>
    </row>
    <row r="146" spans="4:4" x14ac:dyDescent="0.2">
      <c r="D146" s="139"/>
    </row>
    <row r="147" spans="4:4" x14ac:dyDescent="0.2">
      <c r="D147" s="139"/>
    </row>
    <row r="148" spans="4:4" x14ac:dyDescent="0.2">
      <c r="D148" s="139"/>
    </row>
    <row r="149" spans="4:4" x14ac:dyDescent="0.2">
      <c r="D149" s="139"/>
    </row>
    <row r="150" spans="4:4" x14ac:dyDescent="0.2">
      <c r="D150" s="139"/>
    </row>
    <row r="151" spans="4:4" x14ac:dyDescent="0.2">
      <c r="D151" s="139"/>
    </row>
    <row r="152" spans="4:4" x14ac:dyDescent="0.2">
      <c r="D152" s="139"/>
    </row>
    <row r="153" spans="4:4" x14ac:dyDescent="0.2">
      <c r="D153" s="139"/>
    </row>
    <row r="154" spans="4:4" x14ac:dyDescent="0.2">
      <c r="D154" s="139"/>
    </row>
    <row r="155" spans="4:4" x14ac:dyDescent="0.2">
      <c r="D155" s="139"/>
    </row>
    <row r="156" spans="4:4" x14ac:dyDescent="0.2">
      <c r="D156" s="139"/>
    </row>
    <row r="157" spans="4:4" x14ac:dyDescent="0.2">
      <c r="D157" s="139"/>
    </row>
    <row r="158" spans="4:4" x14ac:dyDescent="0.2">
      <c r="D158" s="139"/>
    </row>
    <row r="159" spans="4:4" x14ac:dyDescent="0.2">
      <c r="D159" s="139"/>
    </row>
    <row r="160" spans="4:4" x14ac:dyDescent="0.2">
      <c r="D160" s="139"/>
    </row>
    <row r="161" spans="4:4" x14ac:dyDescent="0.2">
      <c r="D161" s="139"/>
    </row>
    <row r="162" spans="4:4" x14ac:dyDescent="0.2">
      <c r="D162" s="139"/>
    </row>
    <row r="163" spans="4:4" x14ac:dyDescent="0.2">
      <c r="D163" s="139"/>
    </row>
    <row r="164" spans="4:4" x14ac:dyDescent="0.2">
      <c r="D164" s="139"/>
    </row>
    <row r="165" spans="4:4" x14ac:dyDescent="0.2">
      <c r="D165" s="139"/>
    </row>
    <row r="166" spans="4:4" x14ac:dyDescent="0.2">
      <c r="D166" s="139"/>
    </row>
    <row r="167" spans="4:4" x14ac:dyDescent="0.2">
      <c r="D167" s="139"/>
    </row>
    <row r="168" spans="4:4" x14ac:dyDescent="0.2">
      <c r="D168" s="139"/>
    </row>
    <row r="169" spans="4:4" x14ac:dyDescent="0.2">
      <c r="D169" s="139"/>
    </row>
    <row r="170" spans="4:4" x14ac:dyDescent="0.2">
      <c r="D170" s="139"/>
    </row>
    <row r="171" spans="4:4" x14ac:dyDescent="0.2">
      <c r="D171" s="139"/>
    </row>
    <row r="172" spans="4:4" x14ac:dyDescent="0.2">
      <c r="D172" s="139"/>
    </row>
    <row r="173" spans="4:4" x14ac:dyDescent="0.2">
      <c r="D173" s="139"/>
    </row>
    <row r="174" spans="4:4" x14ac:dyDescent="0.2">
      <c r="D174" s="139"/>
    </row>
    <row r="175" spans="4:4" x14ac:dyDescent="0.2">
      <c r="D175" s="139"/>
    </row>
    <row r="176" spans="4:4" x14ac:dyDescent="0.2">
      <c r="D176" s="139"/>
    </row>
    <row r="177" spans="4:4" x14ac:dyDescent="0.2">
      <c r="D177" s="139"/>
    </row>
    <row r="178" spans="4:4" x14ac:dyDescent="0.2">
      <c r="D178" s="139"/>
    </row>
    <row r="179" spans="4:4" x14ac:dyDescent="0.2">
      <c r="D179" s="139"/>
    </row>
    <row r="180" spans="4:4" x14ac:dyDescent="0.2">
      <c r="D180" s="139"/>
    </row>
    <row r="181" spans="4:4" x14ac:dyDescent="0.2">
      <c r="D181" s="139"/>
    </row>
    <row r="182" spans="4:4" x14ac:dyDescent="0.2">
      <c r="D182" s="139"/>
    </row>
    <row r="183" spans="4:4" x14ac:dyDescent="0.2">
      <c r="D183" s="139"/>
    </row>
    <row r="184" spans="4:4" x14ac:dyDescent="0.2">
      <c r="D184" s="139"/>
    </row>
    <row r="185" spans="4:4" x14ac:dyDescent="0.2">
      <c r="D185" s="139"/>
    </row>
    <row r="186" spans="4:4" x14ac:dyDescent="0.2">
      <c r="D186" s="139"/>
    </row>
    <row r="187" spans="4:4" x14ac:dyDescent="0.2">
      <c r="D187" s="139"/>
    </row>
    <row r="188" spans="4:4" x14ac:dyDescent="0.2">
      <c r="D188" s="139"/>
    </row>
    <row r="189" spans="4:4" x14ac:dyDescent="0.2">
      <c r="D189" s="139"/>
    </row>
    <row r="190" spans="4:4" x14ac:dyDescent="0.2">
      <c r="D190" s="139"/>
    </row>
    <row r="191" spans="4:4" x14ac:dyDescent="0.2">
      <c r="D191" s="139"/>
    </row>
    <row r="192" spans="4:4" x14ac:dyDescent="0.2">
      <c r="D192" s="139"/>
    </row>
    <row r="193" spans="4:4" x14ac:dyDescent="0.2">
      <c r="D193" s="139"/>
    </row>
    <row r="194" spans="4:4" x14ac:dyDescent="0.2">
      <c r="D194" s="139"/>
    </row>
    <row r="195" spans="4:4" x14ac:dyDescent="0.2">
      <c r="D195" s="139"/>
    </row>
    <row r="196" spans="4:4" x14ac:dyDescent="0.2">
      <c r="D196" s="139"/>
    </row>
    <row r="197" spans="4:4" x14ac:dyDescent="0.2">
      <c r="D197" s="139"/>
    </row>
    <row r="198" spans="4:4" x14ac:dyDescent="0.2">
      <c r="D198" s="139"/>
    </row>
    <row r="199" spans="4:4" x14ac:dyDescent="0.2">
      <c r="D199" s="139"/>
    </row>
    <row r="200" spans="4:4" x14ac:dyDescent="0.2">
      <c r="D200" s="139"/>
    </row>
    <row r="201" spans="4:4" x14ac:dyDescent="0.2">
      <c r="D201" s="139"/>
    </row>
    <row r="202" spans="4:4" x14ac:dyDescent="0.2">
      <c r="D202" s="139"/>
    </row>
    <row r="203" spans="4:4" x14ac:dyDescent="0.2">
      <c r="D203" s="139"/>
    </row>
    <row r="204" spans="4:4" x14ac:dyDescent="0.2">
      <c r="D204" s="139"/>
    </row>
    <row r="205" spans="4:4" x14ac:dyDescent="0.2">
      <c r="D205" s="139"/>
    </row>
    <row r="206" spans="4:4" x14ac:dyDescent="0.2">
      <c r="D206" s="139"/>
    </row>
    <row r="207" spans="4:4" x14ac:dyDescent="0.2">
      <c r="D207" s="139"/>
    </row>
    <row r="208" spans="4:4" x14ac:dyDescent="0.2">
      <c r="D208" s="139"/>
    </row>
    <row r="209" spans="4:4" x14ac:dyDescent="0.2">
      <c r="D209" s="139"/>
    </row>
    <row r="210" spans="4:4" x14ac:dyDescent="0.2">
      <c r="D210" s="139"/>
    </row>
    <row r="211" spans="4:4" x14ac:dyDescent="0.2">
      <c r="D211" s="139"/>
    </row>
    <row r="212" spans="4:4" x14ac:dyDescent="0.2">
      <c r="D212" s="139"/>
    </row>
    <row r="213" spans="4:4" x14ac:dyDescent="0.2">
      <c r="D213" s="139"/>
    </row>
    <row r="214" spans="4:4" x14ac:dyDescent="0.2">
      <c r="D214" s="139"/>
    </row>
    <row r="215" spans="4:4" x14ac:dyDescent="0.2">
      <c r="D215" s="139"/>
    </row>
    <row r="216" spans="4:4" x14ac:dyDescent="0.2">
      <c r="D216" s="139"/>
    </row>
    <row r="217" spans="4:4" x14ac:dyDescent="0.2">
      <c r="D217" s="139"/>
    </row>
    <row r="218" spans="4:4" x14ac:dyDescent="0.2">
      <c r="D218" s="139"/>
    </row>
    <row r="219" spans="4:4" x14ac:dyDescent="0.2">
      <c r="D219" s="139"/>
    </row>
    <row r="220" spans="4:4" x14ac:dyDescent="0.2">
      <c r="D220" s="139"/>
    </row>
    <row r="221" spans="4:4" x14ac:dyDescent="0.2">
      <c r="D221" s="139"/>
    </row>
    <row r="222" spans="4:4" x14ac:dyDescent="0.2">
      <c r="D222" s="139"/>
    </row>
    <row r="223" spans="4:4" x14ac:dyDescent="0.2">
      <c r="D223" s="139"/>
    </row>
    <row r="224" spans="4:4" x14ac:dyDescent="0.2">
      <c r="D224" s="139"/>
    </row>
    <row r="225" spans="4:4" x14ac:dyDescent="0.2">
      <c r="D225" s="139"/>
    </row>
    <row r="226" spans="4:4" x14ac:dyDescent="0.2">
      <c r="D226" s="139"/>
    </row>
    <row r="227" spans="4:4" x14ac:dyDescent="0.2">
      <c r="D227" s="139"/>
    </row>
    <row r="228" spans="4:4" x14ac:dyDescent="0.2">
      <c r="D228" s="139"/>
    </row>
    <row r="229" spans="4:4" x14ac:dyDescent="0.2">
      <c r="D229" s="139"/>
    </row>
    <row r="230" spans="4:4" x14ac:dyDescent="0.2">
      <c r="D230" s="139"/>
    </row>
    <row r="231" spans="4:4" x14ac:dyDescent="0.2">
      <c r="D231" s="139"/>
    </row>
    <row r="232" spans="4:4" x14ac:dyDescent="0.2">
      <c r="D232" s="139"/>
    </row>
    <row r="233" spans="4:4" x14ac:dyDescent="0.2">
      <c r="D233" s="139"/>
    </row>
    <row r="234" spans="4:4" x14ac:dyDescent="0.2">
      <c r="D234" s="139"/>
    </row>
    <row r="235" spans="4:4" x14ac:dyDescent="0.2">
      <c r="D235" s="139"/>
    </row>
    <row r="236" spans="4:4" x14ac:dyDescent="0.2">
      <c r="D236" s="139"/>
    </row>
    <row r="237" spans="4:4" x14ac:dyDescent="0.2">
      <c r="D237" s="139"/>
    </row>
    <row r="238" spans="4:4" x14ac:dyDescent="0.2">
      <c r="D238" s="139"/>
    </row>
    <row r="239" spans="4:4" x14ac:dyDescent="0.2">
      <c r="D239" s="139"/>
    </row>
    <row r="240" spans="4:4" x14ac:dyDescent="0.2">
      <c r="D240" s="139"/>
    </row>
    <row r="241" spans="4:4" x14ac:dyDescent="0.2">
      <c r="D241" s="139"/>
    </row>
    <row r="242" spans="4:4" x14ac:dyDescent="0.2">
      <c r="D242" s="139"/>
    </row>
    <row r="243" spans="4:4" x14ac:dyDescent="0.2">
      <c r="D243" s="139"/>
    </row>
    <row r="244" spans="4:4" x14ac:dyDescent="0.2">
      <c r="D244" s="139"/>
    </row>
    <row r="245" spans="4:4" x14ac:dyDescent="0.2">
      <c r="D245" s="139"/>
    </row>
    <row r="246" spans="4:4" x14ac:dyDescent="0.2">
      <c r="D246" s="139"/>
    </row>
    <row r="247" spans="4:4" x14ac:dyDescent="0.2">
      <c r="D247" s="139"/>
    </row>
    <row r="248" spans="4:4" x14ac:dyDescent="0.2">
      <c r="D248" s="139"/>
    </row>
    <row r="249" spans="4:4" x14ac:dyDescent="0.2">
      <c r="D249" s="139"/>
    </row>
    <row r="250" spans="4:4" x14ac:dyDescent="0.2">
      <c r="D250" s="139"/>
    </row>
    <row r="251" spans="4:4" x14ac:dyDescent="0.2">
      <c r="D251" s="139"/>
    </row>
    <row r="252" spans="4:4" x14ac:dyDescent="0.2">
      <c r="D252" s="139"/>
    </row>
    <row r="253" spans="4:4" x14ac:dyDescent="0.2">
      <c r="D253" s="139"/>
    </row>
    <row r="254" spans="4:4" x14ac:dyDescent="0.2">
      <c r="D254" s="139"/>
    </row>
    <row r="255" spans="4:4" x14ac:dyDescent="0.2">
      <c r="D255" s="139"/>
    </row>
    <row r="256" spans="4:4" x14ac:dyDescent="0.2">
      <c r="D256" s="139"/>
    </row>
    <row r="257" spans="4:4" x14ac:dyDescent="0.2">
      <c r="D257" s="139"/>
    </row>
    <row r="258" spans="4:4" x14ac:dyDescent="0.2">
      <c r="D258" s="139"/>
    </row>
    <row r="259" spans="4:4" x14ac:dyDescent="0.2">
      <c r="D259" s="139"/>
    </row>
    <row r="260" spans="4:4" x14ac:dyDescent="0.2">
      <c r="D260" s="139"/>
    </row>
    <row r="261" spans="4:4" x14ac:dyDescent="0.2">
      <c r="D261" s="139"/>
    </row>
    <row r="262" spans="4:4" x14ac:dyDescent="0.2">
      <c r="D262" s="139"/>
    </row>
    <row r="263" spans="4:4" x14ac:dyDescent="0.2">
      <c r="D263" s="139"/>
    </row>
    <row r="264" spans="4:4" x14ac:dyDescent="0.2">
      <c r="D264" s="139"/>
    </row>
    <row r="265" spans="4:4" x14ac:dyDescent="0.2">
      <c r="D265" s="139"/>
    </row>
    <row r="266" spans="4:4" x14ac:dyDescent="0.2">
      <c r="D266" s="139"/>
    </row>
    <row r="267" spans="4:4" x14ac:dyDescent="0.2">
      <c r="D267" s="139"/>
    </row>
    <row r="268" spans="4:4" x14ac:dyDescent="0.2">
      <c r="D268" s="139"/>
    </row>
    <row r="269" spans="4:4" x14ac:dyDescent="0.2">
      <c r="D269" s="139"/>
    </row>
    <row r="270" spans="4:4" x14ac:dyDescent="0.2">
      <c r="D270" s="139"/>
    </row>
    <row r="271" spans="4:4" x14ac:dyDescent="0.2">
      <c r="D271" s="139"/>
    </row>
    <row r="272" spans="4:4" x14ac:dyDescent="0.2">
      <c r="D272" s="139"/>
    </row>
    <row r="273" spans="4:4" x14ac:dyDescent="0.2">
      <c r="D273" s="139"/>
    </row>
    <row r="274" spans="4:4" x14ac:dyDescent="0.2">
      <c r="D274" s="139"/>
    </row>
    <row r="275" spans="4:4" x14ac:dyDescent="0.2">
      <c r="D275" s="139"/>
    </row>
    <row r="276" spans="4:4" x14ac:dyDescent="0.2">
      <c r="D276" s="139"/>
    </row>
    <row r="277" spans="4:4" x14ac:dyDescent="0.2">
      <c r="D277" s="139"/>
    </row>
    <row r="278" spans="4:4" x14ac:dyDescent="0.2">
      <c r="D278" s="139"/>
    </row>
    <row r="279" spans="4:4" x14ac:dyDescent="0.2">
      <c r="D279" s="139"/>
    </row>
    <row r="280" spans="4:4" x14ac:dyDescent="0.2">
      <c r="D280" s="139"/>
    </row>
    <row r="281" spans="4:4" x14ac:dyDescent="0.2">
      <c r="D281" s="139"/>
    </row>
    <row r="282" spans="4:4" x14ac:dyDescent="0.2">
      <c r="D282" s="139"/>
    </row>
    <row r="283" spans="4:4" x14ac:dyDescent="0.2">
      <c r="D283" s="139"/>
    </row>
    <row r="284" spans="4:4" x14ac:dyDescent="0.2">
      <c r="D284" s="139"/>
    </row>
    <row r="285" spans="4:4" x14ac:dyDescent="0.2">
      <c r="D285" s="139"/>
    </row>
    <row r="286" spans="4:4" x14ac:dyDescent="0.2">
      <c r="D286" s="139"/>
    </row>
    <row r="287" spans="4:4" x14ac:dyDescent="0.2">
      <c r="D287" s="139"/>
    </row>
    <row r="288" spans="4:4" x14ac:dyDescent="0.2">
      <c r="D288" s="139"/>
    </row>
    <row r="289" spans="4:4" x14ac:dyDescent="0.2">
      <c r="D289" s="139"/>
    </row>
    <row r="290" spans="4:4" x14ac:dyDescent="0.2">
      <c r="D290" s="139"/>
    </row>
    <row r="291" spans="4:4" x14ac:dyDescent="0.2">
      <c r="D291" s="139"/>
    </row>
    <row r="292" spans="4:4" x14ac:dyDescent="0.2">
      <c r="D292" s="139"/>
    </row>
    <row r="293" spans="4:4" x14ac:dyDescent="0.2">
      <c r="D293" s="139"/>
    </row>
    <row r="294" spans="4:4" x14ac:dyDescent="0.2">
      <c r="D294" s="139"/>
    </row>
    <row r="295" spans="4:4" x14ac:dyDescent="0.2">
      <c r="D295" s="139"/>
    </row>
    <row r="296" spans="4:4" x14ac:dyDescent="0.2">
      <c r="D296" s="139"/>
    </row>
    <row r="297" spans="4:4" x14ac:dyDescent="0.2">
      <c r="D297" s="139"/>
    </row>
    <row r="298" spans="4:4" x14ac:dyDescent="0.2">
      <c r="D298" s="139"/>
    </row>
    <row r="299" spans="4:4" x14ac:dyDescent="0.2">
      <c r="D299" s="139"/>
    </row>
    <row r="300" spans="4:4" x14ac:dyDescent="0.2">
      <c r="D300" s="139"/>
    </row>
    <row r="301" spans="4:4" x14ac:dyDescent="0.2">
      <c r="D301" s="139"/>
    </row>
    <row r="302" spans="4:4" x14ac:dyDescent="0.2">
      <c r="D302" s="139"/>
    </row>
    <row r="303" spans="4:4" x14ac:dyDescent="0.2">
      <c r="D303" s="139"/>
    </row>
    <row r="304" spans="4:4" x14ac:dyDescent="0.2">
      <c r="D304" s="139"/>
    </row>
    <row r="305" spans="4:4" x14ac:dyDescent="0.2">
      <c r="D305" s="139"/>
    </row>
    <row r="306" spans="4:4" x14ac:dyDescent="0.2">
      <c r="D306" s="139"/>
    </row>
    <row r="307" spans="4:4" x14ac:dyDescent="0.2">
      <c r="D307" s="139"/>
    </row>
    <row r="308" spans="4:4" x14ac:dyDescent="0.2">
      <c r="D308" s="139"/>
    </row>
    <row r="309" spans="4:4" x14ac:dyDescent="0.2">
      <c r="D309" s="139"/>
    </row>
    <row r="310" spans="4:4" x14ac:dyDescent="0.2">
      <c r="D310" s="139"/>
    </row>
    <row r="311" spans="4:4" x14ac:dyDescent="0.2">
      <c r="D311" s="139"/>
    </row>
    <row r="312" spans="4:4" x14ac:dyDescent="0.2">
      <c r="D312" s="139"/>
    </row>
    <row r="313" spans="4:4" x14ac:dyDescent="0.2">
      <c r="D313" s="139"/>
    </row>
    <row r="314" spans="4:4" x14ac:dyDescent="0.2">
      <c r="D314" s="139"/>
    </row>
    <row r="315" spans="4:4" x14ac:dyDescent="0.2">
      <c r="D315" s="139"/>
    </row>
    <row r="316" spans="4:4" x14ac:dyDescent="0.2">
      <c r="D316" s="139"/>
    </row>
    <row r="317" spans="4:4" x14ac:dyDescent="0.2">
      <c r="D317" s="139"/>
    </row>
    <row r="318" spans="4:4" x14ac:dyDescent="0.2">
      <c r="D318" s="139"/>
    </row>
    <row r="319" spans="4:4" x14ac:dyDescent="0.2">
      <c r="D319" s="139"/>
    </row>
    <row r="320" spans="4:4" x14ac:dyDescent="0.2">
      <c r="D320" s="139"/>
    </row>
    <row r="321" spans="4:4" x14ac:dyDescent="0.2">
      <c r="D321" s="139"/>
    </row>
    <row r="322" spans="4:4" x14ac:dyDescent="0.2">
      <c r="D322" s="139"/>
    </row>
    <row r="323" spans="4:4" x14ac:dyDescent="0.2">
      <c r="D323" s="139"/>
    </row>
    <row r="324" spans="4:4" x14ac:dyDescent="0.2">
      <c r="D324" s="139"/>
    </row>
    <row r="325" spans="4:4" x14ac:dyDescent="0.2">
      <c r="D325" s="139"/>
    </row>
    <row r="326" spans="4:4" x14ac:dyDescent="0.2">
      <c r="D326" s="139"/>
    </row>
    <row r="327" spans="4:4" x14ac:dyDescent="0.2">
      <c r="D327" s="139"/>
    </row>
    <row r="328" spans="4:4" x14ac:dyDescent="0.2">
      <c r="D328" s="139"/>
    </row>
    <row r="329" spans="4:4" x14ac:dyDescent="0.2">
      <c r="D329" s="139"/>
    </row>
    <row r="330" spans="4:4" x14ac:dyDescent="0.2">
      <c r="D330" s="139"/>
    </row>
    <row r="331" spans="4:4" x14ac:dyDescent="0.2">
      <c r="D331" s="139"/>
    </row>
    <row r="332" spans="4:4" x14ac:dyDescent="0.2">
      <c r="D332" s="139"/>
    </row>
    <row r="333" spans="4:4" x14ac:dyDescent="0.2">
      <c r="D333" s="139"/>
    </row>
    <row r="334" spans="4:4" x14ac:dyDescent="0.2">
      <c r="D334" s="139"/>
    </row>
    <row r="335" spans="4:4" x14ac:dyDescent="0.2">
      <c r="D335" s="139"/>
    </row>
    <row r="336" spans="4:4" x14ac:dyDescent="0.2">
      <c r="D336" s="139"/>
    </row>
    <row r="337" spans="4:4" x14ac:dyDescent="0.2">
      <c r="D337" s="139"/>
    </row>
    <row r="338" spans="4:4" x14ac:dyDescent="0.2">
      <c r="D338" s="139"/>
    </row>
    <row r="339" spans="4:4" x14ac:dyDescent="0.2">
      <c r="D339" s="139"/>
    </row>
    <row r="340" spans="4:4" x14ac:dyDescent="0.2">
      <c r="D340" s="139"/>
    </row>
    <row r="341" spans="4:4" x14ac:dyDescent="0.2">
      <c r="D341" s="139"/>
    </row>
    <row r="342" spans="4:4" x14ac:dyDescent="0.2">
      <c r="D342" s="139"/>
    </row>
    <row r="343" spans="4:4" x14ac:dyDescent="0.2">
      <c r="D343" s="139"/>
    </row>
    <row r="344" spans="4:4" x14ac:dyDescent="0.2">
      <c r="D344" s="139"/>
    </row>
    <row r="345" spans="4:4" x14ac:dyDescent="0.2">
      <c r="D345" s="139"/>
    </row>
    <row r="346" spans="4:4" x14ac:dyDescent="0.2">
      <c r="D346" s="139"/>
    </row>
    <row r="347" spans="4:4" x14ac:dyDescent="0.2">
      <c r="D347" s="139"/>
    </row>
    <row r="348" spans="4:4" x14ac:dyDescent="0.2">
      <c r="D348" s="139"/>
    </row>
    <row r="349" spans="4:4" x14ac:dyDescent="0.2">
      <c r="D349" s="139"/>
    </row>
    <row r="350" spans="4:4" x14ac:dyDescent="0.2">
      <c r="D350" s="139"/>
    </row>
    <row r="351" spans="4:4" x14ac:dyDescent="0.2">
      <c r="D351" s="139"/>
    </row>
    <row r="352" spans="4:4" x14ac:dyDescent="0.2">
      <c r="D352" s="139"/>
    </row>
    <row r="353" spans="4:4" x14ac:dyDescent="0.2">
      <c r="D353" s="139"/>
    </row>
    <row r="354" spans="4:4" x14ac:dyDescent="0.2">
      <c r="D354" s="139"/>
    </row>
    <row r="355" spans="4:4" x14ac:dyDescent="0.2">
      <c r="D355" s="139"/>
    </row>
    <row r="356" spans="4:4" x14ac:dyDescent="0.2">
      <c r="D356" s="139"/>
    </row>
    <row r="357" spans="4:4" x14ac:dyDescent="0.2">
      <c r="D357" s="139"/>
    </row>
    <row r="358" spans="4:4" x14ac:dyDescent="0.2">
      <c r="D358" s="139"/>
    </row>
    <row r="359" spans="4:4" x14ac:dyDescent="0.2">
      <c r="D359" s="139"/>
    </row>
    <row r="360" spans="4:4" x14ac:dyDescent="0.2">
      <c r="D360" s="139"/>
    </row>
    <row r="361" spans="4:4" x14ac:dyDescent="0.2">
      <c r="D361" s="139"/>
    </row>
    <row r="362" spans="4:4" x14ac:dyDescent="0.2">
      <c r="D362" s="139"/>
    </row>
    <row r="363" spans="4:4" x14ac:dyDescent="0.2">
      <c r="D363" s="139"/>
    </row>
    <row r="364" spans="4:4" x14ac:dyDescent="0.2">
      <c r="D364" s="139"/>
    </row>
    <row r="365" spans="4:4" x14ac:dyDescent="0.2">
      <c r="D365" s="139"/>
    </row>
    <row r="366" spans="4:4" x14ac:dyDescent="0.2">
      <c r="D366" s="139"/>
    </row>
    <row r="367" spans="4:4" x14ac:dyDescent="0.2">
      <c r="D367" s="139"/>
    </row>
    <row r="368" spans="4:4" x14ac:dyDescent="0.2">
      <c r="D368" s="139"/>
    </row>
    <row r="369" spans="4:4" x14ac:dyDescent="0.2">
      <c r="D369" s="139"/>
    </row>
    <row r="370" spans="4:4" x14ac:dyDescent="0.2">
      <c r="D370" s="139"/>
    </row>
    <row r="371" spans="4:4" x14ac:dyDescent="0.2">
      <c r="D371" s="139"/>
    </row>
    <row r="372" spans="4:4" x14ac:dyDescent="0.2">
      <c r="D372" s="139"/>
    </row>
    <row r="373" spans="4:4" x14ac:dyDescent="0.2">
      <c r="D373" s="139"/>
    </row>
    <row r="374" spans="4:4" x14ac:dyDescent="0.2">
      <c r="D374" s="139"/>
    </row>
    <row r="375" spans="4:4" x14ac:dyDescent="0.2">
      <c r="D375" s="139"/>
    </row>
    <row r="376" spans="4:4" x14ac:dyDescent="0.2">
      <c r="D376" s="139"/>
    </row>
    <row r="377" spans="4:4" x14ac:dyDescent="0.2">
      <c r="D377" s="139"/>
    </row>
    <row r="378" spans="4:4" x14ac:dyDescent="0.2">
      <c r="D378" s="139"/>
    </row>
    <row r="379" spans="4:4" x14ac:dyDescent="0.2">
      <c r="D379" s="139"/>
    </row>
    <row r="380" spans="4:4" x14ac:dyDescent="0.2">
      <c r="D380" s="139"/>
    </row>
    <row r="381" spans="4:4" x14ac:dyDescent="0.2">
      <c r="D381" s="139"/>
    </row>
    <row r="382" spans="4:4" x14ac:dyDescent="0.2">
      <c r="D382" s="139"/>
    </row>
    <row r="383" spans="4:4" x14ac:dyDescent="0.2">
      <c r="D383" s="139"/>
    </row>
    <row r="384" spans="4:4" x14ac:dyDescent="0.2">
      <c r="D384" s="139"/>
    </row>
    <row r="385" spans="4:4" x14ac:dyDescent="0.2">
      <c r="D385" s="139"/>
    </row>
    <row r="386" spans="4:4" x14ac:dyDescent="0.2">
      <c r="D386" s="139"/>
    </row>
    <row r="387" spans="4:4" x14ac:dyDescent="0.2">
      <c r="D387" s="139"/>
    </row>
    <row r="388" spans="4:4" x14ac:dyDescent="0.2">
      <c r="D388" s="139"/>
    </row>
    <row r="389" spans="4:4" x14ac:dyDescent="0.2">
      <c r="D389" s="139"/>
    </row>
    <row r="390" spans="4:4" x14ac:dyDescent="0.2">
      <c r="D390" s="139"/>
    </row>
    <row r="391" spans="4:4" x14ac:dyDescent="0.2">
      <c r="D391" s="139"/>
    </row>
    <row r="392" spans="4:4" x14ac:dyDescent="0.2">
      <c r="D392" s="139"/>
    </row>
    <row r="393" spans="4:4" x14ac:dyDescent="0.2">
      <c r="D393" s="139"/>
    </row>
    <row r="394" spans="4:4" x14ac:dyDescent="0.2">
      <c r="D394" s="139"/>
    </row>
    <row r="395" spans="4:4" x14ac:dyDescent="0.2">
      <c r="D395" s="139"/>
    </row>
    <row r="396" spans="4:4" x14ac:dyDescent="0.2">
      <c r="D396" s="139"/>
    </row>
    <row r="397" spans="4:4" x14ac:dyDescent="0.2">
      <c r="D397" s="139"/>
    </row>
    <row r="398" spans="4:4" x14ac:dyDescent="0.2">
      <c r="D398" s="139"/>
    </row>
    <row r="399" spans="4:4" x14ac:dyDescent="0.2">
      <c r="D399" s="139"/>
    </row>
    <row r="400" spans="4:4" x14ac:dyDescent="0.2">
      <c r="D400" s="139"/>
    </row>
    <row r="401" spans="4:4" x14ac:dyDescent="0.2">
      <c r="D401" s="139"/>
    </row>
    <row r="402" spans="4:4" x14ac:dyDescent="0.2">
      <c r="D402" s="139"/>
    </row>
    <row r="403" spans="4:4" x14ac:dyDescent="0.2">
      <c r="D403" s="139"/>
    </row>
    <row r="404" spans="4:4" x14ac:dyDescent="0.2">
      <c r="D404" s="139"/>
    </row>
    <row r="405" spans="4:4" x14ac:dyDescent="0.2">
      <c r="D405" s="139"/>
    </row>
    <row r="406" spans="4:4" x14ac:dyDescent="0.2">
      <c r="D406" s="139"/>
    </row>
    <row r="407" spans="4:4" x14ac:dyDescent="0.2">
      <c r="D407" s="139"/>
    </row>
    <row r="408" spans="4:4" x14ac:dyDescent="0.2">
      <c r="D408" s="139"/>
    </row>
    <row r="409" spans="4:4" x14ac:dyDescent="0.2">
      <c r="D409" s="139"/>
    </row>
    <row r="410" spans="4:4" x14ac:dyDescent="0.2">
      <c r="D410" s="139"/>
    </row>
    <row r="411" spans="4:4" x14ac:dyDescent="0.2">
      <c r="D411" s="139"/>
    </row>
    <row r="412" spans="4:4" x14ac:dyDescent="0.2">
      <c r="D412" s="139"/>
    </row>
    <row r="413" spans="4:4" x14ac:dyDescent="0.2">
      <c r="D413" s="139"/>
    </row>
    <row r="414" spans="4:4" x14ac:dyDescent="0.2">
      <c r="D414" s="139"/>
    </row>
    <row r="415" spans="4:4" x14ac:dyDescent="0.2">
      <c r="D415" s="139"/>
    </row>
    <row r="416" spans="4:4" x14ac:dyDescent="0.2">
      <c r="D416" s="139"/>
    </row>
    <row r="417" spans="4:4" x14ac:dyDescent="0.2">
      <c r="D417" s="139"/>
    </row>
    <row r="418" spans="4:4" x14ac:dyDescent="0.2">
      <c r="D418" s="139"/>
    </row>
    <row r="419" spans="4:4" x14ac:dyDescent="0.2">
      <c r="D419" s="139"/>
    </row>
    <row r="420" spans="4:4" x14ac:dyDescent="0.2">
      <c r="D420" s="139"/>
    </row>
    <row r="421" spans="4:4" x14ac:dyDescent="0.2">
      <c r="D421" s="139"/>
    </row>
    <row r="422" spans="4:4" x14ac:dyDescent="0.2">
      <c r="D422" s="139"/>
    </row>
    <row r="423" spans="4:4" x14ac:dyDescent="0.2">
      <c r="D423" s="139"/>
    </row>
    <row r="424" spans="4:4" x14ac:dyDescent="0.2">
      <c r="D424" s="139"/>
    </row>
    <row r="425" spans="4:4" x14ac:dyDescent="0.2">
      <c r="D425" s="139"/>
    </row>
    <row r="426" spans="4:4" x14ac:dyDescent="0.2">
      <c r="D426" s="139"/>
    </row>
    <row r="427" spans="4:4" x14ac:dyDescent="0.2">
      <c r="D427" s="139"/>
    </row>
    <row r="428" spans="4:4" x14ac:dyDescent="0.2">
      <c r="D428" s="139"/>
    </row>
    <row r="429" spans="4:4" x14ac:dyDescent="0.2">
      <c r="D429" s="139"/>
    </row>
    <row r="430" spans="4:4" x14ac:dyDescent="0.2">
      <c r="D430" s="139"/>
    </row>
    <row r="431" spans="4:4" x14ac:dyDescent="0.2">
      <c r="D431" s="139"/>
    </row>
    <row r="432" spans="4:4" x14ac:dyDescent="0.2">
      <c r="D432" s="139"/>
    </row>
    <row r="433" spans="4:4" x14ac:dyDescent="0.2">
      <c r="D433" s="139"/>
    </row>
    <row r="434" spans="4:4" x14ac:dyDescent="0.2">
      <c r="D434" s="139"/>
    </row>
    <row r="435" spans="4:4" x14ac:dyDescent="0.2">
      <c r="D435" s="139"/>
    </row>
    <row r="436" spans="4:4" x14ac:dyDescent="0.2">
      <c r="D436" s="139"/>
    </row>
    <row r="437" spans="4:4" x14ac:dyDescent="0.2">
      <c r="D437" s="139"/>
    </row>
    <row r="438" spans="4:4" x14ac:dyDescent="0.2">
      <c r="D438" s="139"/>
    </row>
    <row r="439" spans="4:4" x14ac:dyDescent="0.2">
      <c r="D439" s="139"/>
    </row>
    <row r="440" spans="4:4" x14ac:dyDescent="0.2">
      <c r="D440" s="139"/>
    </row>
    <row r="441" spans="4:4" x14ac:dyDescent="0.2">
      <c r="D441" s="139"/>
    </row>
    <row r="442" spans="4:4" x14ac:dyDescent="0.2">
      <c r="D442" s="139"/>
    </row>
    <row r="443" spans="4:4" x14ac:dyDescent="0.2">
      <c r="D443" s="139"/>
    </row>
    <row r="444" spans="4:4" x14ac:dyDescent="0.2">
      <c r="D444" s="139"/>
    </row>
    <row r="445" spans="4:4" x14ac:dyDescent="0.2">
      <c r="D445" s="139"/>
    </row>
    <row r="446" spans="4:4" x14ac:dyDescent="0.2">
      <c r="D446" s="139"/>
    </row>
    <row r="447" spans="4:4" x14ac:dyDescent="0.2">
      <c r="D447" s="139"/>
    </row>
    <row r="448" spans="4:4" x14ac:dyDescent="0.2">
      <c r="D448" s="139"/>
    </row>
    <row r="449" spans="4:4" x14ac:dyDescent="0.2">
      <c r="D449" s="139"/>
    </row>
    <row r="450" spans="4:4" x14ac:dyDescent="0.2">
      <c r="D450" s="139"/>
    </row>
    <row r="451" spans="4:4" x14ac:dyDescent="0.2">
      <c r="D451" s="139"/>
    </row>
    <row r="452" spans="4:4" x14ac:dyDescent="0.2">
      <c r="D452" s="139"/>
    </row>
    <row r="453" spans="4:4" x14ac:dyDescent="0.2">
      <c r="D453" s="139"/>
    </row>
    <row r="454" spans="4:4" x14ac:dyDescent="0.2">
      <c r="D454" s="139"/>
    </row>
    <row r="455" spans="4:4" x14ac:dyDescent="0.2">
      <c r="D455" s="139"/>
    </row>
    <row r="456" spans="4:4" x14ac:dyDescent="0.2">
      <c r="D456" s="139"/>
    </row>
    <row r="457" spans="4:4" x14ac:dyDescent="0.2">
      <c r="D457" s="139"/>
    </row>
    <row r="458" spans="4:4" x14ac:dyDescent="0.2">
      <c r="D458" s="139"/>
    </row>
    <row r="459" spans="4:4" x14ac:dyDescent="0.2">
      <c r="D459" s="139"/>
    </row>
    <row r="460" spans="4:4" x14ac:dyDescent="0.2">
      <c r="D460" s="139"/>
    </row>
    <row r="461" spans="4:4" x14ac:dyDescent="0.2">
      <c r="D461" s="139"/>
    </row>
    <row r="462" spans="4:4" x14ac:dyDescent="0.2">
      <c r="D462" s="139"/>
    </row>
    <row r="463" spans="4:4" x14ac:dyDescent="0.2">
      <c r="D463" s="139"/>
    </row>
    <row r="464" spans="4:4" x14ac:dyDescent="0.2">
      <c r="D464" s="139"/>
    </row>
    <row r="465" spans="4:4" x14ac:dyDescent="0.2">
      <c r="D465" s="139"/>
    </row>
    <row r="466" spans="4:4" x14ac:dyDescent="0.2">
      <c r="D466" s="139"/>
    </row>
    <row r="467" spans="4:4" x14ac:dyDescent="0.2">
      <c r="D467" s="139"/>
    </row>
    <row r="468" spans="4:4" x14ac:dyDescent="0.2">
      <c r="D468" s="139"/>
    </row>
    <row r="469" spans="4:4" x14ac:dyDescent="0.2">
      <c r="D469" s="139"/>
    </row>
    <row r="470" spans="4:4" x14ac:dyDescent="0.2">
      <c r="D470" s="139"/>
    </row>
    <row r="471" spans="4:4" x14ac:dyDescent="0.2">
      <c r="D471" s="139"/>
    </row>
    <row r="472" spans="4:4" x14ac:dyDescent="0.2">
      <c r="D472" s="139"/>
    </row>
    <row r="473" spans="4:4" x14ac:dyDescent="0.2">
      <c r="D473" s="139"/>
    </row>
    <row r="474" spans="4:4" x14ac:dyDescent="0.2">
      <c r="D474" s="139"/>
    </row>
    <row r="475" spans="4:4" x14ac:dyDescent="0.2">
      <c r="D475" s="139"/>
    </row>
    <row r="476" spans="4:4" x14ac:dyDescent="0.2">
      <c r="D476" s="139"/>
    </row>
    <row r="477" spans="4:4" x14ac:dyDescent="0.2">
      <c r="D477" s="139"/>
    </row>
    <row r="478" spans="4:4" x14ac:dyDescent="0.2">
      <c r="D478" s="139"/>
    </row>
    <row r="479" spans="4:4" x14ac:dyDescent="0.2">
      <c r="D479" s="139"/>
    </row>
    <row r="480" spans="4:4" x14ac:dyDescent="0.2">
      <c r="D480" s="139"/>
    </row>
    <row r="481" spans="4:4" x14ac:dyDescent="0.2">
      <c r="D481" s="139"/>
    </row>
    <row r="482" spans="4:4" x14ac:dyDescent="0.2">
      <c r="D482" s="139"/>
    </row>
    <row r="483" spans="4:4" x14ac:dyDescent="0.2">
      <c r="D483" s="139"/>
    </row>
    <row r="484" spans="4:4" x14ac:dyDescent="0.2">
      <c r="D484" s="139"/>
    </row>
    <row r="485" spans="4:4" x14ac:dyDescent="0.2">
      <c r="D485" s="139"/>
    </row>
    <row r="486" spans="4:4" x14ac:dyDescent="0.2">
      <c r="D486" s="139"/>
    </row>
    <row r="487" spans="4:4" x14ac:dyDescent="0.2">
      <c r="D487" s="139"/>
    </row>
    <row r="488" spans="4:4" x14ac:dyDescent="0.2">
      <c r="D488" s="139"/>
    </row>
    <row r="489" spans="4:4" x14ac:dyDescent="0.2">
      <c r="D489" s="139"/>
    </row>
    <row r="490" spans="4:4" x14ac:dyDescent="0.2">
      <c r="D490" s="139"/>
    </row>
    <row r="491" spans="4:4" x14ac:dyDescent="0.2">
      <c r="D491" s="139"/>
    </row>
    <row r="492" spans="4:4" x14ac:dyDescent="0.2">
      <c r="D492" s="139"/>
    </row>
    <row r="493" spans="4:4" x14ac:dyDescent="0.2">
      <c r="D493" s="139"/>
    </row>
    <row r="494" spans="4:4" x14ac:dyDescent="0.2">
      <c r="D494" s="139"/>
    </row>
    <row r="495" spans="4:4" x14ac:dyDescent="0.2">
      <c r="D495" s="139"/>
    </row>
    <row r="496" spans="4:4" x14ac:dyDescent="0.2">
      <c r="D496" s="139"/>
    </row>
    <row r="497" spans="4:4" x14ac:dyDescent="0.2">
      <c r="D497" s="139"/>
    </row>
    <row r="498" spans="4:4" x14ac:dyDescent="0.2">
      <c r="D498" s="139"/>
    </row>
    <row r="499" spans="4:4" x14ac:dyDescent="0.2">
      <c r="D499" s="139"/>
    </row>
    <row r="500" spans="4:4" x14ac:dyDescent="0.2">
      <c r="D500" s="139"/>
    </row>
    <row r="501" spans="4:4" x14ac:dyDescent="0.2">
      <c r="D501" s="139"/>
    </row>
    <row r="502" spans="4:4" x14ac:dyDescent="0.2">
      <c r="D502" s="139"/>
    </row>
    <row r="503" spans="4:4" x14ac:dyDescent="0.2">
      <c r="D503" s="139"/>
    </row>
    <row r="504" spans="4:4" x14ac:dyDescent="0.2">
      <c r="D504" s="139"/>
    </row>
    <row r="505" spans="4:4" x14ac:dyDescent="0.2">
      <c r="D505" s="139"/>
    </row>
    <row r="506" spans="4:4" x14ac:dyDescent="0.2">
      <c r="D506" s="139"/>
    </row>
    <row r="507" spans="4:4" x14ac:dyDescent="0.2">
      <c r="D507" s="139"/>
    </row>
    <row r="508" spans="4:4" x14ac:dyDescent="0.2">
      <c r="D508" s="139"/>
    </row>
    <row r="509" spans="4:4" x14ac:dyDescent="0.2">
      <c r="D509" s="139"/>
    </row>
    <row r="510" spans="4:4" x14ac:dyDescent="0.2">
      <c r="D510" s="139"/>
    </row>
    <row r="511" spans="4:4" x14ac:dyDescent="0.2">
      <c r="D511" s="139"/>
    </row>
    <row r="512" spans="4:4" x14ac:dyDescent="0.2">
      <c r="D512" s="139"/>
    </row>
    <row r="513" spans="4:4" x14ac:dyDescent="0.2">
      <c r="D513" s="139"/>
    </row>
    <row r="514" spans="4:4" x14ac:dyDescent="0.2">
      <c r="D514" s="139"/>
    </row>
    <row r="515" spans="4:4" x14ac:dyDescent="0.2">
      <c r="D515" s="139"/>
    </row>
    <row r="516" spans="4:4" x14ac:dyDescent="0.2">
      <c r="D516" s="139"/>
    </row>
    <row r="517" spans="4:4" x14ac:dyDescent="0.2">
      <c r="D517" s="139"/>
    </row>
    <row r="518" spans="4:4" x14ac:dyDescent="0.2">
      <c r="D518" s="139"/>
    </row>
    <row r="519" spans="4:4" x14ac:dyDescent="0.2">
      <c r="D519" s="139"/>
    </row>
    <row r="520" spans="4:4" x14ac:dyDescent="0.2">
      <c r="D520" s="139"/>
    </row>
    <row r="521" spans="4:4" x14ac:dyDescent="0.2">
      <c r="D521" s="139"/>
    </row>
    <row r="522" spans="4:4" x14ac:dyDescent="0.2">
      <c r="D522" s="139"/>
    </row>
    <row r="523" spans="4:4" x14ac:dyDescent="0.2">
      <c r="D523" s="139"/>
    </row>
    <row r="524" spans="4:4" x14ac:dyDescent="0.2">
      <c r="D524" s="139"/>
    </row>
    <row r="525" spans="4:4" x14ac:dyDescent="0.2">
      <c r="D525" s="139"/>
    </row>
    <row r="526" spans="4:4" x14ac:dyDescent="0.2">
      <c r="D526" s="139"/>
    </row>
    <row r="527" spans="4:4" x14ac:dyDescent="0.2">
      <c r="D527" s="139"/>
    </row>
    <row r="528" spans="4:4" x14ac:dyDescent="0.2">
      <c r="D528" s="139"/>
    </row>
    <row r="529" spans="4:4" x14ac:dyDescent="0.2">
      <c r="D529" s="139"/>
    </row>
    <row r="530" spans="4:4" x14ac:dyDescent="0.2">
      <c r="D530" s="139"/>
    </row>
    <row r="531" spans="4:4" x14ac:dyDescent="0.2">
      <c r="D531" s="139"/>
    </row>
    <row r="532" spans="4:4" x14ac:dyDescent="0.2">
      <c r="D532" s="139"/>
    </row>
    <row r="533" spans="4:4" x14ac:dyDescent="0.2">
      <c r="D533" s="139"/>
    </row>
    <row r="534" spans="4:4" x14ac:dyDescent="0.2">
      <c r="D534" s="139"/>
    </row>
    <row r="535" spans="4:4" x14ac:dyDescent="0.2">
      <c r="D535" s="139"/>
    </row>
    <row r="536" spans="4:4" x14ac:dyDescent="0.2">
      <c r="D536" s="139"/>
    </row>
    <row r="537" spans="4:4" x14ac:dyDescent="0.2">
      <c r="D537" s="139"/>
    </row>
    <row r="538" spans="4:4" x14ac:dyDescent="0.2">
      <c r="D538" s="139"/>
    </row>
    <row r="539" spans="4:4" x14ac:dyDescent="0.2">
      <c r="D539" s="139"/>
    </row>
    <row r="540" spans="4:4" x14ac:dyDescent="0.2">
      <c r="D540" s="139"/>
    </row>
    <row r="541" spans="4:4" x14ac:dyDescent="0.2">
      <c r="D541" s="139"/>
    </row>
    <row r="542" spans="4:4" x14ac:dyDescent="0.2">
      <c r="D542" s="139"/>
    </row>
    <row r="543" spans="4:4" x14ac:dyDescent="0.2">
      <c r="D543" s="139"/>
    </row>
    <row r="544" spans="4:4" x14ac:dyDescent="0.2">
      <c r="D544" s="139"/>
    </row>
    <row r="545" spans="4:4" x14ac:dyDescent="0.2">
      <c r="D545" s="139"/>
    </row>
    <row r="546" spans="4:4" x14ac:dyDescent="0.2">
      <c r="D546" s="139"/>
    </row>
    <row r="547" spans="4:4" x14ac:dyDescent="0.2">
      <c r="D547" s="139"/>
    </row>
    <row r="548" spans="4:4" x14ac:dyDescent="0.2">
      <c r="D548" s="139"/>
    </row>
    <row r="549" spans="4:4" x14ac:dyDescent="0.2">
      <c r="D549" s="139"/>
    </row>
    <row r="550" spans="4:4" x14ac:dyDescent="0.2">
      <c r="D550" s="139"/>
    </row>
    <row r="551" spans="4:4" x14ac:dyDescent="0.2">
      <c r="D551" s="139"/>
    </row>
    <row r="552" spans="4:4" x14ac:dyDescent="0.2">
      <c r="D552" s="139"/>
    </row>
    <row r="553" spans="4:4" x14ac:dyDescent="0.2">
      <c r="D553" s="139"/>
    </row>
    <row r="554" spans="4:4" x14ac:dyDescent="0.2">
      <c r="D554" s="139"/>
    </row>
    <row r="555" spans="4:4" x14ac:dyDescent="0.2">
      <c r="D555" s="139"/>
    </row>
    <row r="556" spans="4:4" x14ac:dyDescent="0.2">
      <c r="D556" s="139"/>
    </row>
    <row r="557" spans="4:4" x14ac:dyDescent="0.2">
      <c r="D557" s="139"/>
    </row>
    <row r="558" spans="4:4" x14ac:dyDescent="0.2">
      <c r="D558" s="139"/>
    </row>
    <row r="559" spans="4:4" x14ac:dyDescent="0.2">
      <c r="D559" s="139"/>
    </row>
    <row r="560" spans="4:4" x14ac:dyDescent="0.2">
      <c r="D560" s="139"/>
    </row>
    <row r="561" spans="4:4" x14ac:dyDescent="0.2">
      <c r="D561" s="139"/>
    </row>
    <row r="562" spans="4:4" x14ac:dyDescent="0.2">
      <c r="D562" s="139"/>
    </row>
    <row r="563" spans="4:4" x14ac:dyDescent="0.2">
      <c r="D563" s="139"/>
    </row>
    <row r="564" spans="4:4" x14ac:dyDescent="0.2">
      <c r="D564" s="139"/>
    </row>
    <row r="565" spans="4:4" x14ac:dyDescent="0.2">
      <c r="D565" s="139"/>
    </row>
    <row r="566" spans="4:4" x14ac:dyDescent="0.2">
      <c r="D566" s="139"/>
    </row>
    <row r="567" spans="4:4" x14ac:dyDescent="0.2">
      <c r="D567" s="139"/>
    </row>
    <row r="568" spans="4:4" x14ac:dyDescent="0.2">
      <c r="D568" s="139"/>
    </row>
    <row r="569" spans="4:4" x14ac:dyDescent="0.2">
      <c r="D569" s="139"/>
    </row>
    <row r="570" spans="4:4" x14ac:dyDescent="0.2">
      <c r="D570" s="139"/>
    </row>
    <row r="571" spans="4:4" x14ac:dyDescent="0.2">
      <c r="D571" s="139"/>
    </row>
    <row r="572" spans="4:4" x14ac:dyDescent="0.2">
      <c r="D572" s="139"/>
    </row>
    <row r="573" spans="4:4" x14ac:dyDescent="0.2">
      <c r="D573" s="139"/>
    </row>
    <row r="574" spans="4:4" x14ac:dyDescent="0.2">
      <c r="D574" s="139"/>
    </row>
    <row r="575" spans="4:4" x14ac:dyDescent="0.2">
      <c r="D575" s="139"/>
    </row>
    <row r="576" spans="4:4" x14ac:dyDescent="0.2">
      <c r="D576" s="139"/>
    </row>
    <row r="577" spans="4:4" x14ac:dyDescent="0.2">
      <c r="D577" s="139"/>
    </row>
    <row r="578" spans="4:4" x14ac:dyDescent="0.2">
      <c r="D578" s="139"/>
    </row>
    <row r="579" spans="4:4" x14ac:dyDescent="0.2">
      <c r="D579" s="139"/>
    </row>
    <row r="580" spans="4:4" x14ac:dyDescent="0.2">
      <c r="D580" s="139"/>
    </row>
    <row r="581" spans="4:4" x14ac:dyDescent="0.2">
      <c r="D581" s="139"/>
    </row>
    <row r="582" spans="4:4" x14ac:dyDescent="0.2">
      <c r="D582" s="139"/>
    </row>
    <row r="583" spans="4:4" x14ac:dyDescent="0.2">
      <c r="D583" s="139"/>
    </row>
    <row r="584" spans="4:4" x14ac:dyDescent="0.2">
      <c r="D584" s="139"/>
    </row>
    <row r="585" spans="4:4" x14ac:dyDescent="0.2">
      <c r="D585" s="139"/>
    </row>
    <row r="586" spans="4:4" x14ac:dyDescent="0.2">
      <c r="D586" s="139"/>
    </row>
    <row r="587" spans="4:4" x14ac:dyDescent="0.2">
      <c r="D587" s="139"/>
    </row>
    <row r="588" spans="4:4" x14ac:dyDescent="0.2">
      <c r="D588" s="139"/>
    </row>
    <row r="589" spans="4:4" x14ac:dyDescent="0.2">
      <c r="D589" s="139"/>
    </row>
    <row r="590" spans="4:4" x14ac:dyDescent="0.2">
      <c r="D590" s="139"/>
    </row>
    <row r="591" spans="4:4" x14ac:dyDescent="0.2">
      <c r="D591" s="139"/>
    </row>
    <row r="592" spans="4:4" x14ac:dyDescent="0.2">
      <c r="D592" s="139"/>
    </row>
    <row r="593" spans="4:4" x14ac:dyDescent="0.2">
      <c r="D593" s="139"/>
    </row>
    <row r="594" spans="4:4" x14ac:dyDescent="0.2">
      <c r="D594" s="139"/>
    </row>
    <row r="595" spans="4:4" x14ac:dyDescent="0.2">
      <c r="D595" s="139"/>
    </row>
    <row r="596" spans="4:4" x14ac:dyDescent="0.2">
      <c r="D596" s="139"/>
    </row>
    <row r="597" spans="4:4" x14ac:dyDescent="0.2">
      <c r="D597" s="139"/>
    </row>
    <row r="598" spans="4:4" x14ac:dyDescent="0.2">
      <c r="D598" s="139"/>
    </row>
    <row r="599" spans="4:4" x14ac:dyDescent="0.2">
      <c r="D599" s="139"/>
    </row>
    <row r="600" spans="4:4" x14ac:dyDescent="0.2">
      <c r="D600" s="139"/>
    </row>
    <row r="601" spans="4:4" x14ac:dyDescent="0.2">
      <c r="D601" s="139"/>
    </row>
    <row r="602" spans="4:4" x14ac:dyDescent="0.2">
      <c r="D602" s="139"/>
    </row>
    <row r="603" spans="4:4" x14ac:dyDescent="0.2">
      <c r="D603" s="139"/>
    </row>
    <row r="604" spans="4:4" x14ac:dyDescent="0.2">
      <c r="D604" s="139"/>
    </row>
    <row r="605" spans="4:4" x14ac:dyDescent="0.2">
      <c r="D605" s="139"/>
    </row>
    <row r="606" spans="4:4" x14ac:dyDescent="0.2">
      <c r="D606" s="139"/>
    </row>
    <row r="607" spans="4:4" x14ac:dyDescent="0.2">
      <c r="D607" s="139"/>
    </row>
    <row r="608" spans="4:4" x14ac:dyDescent="0.2">
      <c r="D608" s="139"/>
    </row>
    <row r="609" spans="4:4" x14ac:dyDescent="0.2">
      <c r="D609" s="139"/>
    </row>
    <row r="610" spans="4:4" x14ac:dyDescent="0.2">
      <c r="D610" s="139"/>
    </row>
    <row r="611" spans="4:4" x14ac:dyDescent="0.2">
      <c r="D611" s="139"/>
    </row>
    <row r="612" spans="4:4" x14ac:dyDescent="0.2">
      <c r="D612" s="139"/>
    </row>
    <row r="613" spans="4:4" x14ac:dyDescent="0.2">
      <c r="D613" s="139"/>
    </row>
    <row r="614" spans="4:4" x14ac:dyDescent="0.2">
      <c r="D614" s="139"/>
    </row>
    <row r="615" spans="4:4" x14ac:dyDescent="0.2">
      <c r="D615" s="139"/>
    </row>
    <row r="616" spans="4:4" x14ac:dyDescent="0.2">
      <c r="D616" s="139"/>
    </row>
    <row r="617" spans="4:4" x14ac:dyDescent="0.2">
      <c r="D617" s="139"/>
    </row>
    <row r="618" spans="4:4" x14ac:dyDescent="0.2">
      <c r="D618" s="139"/>
    </row>
    <row r="619" spans="4:4" x14ac:dyDescent="0.2">
      <c r="D619" s="139"/>
    </row>
    <row r="620" spans="4:4" x14ac:dyDescent="0.2">
      <c r="D620" s="139"/>
    </row>
    <row r="621" spans="4:4" x14ac:dyDescent="0.2">
      <c r="D621" s="139"/>
    </row>
    <row r="622" spans="4:4" x14ac:dyDescent="0.2">
      <c r="D622" s="139"/>
    </row>
    <row r="623" spans="4:4" x14ac:dyDescent="0.2">
      <c r="D623" s="139"/>
    </row>
    <row r="624" spans="4:4" x14ac:dyDescent="0.2">
      <c r="D624" s="139"/>
    </row>
    <row r="625" spans="4:4" x14ac:dyDescent="0.2">
      <c r="D625" s="139"/>
    </row>
    <row r="626" spans="4:4" x14ac:dyDescent="0.2">
      <c r="D626" s="139"/>
    </row>
    <row r="627" spans="4:4" x14ac:dyDescent="0.2">
      <c r="D627" s="139"/>
    </row>
    <row r="628" spans="4:4" x14ac:dyDescent="0.2">
      <c r="D628" s="139"/>
    </row>
    <row r="629" spans="4:4" x14ac:dyDescent="0.2">
      <c r="D629" s="139"/>
    </row>
    <row r="630" spans="4:4" x14ac:dyDescent="0.2">
      <c r="D630" s="139"/>
    </row>
    <row r="631" spans="4:4" x14ac:dyDescent="0.2">
      <c r="D631" s="139"/>
    </row>
    <row r="632" spans="4:4" x14ac:dyDescent="0.2">
      <c r="D632" s="139"/>
    </row>
    <row r="633" spans="4:4" x14ac:dyDescent="0.2">
      <c r="D633" s="139"/>
    </row>
    <row r="634" spans="4:4" x14ac:dyDescent="0.2">
      <c r="D634" s="139"/>
    </row>
    <row r="635" spans="4:4" x14ac:dyDescent="0.2">
      <c r="D635" s="139"/>
    </row>
    <row r="636" spans="4:4" x14ac:dyDescent="0.2">
      <c r="D636" s="139"/>
    </row>
    <row r="637" spans="4:4" x14ac:dyDescent="0.2">
      <c r="D637" s="139"/>
    </row>
    <row r="638" spans="4:4" x14ac:dyDescent="0.2">
      <c r="D638" s="139"/>
    </row>
    <row r="639" spans="4:4" x14ac:dyDescent="0.2">
      <c r="D639" s="139"/>
    </row>
    <row r="640" spans="4:4" x14ac:dyDescent="0.2">
      <c r="D640" s="139"/>
    </row>
    <row r="641" spans="4:4" x14ac:dyDescent="0.2">
      <c r="D641" s="139"/>
    </row>
    <row r="642" spans="4:4" x14ac:dyDescent="0.2">
      <c r="D642" s="139"/>
    </row>
    <row r="643" spans="4:4" x14ac:dyDescent="0.2">
      <c r="D643" s="139"/>
    </row>
    <row r="644" spans="4:4" x14ac:dyDescent="0.2">
      <c r="D644" s="139"/>
    </row>
    <row r="645" spans="4:4" x14ac:dyDescent="0.2">
      <c r="D645" s="139"/>
    </row>
    <row r="646" spans="4:4" x14ac:dyDescent="0.2">
      <c r="D646" s="139"/>
    </row>
    <row r="647" spans="4:4" x14ac:dyDescent="0.2">
      <c r="D647" s="139"/>
    </row>
    <row r="648" spans="4:4" x14ac:dyDescent="0.2">
      <c r="D648" s="139"/>
    </row>
    <row r="649" spans="4:4" x14ac:dyDescent="0.2">
      <c r="D649" s="139"/>
    </row>
    <row r="650" spans="4:4" x14ac:dyDescent="0.2">
      <c r="D650" s="139"/>
    </row>
    <row r="651" spans="4:4" x14ac:dyDescent="0.2">
      <c r="D651" s="139"/>
    </row>
    <row r="652" spans="4:4" x14ac:dyDescent="0.2">
      <c r="D652" s="139"/>
    </row>
    <row r="653" spans="4:4" x14ac:dyDescent="0.2">
      <c r="D653" s="139"/>
    </row>
    <row r="654" spans="4:4" x14ac:dyDescent="0.2">
      <c r="D654" s="139"/>
    </row>
    <row r="655" spans="4:4" x14ac:dyDescent="0.2">
      <c r="D655" s="139"/>
    </row>
    <row r="656" spans="4:4" x14ac:dyDescent="0.2">
      <c r="D656" s="139"/>
    </row>
    <row r="657" spans="4:4" x14ac:dyDescent="0.2">
      <c r="D657" s="139"/>
    </row>
    <row r="658" spans="4:4" x14ac:dyDescent="0.2">
      <c r="D658" s="139"/>
    </row>
    <row r="659" spans="4:4" x14ac:dyDescent="0.2">
      <c r="D659" s="139"/>
    </row>
    <row r="660" spans="4:4" x14ac:dyDescent="0.2">
      <c r="D660" s="139"/>
    </row>
    <row r="661" spans="4:4" x14ac:dyDescent="0.2">
      <c r="D661" s="139"/>
    </row>
    <row r="662" spans="4:4" x14ac:dyDescent="0.2">
      <c r="D662" s="139"/>
    </row>
    <row r="663" spans="4:4" x14ac:dyDescent="0.2">
      <c r="D663" s="139"/>
    </row>
    <row r="664" spans="4:4" x14ac:dyDescent="0.2">
      <c r="D664" s="139"/>
    </row>
    <row r="665" spans="4:4" x14ac:dyDescent="0.2">
      <c r="D665" s="139"/>
    </row>
    <row r="666" spans="4:4" x14ac:dyDescent="0.2">
      <c r="D666" s="139"/>
    </row>
    <row r="667" spans="4:4" x14ac:dyDescent="0.2">
      <c r="D667" s="139"/>
    </row>
    <row r="668" spans="4:4" x14ac:dyDescent="0.2">
      <c r="D668" s="139"/>
    </row>
    <row r="669" spans="4:4" x14ac:dyDescent="0.2">
      <c r="D669" s="139"/>
    </row>
    <row r="670" spans="4:4" x14ac:dyDescent="0.2">
      <c r="D670" s="139"/>
    </row>
    <row r="671" spans="4:4" x14ac:dyDescent="0.2">
      <c r="D671" s="139"/>
    </row>
    <row r="672" spans="4:4" x14ac:dyDescent="0.2">
      <c r="D672" s="139"/>
    </row>
    <row r="673" spans="4:4" x14ac:dyDescent="0.2">
      <c r="D673" s="139"/>
    </row>
    <row r="674" spans="4:4" x14ac:dyDescent="0.2">
      <c r="D674" s="139"/>
    </row>
    <row r="675" spans="4:4" x14ac:dyDescent="0.2">
      <c r="D675" s="139"/>
    </row>
    <row r="676" spans="4:4" x14ac:dyDescent="0.2">
      <c r="D676" s="139"/>
    </row>
    <row r="677" spans="4:4" x14ac:dyDescent="0.2">
      <c r="D677" s="139"/>
    </row>
    <row r="678" spans="4:4" x14ac:dyDescent="0.2">
      <c r="D678" s="139"/>
    </row>
    <row r="679" spans="4:4" x14ac:dyDescent="0.2">
      <c r="D679" s="139"/>
    </row>
    <row r="680" spans="4:4" x14ac:dyDescent="0.2">
      <c r="D680" s="139"/>
    </row>
    <row r="681" spans="4:4" x14ac:dyDescent="0.2">
      <c r="D681" s="139"/>
    </row>
    <row r="682" spans="4:4" x14ac:dyDescent="0.2">
      <c r="D682" s="139"/>
    </row>
    <row r="683" spans="4:4" x14ac:dyDescent="0.2">
      <c r="D683" s="139"/>
    </row>
    <row r="684" spans="4:4" x14ac:dyDescent="0.2">
      <c r="D684" s="139"/>
    </row>
    <row r="685" spans="4:4" x14ac:dyDescent="0.2">
      <c r="D685" s="139"/>
    </row>
    <row r="686" spans="4:4" x14ac:dyDescent="0.2">
      <c r="D686" s="139"/>
    </row>
    <row r="687" spans="4:4" x14ac:dyDescent="0.2">
      <c r="D687" s="139"/>
    </row>
    <row r="688" spans="4:4" x14ac:dyDescent="0.2">
      <c r="D688" s="139"/>
    </row>
    <row r="689" spans="4:4" x14ac:dyDescent="0.2">
      <c r="D689" s="139"/>
    </row>
    <row r="690" spans="4:4" x14ac:dyDescent="0.2">
      <c r="D690" s="139"/>
    </row>
    <row r="691" spans="4:4" x14ac:dyDescent="0.2">
      <c r="D691" s="139"/>
    </row>
    <row r="692" spans="4:4" x14ac:dyDescent="0.2">
      <c r="D692" s="139"/>
    </row>
    <row r="693" spans="4:4" x14ac:dyDescent="0.2">
      <c r="D693" s="139"/>
    </row>
    <row r="694" spans="4:4" x14ac:dyDescent="0.2">
      <c r="D694" s="139"/>
    </row>
    <row r="695" spans="4:4" x14ac:dyDescent="0.2">
      <c r="D695" s="139"/>
    </row>
    <row r="696" spans="4:4" x14ac:dyDescent="0.2">
      <c r="D696" s="139"/>
    </row>
    <row r="697" spans="4:4" x14ac:dyDescent="0.2">
      <c r="D697" s="139"/>
    </row>
    <row r="698" spans="4:4" x14ac:dyDescent="0.2">
      <c r="D698" s="139"/>
    </row>
    <row r="699" spans="4:4" x14ac:dyDescent="0.2">
      <c r="D699" s="139"/>
    </row>
    <row r="700" spans="4:4" x14ac:dyDescent="0.2">
      <c r="D700" s="139"/>
    </row>
    <row r="701" spans="4:4" x14ac:dyDescent="0.2">
      <c r="D701" s="139"/>
    </row>
    <row r="702" spans="4:4" x14ac:dyDescent="0.2">
      <c r="D702" s="139"/>
    </row>
    <row r="703" spans="4:4" x14ac:dyDescent="0.2">
      <c r="D703" s="139"/>
    </row>
    <row r="704" spans="4:4" x14ac:dyDescent="0.2">
      <c r="D704" s="139"/>
    </row>
    <row r="705" spans="4:4" x14ac:dyDescent="0.2">
      <c r="D705" s="139"/>
    </row>
    <row r="706" spans="4:4" x14ac:dyDescent="0.2">
      <c r="D706" s="139"/>
    </row>
    <row r="707" spans="4:4" x14ac:dyDescent="0.2">
      <c r="D707" s="139"/>
    </row>
    <row r="708" spans="4:4" x14ac:dyDescent="0.2">
      <c r="D708" s="139"/>
    </row>
    <row r="709" spans="4:4" x14ac:dyDescent="0.2">
      <c r="D709" s="139"/>
    </row>
    <row r="710" spans="4:4" x14ac:dyDescent="0.2">
      <c r="D710" s="139"/>
    </row>
    <row r="711" spans="4:4" x14ac:dyDescent="0.2">
      <c r="D711" s="139"/>
    </row>
    <row r="712" spans="4:4" x14ac:dyDescent="0.2">
      <c r="D712" s="139"/>
    </row>
    <row r="713" spans="4:4" x14ac:dyDescent="0.2">
      <c r="D713" s="139"/>
    </row>
    <row r="714" spans="4:4" x14ac:dyDescent="0.2">
      <c r="D714" s="139"/>
    </row>
    <row r="715" spans="4:4" x14ac:dyDescent="0.2">
      <c r="D715" s="139"/>
    </row>
    <row r="716" spans="4:4" x14ac:dyDescent="0.2">
      <c r="D716" s="139"/>
    </row>
    <row r="717" spans="4:4" x14ac:dyDescent="0.2">
      <c r="D717" s="139"/>
    </row>
    <row r="718" spans="4:4" x14ac:dyDescent="0.2">
      <c r="D718" s="139"/>
    </row>
    <row r="719" spans="4:4" x14ac:dyDescent="0.2">
      <c r="D719" s="139"/>
    </row>
    <row r="720" spans="4:4" x14ac:dyDescent="0.2">
      <c r="D720" s="139"/>
    </row>
    <row r="721" spans="4:4" x14ac:dyDescent="0.2">
      <c r="D721" s="139"/>
    </row>
    <row r="722" spans="4:4" x14ac:dyDescent="0.2">
      <c r="D722" s="139"/>
    </row>
    <row r="723" spans="4:4" x14ac:dyDescent="0.2">
      <c r="D723" s="139"/>
    </row>
    <row r="724" spans="4:4" x14ac:dyDescent="0.2">
      <c r="D724" s="139"/>
    </row>
    <row r="725" spans="4:4" x14ac:dyDescent="0.2">
      <c r="D725" s="139"/>
    </row>
    <row r="726" spans="4:4" x14ac:dyDescent="0.2">
      <c r="D726" s="139"/>
    </row>
    <row r="727" spans="4:4" x14ac:dyDescent="0.2">
      <c r="D727" s="139"/>
    </row>
    <row r="728" spans="4:4" x14ac:dyDescent="0.2">
      <c r="D728" s="139"/>
    </row>
    <row r="729" spans="4:4" x14ac:dyDescent="0.2">
      <c r="D729" s="139"/>
    </row>
    <row r="730" spans="4:4" x14ac:dyDescent="0.2">
      <c r="D730" s="139"/>
    </row>
    <row r="731" spans="4:4" x14ac:dyDescent="0.2">
      <c r="D731" s="139"/>
    </row>
    <row r="732" spans="4:4" x14ac:dyDescent="0.2">
      <c r="D732" s="139"/>
    </row>
    <row r="733" spans="4:4" x14ac:dyDescent="0.2">
      <c r="D733" s="139"/>
    </row>
    <row r="734" spans="4:4" x14ac:dyDescent="0.2">
      <c r="D734" s="139"/>
    </row>
    <row r="735" spans="4:4" x14ac:dyDescent="0.2">
      <c r="D735" s="139"/>
    </row>
    <row r="736" spans="4:4" x14ac:dyDescent="0.2">
      <c r="D736" s="139"/>
    </row>
    <row r="737" spans="4:4" x14ac:dyDescent="0.2">
      <c r="D737" s="139"/>
    </row>
    <row r="738" spans="4:4" x14ac:dyDescent="0.2">
      <c r="D738" s="139"/>
    </row>
    <row r="739" spans="4:4" x14ac:dyDescent="0.2">
      <c r="D739" s="139"/>
    </row>
    <row r="740" spans="4:4" x14ac:dyDescent="0.2">
      <c r="D740" s="139"/>
    </row>
    <row r="741" spans="4:4" x14ac:dyDescent="0.2">
      <c r="D741" s="139"/>
    </row>
    <row r="742" spans="4:4" x14ac:dyDescent="0.2">
      <c r="D742" s="139"/>
    </row>
    <row r="743" spans="4:4" x14ac:dyDescent="0.2">
      <c r="D743" s="139"/>
    </row>
    <row r="744" spans="4:4" x14ac:dyDescent="0.2">
      <c r="D744" s="139"/>
    </row>
    <row r="745" spans="4:4" x14ac:dyDescent="0.2">
      <c r="D745" s="139"/>
    </row>
    <row r="746" spans="4:4" x14ac:dyDescent="0.2">
      <c r="D746" s="139"/>
    </row>
    <row r="747" spans="4:4" x14ac:dyDescent="0.2">
      <c r="D747" s="139"/>
    </row>
    <row r="748" spans="4:4" x14ac:dyDescent="0.2">
      <c r="D748" s="139"/>
    </row>
    <row r="749" spans="4:4" x14ac:dyDescent="0.2">
      <c r="D749" s="139"/>
    </row>
    <row r="750" spans="4:4" x14ac:dyDescent="0.2">
      <c r="D750" s="139"/>
    </row>
    <row r="751" spans="4:4" x14ac:dyDescent="0.2">
      <c r="D751" s="139"/>
    </row>
    <row r="752" spans="4:4" x14ac:dyDescent="0.2">
      <c r="D752" s="139"/>
    </row>
    <row r="753" spans="4:4" x14ac:dyDescent="0.2">
      <c r="D753" s="139"/>
    </row>
    <row r="754" spans="4:4" x14ac:dyDescent="0.2">
      <c r="D754" s="139"/>
    </row>
    <row r="755" spans="4:4" x14ac:dyDescent="0.2">
      <c r="D755" s="139"/>
    </row>
    <row r="756" spans="4:4" x14ac:dyDescent="0.2">
      <c r="D756" s="139"/>
    </row>
    <row r="757" spans="4:4" x14ac:dyDescent="0.2">
      <c r="D757" s="139"/>
    </row>
    <row r="758" spans="4:4" x14ac:dyDescent="0.2">
      <c r="D758" s="139"/>
    </row>
    <row r="759" spans="4:4" x14ac:dyDescent="0.2">
      <c r="D759" s="139"/>
    </row>
    <row r="760" spans="4:4" x14ac:dyDescent="0.2">
      <c r="D760" s="139"/>
    </row>
    <row r="761" spans="4:4" x14ac:dyDescent="0.2">
      <c r="D761" s="139"/>
    </row>
    <row r="762" spans="4:4" x14ac:dyDescent="0.2">
      <c r="D762" s="139"/>
    </row>
    <row r="763" spans="4:4" x14ac:dyDescent="0.2">
      <c r="D763" s="139"/>
    </row>
    <row r="764" spans="4:4" x14ac:dyDescent="0.2">
      <c r="D764" s="139"/>
    </row>
    <row r="765" spans="4:4" x14ac:dyDescent="0.2">
      <c r="D765" s="139"/>
    </row>
    <row r="766" spans="4:4" x14ac:dyDescent="0.2">
      <c r="D766" s="139"/>
    </row>
    <row r="767" spans="4:4" x14ac:dyDescent="0.2">
      <c r="D767" s="139"/>
    </row>
    <row r="768" spans="4:4" x14ac:dyDescent="0.2">
      <c r="D768" s="139"/>
    </row>
    <row r="769" spans="4:4" x14ac:dyDescent="0.2">
      <c r="D769" s="139"/>
    </row>
    <row r="770" spans="4:4" x14ac:dyDescent="0.2">
      <c r="D770" s="139"/>
    </row>
    <row r="771" spans="4:4" x14ac:dyDescent="0.2">
      <c r="D771" s="139"/>
    </row>
    <row r="772" spans="4:4" x14ac:dyDescent="0.2">
      <c r="D772" s="139"/>
    </row>
    <row r="773" spans="4:4" x14ac:dyDescent="0.2">
      <c r="D773" s="139"/>
    </row>
    <row r="774" spans="4:4" x14ac:dyDescent="0.2">
      <c r="D774" s="139"/>
    </row>
    <row r="775" spans="4:4" x14ac:dyDescent="0.2">
      <c r="D775" s="139"/>
    </row>
    <row r="776" spans="4:4" x14ac:dyDescent="0.2">
      <c r="D776" s="139"/>
    </row>
    <row r="777" spans="4:4" x14ac:dyDescent="0.2">
      <c r="D777" s="139"/>
    </row>
    <row r="778" spans="4:4" x14ac:dyDescent="0.2">
      <c r="D778" s="139"/>
    </row>
    <row r="779" spans="4:4" x14ac:dyDescent="0.2">
      <c r="D779" s="139"/>
    </row>
    <row r="780" spans="4:4" x14ac:dyDescent="0.2">
      <c r="D780" s="139"/>
    </row>
    <row r="781" spans="4:4" x14ac:dyDescent="0.2">
      <c r="D781" s="139"/>
    </row>
    <row r="782" spans="4:4" x14ac:dyDescent="0.2">
      <c r="D782" s="139"/>
    </row>
    <row r="783" spans="4:4" x14ac:dyDescent="0.2">
      <c r="D783" s="139"/>
    </row>
    <row r="784" spans="4:4" x14ac:dyDescent="0.2">
      <c r="D784" s="139"/>
    </row>
    <row r="785" spans="4:4" x14ac:dyDescent="0.2">
      <c r="D785" s="139"/>
    </row>
    <row r="786" spans="4:4" x14ac:dyDescent="0.2">
      <c r="D786" s="139"/>
    </row>
    <row r="787" spans="4:4" x14ac:dyDescent="0.2">
      <c r="D787" s="139"/>
    </row>
    <row r="788" spans="4:4" x14ac:dyDescent="0.2">
      <c r="D788" s="139"/>
    </row>
    <row r="789" spans="4:4" x14ac:dyDescent="0.2">
      <c r="D789" s="139"/>
    </row>
    <row r="790" spans="4:4" x14ac:dyDescent="0.2">
      <c r="D790" s="139"/>
    </row>
    <row r="791" spans="4:4" x14ac:dyDescent="0.2">
      <c r="D791" s="139"/>
    </row>
    <row r="792" spans="4:4" x14ac:dyDescent="0.2">
      <c r="D792" s="139"/>
    </row>
    <row r="793" spans="4:4" x14ac:dyDescent="0.2">
      <c r="D793" s="139"/>
    </row>
    <row r="794" spans="4:4" x14ac:dyDescent="0.2">
      <c r="D794" s="139"/>
    </row>
    <row r="795" spans="4:4" x14ac:dyDescent="0.2">
      <c r="D795" s="139"/>
    </row>
    <row r="796" spans="4:4" x14ac:dyDescent="0.2">
      <c r="D796" s="139"/>
    </row>
    <row r="797" spans="4:4" x14ac:dyDescent="0.2">
      <c r="D797" s="139"/>
    </row>
    <row r="798" spans="4:4" x14ac:dyDescent="0.2">
      <c r="D798" s="139"/>
    </row>
    <row r="799" spans="4:4" x14ac:dyDescent="0.2">
      <c r="D799" s="139"/>
    </row>
    <row r="800" spans="4:4" x14ac:dyDescent="0.2">
      <c r="D800" s="139"/>
    </row>
    <row r="801" spans="4:4" x14ac:dyDescent="0.2">
      <c r="D801" s="139"/>
    </row>
    <row r="802" spans="4:4" x14ac:dyDescent="0.2">
      <c r="D802" s="139"/>
    </row>
    <row r="803" spans="4:4" x14ac:dyDescent="0.2">
      <c r="D803" s="139"/>
    </row>
    <row r="804" spans="4:4" x14ac:dyDescent="0.2">
      <c r="D804" s="139"/>
    </row>
    <row r="805" spans="4:4" x14ac:dyDescent="0.2">
      <c r="D805" s="139"/>
    </row>
    <row r="806" spans="4:4" x14ac:dyDescent="0.2">
      <c r="D806" s="139"/>
    </row>
    <row r="807" spans="4:4" x14ac:dyDescent="0.2">
      <c r="D807" s="139"/>
    </row>
    <row r="808" spans="4:4" x14ac:dyDescent="0.2">
      <c r="D808" s="139"/>
    </row>
    <row r="809" spans="4:4" x14ac:dyDescent="0.2">
      <c r="D809" s="139"/>
    </row>
    <row r="810" spans="4:4" x14ac:dyDescent="0.2">
      <c r="D810" s="139"/>
    </row>
    <row r="811" spans="4:4" x14ac:dyDescent="0.2">
      <c r="D811" s="139"/>
    </row>
    <row r="812" spans="4:4" x14ac:dyDescent="0.2">
      <c r="D812" s="139"/>
    </row>
    <row r="813" spans="4:4" x14ac:dyDescent="0.2">
      <c r="D813" s="139"/>
    </row>
    <row r="814" spans="4:4" x14ac:dyDescent="0.2">
      <c r="D814" s="139"/>
    </row>
    <row r="815" spans="4:4" x14ac:dyDescent="0.2">
      <c r="D815" s="139"/>
    </row>
    <row r="816" spans="4:4" x14ac:dyDescent="0.2">
      <c r="D816" s="139"/>
    </row>
    <row r="817" spans="4:4" x14ac:dyDescent="0.2">
      <c r="D817" s="139"/>
    </row>
    <row r="818" spans="4:4" x14ac:dyDescent="0.2">
      <c r="D818" s="139"/>
    </row>
    <row r="819" spans="4:4" x14ac:dyDescent="0.2">
      <c r="D819" s="139"/>
    </row>
    <row r="820" spans="4:4" x14ac:dyDescent="0.2">
      <c r="D820" s="139"/>
    </row>
    <row r="821" spans="4:4" x14ac:dyDescent="0.2">
      <c r="D821" s="139"/>
    </row>
    <row r="822" spans="4:4" x14ac:dyDescent="0.2">
      <c r="D822" s="139"/>
    </row>
    <row r="823" spans="4:4" x14ac:dyDescent="0.2">
      <c r="D823" s="139"/>
    </row>
    <row r="824" spans="4:4" x14ac:dyDescent="0.2">
      <c r="D824" s="139"/>
    </row>
    <row r="825" spans="4:4" x14ac:dyDescent="0.2">
      <c r="D825" s="139"/>
    </row>
    <row r="826" spans="4:4" x14ac:dyDescent="0.2">
      <c r="D826" s="139"/>
    </row>
    <row r="827" spans="4:4" x14ac:dyDescent="0.2">
      <c r="D827" s="139"/>
    </row>
    <row r="828" spans="4:4" x14ac:dyDescent="0.2">
      <c r="D828" s="139"/>
    </row>
    <row r="829" spans="4:4" x14ac:dyDescent="0.2">
      <c r="D829" s="139"/>
    </row>
    <row r="830" spans="4:4" x14ac:dyDescent="0.2">
      <c r="D830" s="139"/>
    </row>
    <row r="831" spans="4:4" x14ac:dyDescent="0.2">
      <c r="D831" s="139"/>
    </row>
    <row r="832" spans="4:4" x14ac:dyDescent="0.2">
      <c r="D832" s="139"/>
    </row>
    <row r="833" spans="4:4" x14ac:dyDescent="0.2">
      <c r="D833" s="139"/>
    </row>
    <row r="834" spans="4:4" x14ac:dyDescent="0.2">
      <c r="D834" s="139"/>
    </row>
    <row r="835" spans="4:4" x14ac:dyDescent="0.2">
      <c r="D835" s="139"/>
    </row>
    <row r="836" spans="4:4" x14ac:dyDescent="0.2">
      <c r="D836" s="139"/>
    </row>
    <row r="837" spans="4:4" x14ac:dyDescent="0.2">
      <c r="D837" s="139"/>
    </row>
    <row r="838" spans="4:4" x14ac:dyDescent="0.2">
      <c r="D838" s="139"/>
    </row>
    <row r="839" spans="4:4" x14ac:dyDescent="0.2">
      <c r="D839" s="139"/>
    </row>
    <row r="840" spans="4:4" x14ac:dyDescent="0.2">
      <c r="D840" s="139"/>
    </row>
    <row r="841" spans="4:4" x14ac:dyDescent="0.2">
      <c r="D841" s="139"/>
    </row>
    <row r="842" spans="4:4" x14ac:dyDescent="0.2">
      <c r="D842" s="139"/>
    </row>
    <row r="843" spans="4:4" x14ac:dyDescent="0.2">
      <c r="D843" s="139"/>
    </row>
    <row r="844" spans="4:4" x14ac:dyDescent="0.2">
      <c r="D844" s="139"/>
    </row>
    <row r="845" spans="4:4" x14ac:dyDescent="0.2">
      <c r="D845" s="139"/>
    </row>
    <row r="846" spans="4:4" x14ac:dyDescent="0.2">
      <c r="D846" s="139"/>
    </row>
    <row r="847" spans="4:4" x14ac:dyDescent="0.2">
      <c r="D847" s="139"/>
    </row>
    <row r="848" spans="4:4" x14ac:dyDescent="0.2">
      <c r="D848" s="139"/>
    </row>
    <row r="849" spans="4:4" x14ac:dyDescent="0.2">
      <c r="D849" s="139"/>
    </row>
    <row r="850" spans="4:4" x14ac:dyDescent="0.2">
      <c r="D850" s="139"/>
    </row>
    <row r="851" spans="4:4" x14ac:dyDescent="0.2">
      <c r="D851" s="139"/>
    </row>
    <row r="852" spans="4:4" x14ac:dyDescent="0.2">
      <c r="D852" s="139"/>
    </row>
    <row r="853" spans="4:4" x14ac:dyDescent="0.2">
      <c r="D853" s="139"/>
    </row>
    <row r="854" spans="4:4" x14ac:dyDescent="0.2">
      <c r="D854" s="139"/>
    </row>
    <row r="855" spans="4:4" x14ac:dyDescent="0.2">
      <c r="D855" s="139"/>
    </row>
    <row r="856" spans="4:4" x14ac:dyDescent="0.2">
      <c r="D856" s="139"/>
    </row>
    <row r="857" spans="4:4" x14ac:dyDescent="0.2">
      <c r="D857" s="139"/>
    </row>
    <row r="858" spans="4:4" x14ac:dyDescent="0.2">
      <c r="D858" s="139"/>
    </row>
    <row r="859" spans="4:4" x14ac:dyDescent="0.2">
      <c r="D859" s="139"/>
    </row>
    <row r="860" spans="4:4" x14ac:dyDescent="0.2">
      <c r="D860" s="139"/>
    </row>
    <row r="861" spans="4:4" x14ac:dyDescent="0.2">
      <c r="D861" s="139"/>
    </row>
    <row r="862" spans="4:4" x14ac:dyDescent="0.2">
      <c r="D862" s="139"/>
    </row>
    <row r="863" spans="4:4" x14ac:dyDescent="0.2">
      <c r="D863" s="139"/>
    </row>
    <row r="864" spans="4:4" x14ac:dyDescent="0.2">
      <c r="D864" s="139"/>
    </row>
    <row r="865" spans="4:4" x14ac:dyDescent="0.2">
      <c r="D865" s="139"/>
    </row>
    <row r="866" spans="4:4" x14ac:dyDescent="0.2">
      <c r="D866" s="139"/>
    </row>
    <row r="867" spans="4:4" x14ac:dyDescent="0.2">
      <c r="D867" s="139"/>
    </row>
    <row r="868" spans="4:4" x14ac:dyDescent="0.2">
      <c r="D868" s="139"/>
    </row>
    <row r="869" spans="4:4" x14ac:dyDescent="0.2">
      <c r="D869" s="139"/>
    </row>
    <row r="870" spans="4:4" x14ac:dyDescent="0.2">
      <c r="D870" s="139"/>
    </row>
    <row r="871" spans="4:4" x14ac:dyDescent="0.2">
      <c r="D871" s="139"/>
    </row>
    <row r="872" spans="4:4" x14ac:dyDescent="0.2">
      <c r="D872" s="139"/>
    </row>
    <row r="873" spans="4:4" x14ac:dyDescent="0.2">
      <c r="D873" s="139"/>
    </row>
    <row r="874" spans="4:4" x14ac:dyDescent="0.2">
      <c r="D874" s="139"/>
    </row>
    <row r="875" spans="4:4" x14ac:dyDescent="0.2">
      <c r="D875" s="139"/>
    </row>
    <row r="876" spans="4:4" x14ac:dyDescent="0.2">
      <c r="D876" s="139"/>
    </row>
    <row r="877" spans="4:4" x14ac:dyDescent="0.2">
      <c r="D877" s="139"/>
    </row>
    <row r="878" spans="4:4" x14ac:dyDescent="0.2">
      <c r="D878" s="139"/>
    </row>
    <row r="879" spans="4:4" x14ac:dyDescent="0.2">
      <c r="D879" s="139"/>
    </row>
    <row r="880" spans="4:4" x14ac:dyDescent="0.2">
      <c r="D880" s="139"/>
    </row>
    <row r="881" spans="4:4" x14ac:dyDescent="0.2">
      <c r="D881" s="139"/>
    </row>
    <row r="882" spans="4:4" x14ac:dyDescent="0.2">
      <c r="D882" s="139"/>
    </row>
    <row r="883" spans="4:4" x14ac:dyDescent="0.2">
      <c r="D883" s="139"/>
    </row>
    <row r="884" spans="4:4" x14ac:dyDescent="0.2">
      <c r="D884" s="139"/>
    </row>
    <row r="885" spans="4:4" x14ac:dyDescent="0.2">
      <c r="D885" s="139"/>
    </row>
    <row r="886" spans="4:4" x14ac:dyDescent="0.2">
      <c r="D886" s="139"/>
    </row>
    <row r="887" spans="4:4" x14ac:dyDescent="0.2">
      <c r="D887" s="139"/>
    </row>
    <row r="888" spans="4:4" x14ac:dyDescent="0.2">
      <c r="D888" s="139"/>
    </row>
    <row r="889" spans="4:4" x14ac:dyDescent="0.2">
      <c r="D889" s="139"/>
    </row>
    <row r="890" spans="4:4" x14ac:dyDescent="0.2">
      <c r="D890" s="139"/>
    </row>
    <row r="891" spans="4:4" x14ac:dyDescent="0.2">
      <c r="D891" s="139"/>
    </row>
    <row r="892" spans="4:4" x14ac:dyDescent="0.2">
      <c r="D892" s="139"/>
    </row>
    <row r="893" spans="4:4" x14ac:dyDescent="0.2">
      <c r="D893" s="139"/>
    </row>
    <row r="894" spans="4:4" x14ac:dyDescent="0.2">
      <c r="D894" s="139"/>
    </row>
    <row r="895" spans="4:4" x14ac:dyDescent="0.2">
      <c r="D895" s="139"/>
    </row>
    <row r="896" spans="4:4" x14ac:dyDescent="0.2">
      <c r="D896" s="139"/>
    </row>
    <row r="897" spans="4:4" x14ac:dyDescent="0.2">
      <c r="D897" s="139"/>
    </row>
    <row r="898" spans="4:4" x14ac:dyDescent="0.2">
      <c r="D898" s="139"/>
    </row>
    <row r="899" spans="4:4" x14ac:dyDescent="0.2">
      <c r="D899" s="139"/>
    </row>
    <row r="900" spans="4:4" x14ac:dyDescent="0.2">
      <c r="D900" s="139"/>
    </row>
    <row r="901" spans="4:4" x14ac:dyDescent="0.2">
      <c r="D901" s="139"/>
    </row>
    <row r="902" spans="4:4" x14ac:dyDescent="0.2">
      <c r="D902" s="139"/>
    </row>
    <row r="903" spans="4:4" x14ac:dyDescent="0.2">
      <c r="D903" s="139"/>
    </row>
    <row r="904" spans="4:4" x14ac:dyDescent="0.2">
      <c r="D904" s="139"/>
    </row>
    <row r="905" spans="4:4" x14ac:dyDescent="0.2">
      <c r="D905" s="139"/>
    </row>
    <row r="906" spans="4:4" x14ac:dyDescent="0.2">
      <c r="D906" s="139"/>
    </row>
    <row r="907" spans="4:4" x14ac:dyDescent="0.2">
      <c r="D907" s="139"/>
    </row>
    <row r="908" spans="4:4" x14ac:dyDescent="0.2">
      <c r="D908" s="139"/>
    </row>
    <row r="909" spans="4:4" x14ac:dyDescent="0.2">
      <c r="D909" s="139"/>
    </row>
    <row r="910" spans="4:4" x14ac:dyDescent="0.2">
      <c r="D910" s="139"/>
    </row>
    <row r="911" spans="4:4" x14ac:dyDescent="0.2">
      <c r="D911" s="139"/>
    </row>
    <row r="912" spans="4:4" x14ac:dyDescent="0.2">
      <c r="D912" s="139"/>
    </row>
    <row r="913" spans="4:4" x14ac:dyDescent="0.2">
      <c r="D913" s="139"/>
    </row>
    <row r="914" spans="4:4" x14ac:dyDescent="0.2">
      <c r="D914" s="139"/>
    </row>
    <row r="915" spans="4:4" x14ac:dyDescent="0.2">
      <c r="D915" s="139"/>
    </row>
    <row r="916" spans="4:4" x14ac:dyDescent="0.2">
      <c r="D916" s="139"/>
    </row>
    <row r="917" spans="4:4" x14ac:dyDescent="0.2">
      <c r="D917" s="139"/>
    </row>
    <row r="918" spans="4:4" x14ac:dyDescent="0.2">
      <c r="D918" s="139"/>
    </row>
    <row r="919" spans="4:4" x14ac:dyDescent="0.2">
      <c r="D919" s="139"/>
    </row>
    <row r="920" spans="4:4" x14ac:dyDescent="0.2">
      <c r="D920" s="139"/>
    </row>
    <row r="921" spans="4:4" x14ac:dyDescent="0.2">
      <c r="D921" s="139"/>
    </row>
    <row r="922" spans="4:4" x14ac:dyDescent="0.2">
      <c r="D922" s="139"/>
    </row>
    <row r="923" spans="4:4" x14ac:dyDescent="0.2">
      <c r="D923" s="139"/>
    </row>
    <row r="924" spans="4:4" x14ac:dyDescent="0.2">
      <c r="D924" s="139"/>
    </row>
    <row r="925" spans="4:4" x14ac:dyDescent="0.2">
      <c r="D925" s="139"/>
    </row>
    <row r="926" spans="4:4" x14ac:dyDescent="0.2">
      <c r="D926" s="139"/>
    </row>
    <row r="927" spans="4:4" x14ac:dyDescent="0.2">
      <c r="D927" s="139"/>
    </row>
    <row r="928" spans="4:4" x14ac:dyDescent="0.2">
      <c r="D928" s="139"/>
    </row>
    <row r="929" spans="4:4" x14ac:dyDescent="0.2">
      <c r="D929" s="139"/>
    </row>
    <row r="930" spans="4:4" x14ac:dyDescent="0.2">
      <c r="D930" s="139"/>
    </row>
    <row r="931" spans="4:4" x14ac:dyDescent="0.2">
      <c r="D931" s="139"/>
    </row>
    <row r="932" spans="4:4" x14ac:dyDescent="0.2">
      <c r="D932" s="139"/>
    </row>
    <row r="933" spans="4:4" x14ac:dyDescent="0.2">
      <c r="D933" s="139"/>
    </row>
    <row r="934" spans="4:4" x14ac:dyDescent="0.2">
      <c r="D934" s="139"/>
    </row>
    <row r="935" spans="4:4" x14ac:dyDescent="0.2">
      <c r="D935" s="139"/>
    </row>
    <row r="936" spans="4:4" x14ac:dyDescent="0.2">
      <c r="D936" s="139"/>
    </row>
    <row r="937" spans="4:4" x14ac:dyDescent="0.2">
      <c r="D937" s="139"/>
    </row>
    <row r="938" spans="4:4" x14ac:dyDescent="0.2">
      <c r="D938" s="139"/>
    </row>
    <row r="939" spans="4:4" x14ac:dyDescent="0.2">
      <c r="D939" s="139"/>
    </row>
    <row r="940" spans="4:4" x14ac:dyDescent="0.2">
      <c r="D940" s="139"/>
    </row>
    <row r="941" spans="4:4" x14ac:dyDescent="0.2">
      <c r="D941" s="139"/>
    </row>
    <row r="942" spans="4:4" x14ac:dyDescent="0.2">
      <c r="D942" s="139"/>
    </row>
    <row r="943" spans="4:4" x14ac:dyDescent="0.2">
      <c r="D943" s="139"/>
    </row>
    <row r="944" spans="4:4" x14ac:dyDescent="0.2">
      <c r="D944" s="139"/>
    </row>
    <row r="945" spans="4:4" x14ac:dyDescent="0.2">
      <c r="D945" s="139"/>
    </row>
    <row r="946" spans="4:4" x14ac:dyDescent="0.2">
      <c r="D946" s="139"/>
    </row>
    <row r="947" spans="4:4" x14ac:dyDescent="0.2">
      <c r="D947" s="139"/>
    </row>
    <row r="948" spans="4:4" x14ac:dyDescent="0.2">
      <c r="D948" s="139"/>
    </row>
    <row r="949" spans="4:4" x14ac:dyDescent="0.2">
      <c r="D949" s="139"/>
    </row>
    <row r="950" spans="4:4" x14ac:dyDescent="0.2">
      <c r="D950" s="139"/>
    </row>
    <row r="951" spans="4:4" x14ac:dyDescent="0.2">
      <c r="D951" s="139"/>
    </row>
    <row r="952" spans="4:4" x14ac:dyDescent="0.2">
      <c r="D952" s="139"/>
    </row>
    <row r="953" spans="4:4" x14ac:dyDescent="0.2">
      <c r="D953" s="139"/>
    </row>
    <row r="954" spans="4:4" x14ac:dyDescent="0.2">
      <c r="D954" s="139"/>
    </row>
    <row r="955" spans="4:4" x14ac:dyDescent="0.2">
      <c r="D955" s="139"/>
    </row>
    <row r="956" spans="4:4" x14ac:dyDescent="0.2">
      <c r="D956" s="139"/>
    </row>
    <row r="957" spans="4:4" x14ac:dyDescent="0.2">
      <c r="D957" s="139"/>
    </row>
    <row r="958" spans="4:4" x14ac:dyDescent="0.2">
      <c r="D958" s="139"/>
    </row>
    <row r="959" spans="4:4" x14ac:dyDescent="0.2">
      <c r="D959" s="139"/>
    </row>
    <row r="960" spans="4:4" x14ac:dyDescent="0.2">
      <c r="D960" s="139"/>
    </row>
    <row r="961" spans="4:4" x14ac:dyDescent="0.2">
      <c r="D961" s="139"/>
    </row>
    <row r="962" spans="4:4" x14ac:dyDescent="0.2">
      <c r="D962" s="139"/>
    </row>
    <row r="963" spans="4:4" x14ac:dyDescent="0.2">
      <c r="D963" s="139"/>
    </row>
    <row r="964" spans="4:4" x14ac:dyDescent="0.2">
      <c r="D964" s="139"/>
    </row>
    <row r="965" spans="4:4" x14ac:dyDescent="0.2">
      <c r="D965" s="139"/>
    </row>
    <row r="966" spans="4:4" x14ac:dyDescent="0.2">
      <c r="D966" s="139"/>
    </row>
    <row r="967" spans="4:4" x14ac:dyDescent="0.2">
      <c r="D967" s="139"/>
    </row>
    <row r="968" spans="4:4" x14ac:dyDescent="0.2">
      <c r="D968" s="139"/>
    </row>
    <row r="969" spans="4:4" x14ac:dyDescent="0.2">
      <c r="D969" s="139"/>
    </row>
    <row r="970" spans="4:4" x14ac:dyDescent="0.2">
      <c r="D970" s="139"/>
    </row>
    <row r="971" spans="4:4" x14ac:dyDescent="0.2">
      <c r="D971" s="139"/>
    </row>
    <row r="972" spans="4:4" x14ac:dyDescent="0.2">
      <c r="D972" s="139"/>
    </row>
    <row r="973" spans="4:4" x14ac:dyDescent="0.2">
      <c r="D973" s="139"/>
    </row>
    <row r="974" spans="4:4" x14ac:dyDescent="0.2">
      <c r="D974" s="139"/>
    </row>
    <row r="975" spans="4:4" x14ac:dyDescent="0.2">
      <c r="D975" s="139"/>
    </row>
    <row r="976" spans="4:4" x14ac:dyDescent="0.2">
      <c r="D976" s="139"/>
    </row>
    <row r="977" spans="4:4" x14ac:dyDescent="0.2">
      <c r="D977" s="139"/>
    </row>
    <row r="978" spans="4:4" x14ac:dyDescent="0.2">
      <c r="D978" s="139"/>
    </row>
    <row r="979" spans="4:4" x14ac:dyDescent="0.2">
      <c r="D979" s="139"/>
    </row>
    <row r="980" spans="4:4" x14ac:dyDescent="0.2">
      <c r="D980" s="139"/>
    </row>
    <row r="981" spans="4:4" x14ac:dyDescent="0.2">
      <c r="D981" s="139"/>
    </row>
    <row r="982" spans="4:4" x14ac:dyDescent="0.2">
      <c r="D982" s="139"/>
    </row>
    <row r="983" spans="4:4" x14ac:dyDescent="0.2">
      <c r="D983" s="139"/>
    </row>
    <row r="984" spans="4:4" x14ac:dyDescent="0.2">
      <c r="D984" s="139"/>
    </row>
    <row r="985" spans="4:4" x14ac:dyDescent="0.2">
      <c r="D985" s="139"/>
    </row>
    <row r="986" spans="4:4" x14ac:dyDescent="0.2">
      <c r="D986" s="139"/>
    </row>
    <row r="987" spans="4:4" x14ac:dyDescent="0.2">
      <c r="D987" s="139"/>
    </row>
    <row r="988" spans="4:4" x14ac:dyDescent="0.2">
      <c r="D988" s="139"/>
    </row>
    <row r="989" spans="4:4" x14ac:dyDescent="0.2">
      <c r="D989" s="139"/>
    </row>
    <row r="990" spans="4:4" x14ac:dyDescent="0.2">
      <c r="D990" s="139"/>
    </row>
    <row r="991" spans="4:4" x14ac:dyDescent="0.2">
      <c r="D991" s="139"/>
    </row>
    <row r="992" spans="4:4" x14ac:dyDescent="0.2">
      <c r="D992" s="139"/>
    </row>
    <row r="993" spans="4:4" x14ac:dyDescent="0.2">
      <c r="D993" s="139"/>
    </row>
    <row r="994" spans="4:4" x14ac:dyDescent="0.2">
      <c r="D994" s="139"/>
    </row>
    <row r="995" spans="4:4" x14ac:dyDescent="0.2">
      <c r="D995" s="139"/>
    </row>
    <row r="996" spans="4:4" x14ac:dyDescent="0.2">
      <c r="D996" s="139"/>
    </row>
    <row r="997" spans="4:4" x14ac:dyDescent="0.2">
      <c r="D997" s="139"/>
    </row>
    <row r="998" spans="4:4" x14ac:dyDescent="0.2">
      <c r="D998" s="139"/>
    </row>
    <row r="999" spans="4:4" x14ac:dyDescent="0.2">
      <c r="D999" s="139"/>
    </row>
    <row r="1000" spans="4:4" x14ac:dyDescent="0.2">
      <c r="D1000" s="139"/>
    </row>
    <row r="1001" spans="4:4" x14ac:dyDescent="0.2">
      <c r="D1001" s="139"/>
    </row>
    <row r="1002" spans="4:4" x14ac:dyDescent="0.2">
      <c r="D1002" s="139"/>
    </row>
    <row r="1003" spans="4:4" x14ac:dyDescent="0.2">
      <c r="D1003" s="139"/>
    </row>
    <row r="1004" spans="4:4" x14ac:dyDescent="0.2">
      <c r="D1004" s="139"/>
    </row>
    <row r="1005" spans="4:4" x14ac:dyDescent="0.2">
      <c r="D1005" s="139"/>
    </row>
    <row r="1006" spans="4:4" x14ac:dyDescent="0.2">
      <c r="D1006" s="139"/>
    </row>
    <row r="1007" spans="4:4" x14ac:dyDescent="0.2">
      <c r="D1007" s="139"/>
    </row>
    <row r="1008" spans="4:4" x14ac:dyDescent="0.2">
      <c r="D1008" s="139"/>
    </row>
    <row r="1009" spans="4:4" x14ac:dyDescent="0.2">
      <c r="D1009" s="139"/>
    </row>
    <row r="1010" spans="4:4" x14ac:dyDescent="0.2">
      <c r="D1010" s="139"/>
    </row>
    <row r="1011" spans="4:4" x14ac:dyDescent="0.2">
      <c r="D1011" s="139"/>
    </row>
    <row r="1012" spans="4:4" x14ac:dyDescent="0.2">
      <c r="D1012" s="139"/>
    </row>
    <row r="1013" spans="4:4" x14ac:dyDescent="0.2">
      <c r="D1013" s="139"/>
    </row>
    <row r="1014" spans="4:4" x14ac:dyDescent="0.2">
      <c r="D1014" s="139"/>
    </row>
    <row r="1015" spans="4:4" x14ac:dyDescent="0.2">
      <c r="D1015" s="139"/>
    </row>
    <row r="1016" spans="4:4" x14ac:dyDescent="0.2">
      <c r="D1016" s="139"/>
    </row>
    <row r="1017" spans="4:4" x14ac:dyDescent="0.2">
      <c r="D1017" s="139"/>
    </row>
    <row r="1018" spans="4:4" x14ac:dyDescent="0.2">
      <c r="D1018" s="139"/>
    </row>
    <row r="1019" spans="4:4" x14ac:dyDescent="0.2">
      <c r="D1019" s="139"/>
    </row>
    <row r="1020" spans="4:4" x14ac:dyDescent="0.2">
      <c r="D1020" s="139"/>
    </row>
    <row r="1021" spans="4:4" x14ac:dyDescent="0.2">
      <c r="D1021" s="139"/>
    </row>
    <row r="1022" spans="4:4" x14ac:dyDescent="0.2">
      <c r="D1022" s="139"/>
    </row>
    <row r="1023" spans="4:4" x14ac:dyDescent="0.2">
      <c r="D1023" s="139"/>
    </row>
    <row r="1024" spans="4:4" x14ac:dyDescent="0.2">
      <c r="D1024" s="139"/>
    </row>
    <row r="1025" spans="4:4" x14ac:dyDescent="0.2">
      <c r="D1025" s="139"/>
    </row>
    <row r="1026" spans="4:4" x14ac:dyDescent="0.2">
      <c r="D1026" s="139"/>
    </row>
    <row r="1027" spans="4:4" x14ac:dyDescent="0.2">
      <c r="D1027" s="139"/>
    </row>
    <row r="1028" spans="4:4" x14ac:dyDescent="0.2">
      <c r="D1028" s="139"/>
    </row>
    <row r="1029" spans="4:4" x14ac:dyDescent="0.2">
      <c r="D1029" s="139"/>
    </row>
    <row r="1030" spans="4:4" x14ac:dyDescent="0.2">
      <c r="D1030" s="139"/>
    </row>
    <row r="1031" spans="4:4" x14ac:dyDescent="0.2">
      <c r="D1031" s="139"/>
    </row>
    <row r="1032" spans="4:4" x14ac:dyDescent="0.2">
      <c r="D1032" s="139"/>
    </row>
    <row r="1033" spans="4:4" x14ac:dyDescent="0.2">
      <c r="D1033" s="139"/>
    </row>
    <row r="1034" spans="4:4" x14ac:dyDescent="0.2">
      <c r="D1034" s="139"/>
    </row>
    <row r="1035" spans="4:4" x14ac:dyDescent="0.2">
      <c r="D1035" s="139"/>
    </row>
    <row r="1036" spans="4:4" x14ac:dyDescent="0.2">
      <c r="D1036" s="139"/>
    </row>
    <row r="1037" spans="4:4" x14ac:dyDescent="0.2">
      <c r="D1037" s="139"/>
    </row>
    <row r="1038" spans="4:4" x14ac:dyDescent="0.2">
      <c r="D1038" s="139"/>
    </row>
    <row r="1039" spans="4:4" x14ac:dyDescent="0.2">
      <c r="D1039" s="139"/>
    </row>
    <row r="1040" spans="4:4" x14ac:dyDescent="0.2">
      <c r="D1040" s="139"/>
    </row>
    <row r="1041" spans="4:4" x14ac:dyDescent="0.2">
      <c r="D1041" s="139"/>
    </row>
    <row r="1042" spans="4:4" x14ac:dyDescent="0.2">
      <c r="D1042" s="139"/>
    </row>
    <row r="1043" spans="4:4" x14ac:dyDescent="0.2">
      <c r="D1043" s="139"/>
    </row>
    <row r="1044" spans="4:4" x14ac:dyDescent="0.2">
      <c r="D1044" s="139"/>
    </row>
    <row r="1045" spans="4:4" x14ac:dyDescent="0.2">
      <c r="D1045" s="139"/>
    </row>
    <row r="1046" spans="4:4" x14ac:dyDescent="0.2">
      <c r="D1046" s="139"/>
    </row>
    <row r="1047" spans="4:4" x14ac:dyDescent="0.2">
      <c r="D1047" s="139"/>
    </row>
    <row r="1048" spans="4:4" x14ac:dyDescent="0.2">
      <c r="D1048" s="139"/>
    </row>
    <row r="1049" spans="4:4" x14ac:dyDescent="0.2">
      <c r="D1049" s="139"/>
    </row>
    <row r="1050" spans="4:4" x14ac:dyDescent="0.2">
      <c r="D1050" s="139"/>
    </row>
    <row r="1051" spans="4:4" x14ac:dyDescent="0.2">
      <c r="D1051" s="139"/>
    </row>
    <row r="1052" spans="4:4" x14ac:dyDescent="0.2">
      <c r="D1052" s="139"/>
    </row>
    <row r="1053" spans="4:4" x14ac:dyDescent="0.2">
      <c r="D1053" s="139"/>
    </row>
    <row r="1054" spans="4:4" x14ac:dyDescent="0.2">
      <c r="D1054" s="139"/>
    </row>
    <row r="1055" spans="4:4" x14ac:dyDescent="0.2">
      <c r="D1055" s="139"/>
    </row>
    <row r="1056" spans="4:4" x14ac:dyDescent="0.2">
      <c r="D1056" s="139"/>
    </row>
    <row r="1057" spans="4:4" x14ac:dyDescent="0.2">
      <c r="D1057" s="139"/>
    </row>
    <row r="1058" spans="4:4" x14ac:dyDescent="0.2">
      <c r="D1058" s="139"/>
    </row>
    <row r="1059" spans="4:4" x14ac:dyDescent="0.2">
      <c r="D1059" s="139"/>
    </row>
    <row r="1060" spans="4:4" x14ac:dyDescent="0.2">
      <c r="D1060" s="139"/>
    </row>
    <row r="1061" spans="4:4" x14ac:dyDescent="0.2">
      <c r="D1061" s="139"/>
    </row>
    <row r="1062" spans="4:4" x14ac:dyDescent="0.2">
      <c r="D1062" s="139"/>
    </row>
    <row r="1063" spans="4:4" x14ac:dyDescent="0.2">
      <c r="D1063" s="139"/>
    </row>
    <row r="1064" spans="4:4" x14ac:dyDescent="0.2">
      <c r="D1064" s="139"/>
    </row>
    <row r="1065" spans="4:4" x14ac:dyDescent="0.2">
      <c r="D1065" s="139"/>
    </row>
    <row r="1066" spans="4:4" x14ac:dyDescent="0.2">
      <c r="D1066" s="139"/>
    </row>
    <row r="1067" spans="4:4" x14ac:dyDescent="0.2">
      <c r="D1067" s="139"/>
    </row>
    <row r="1068" spans="4:4" x14ac:dyDescent="0.2">
      <c r="D1068" s="139"/>
    </row>
    <row r="1069" spans="4:4" x14ac:dyDescent="0.2">
      <c r="D1069" s="139"/>
    </row>
    <row r="1070" spans="4:4" x14ac:dyDescent="0.2">
      <c r="D1070" s="139"/>
    </row>
    <row r="1071" spans="4:4" x14ac:dyDescent="0.2">
      <c r="D1071" s="139"/>
    </row>
    <row r="1072" spans="4:4" x14ac:dyDescent="0.2">
      <c r="D1072" s="139"/>
    </row>
    <row r="1073" spans="4:4" x14ac:dyDescent="0.2">
      <c r="D1073" s="139"/>
    </row>
    <row r="1074" spans="4:4" x14ac:dyDescent="0.2">
      <c r="D1074" s="139"/>
    </row>
    <row r="1075" spans="4:4" x14ac:dyDescent="0.2">
      <c r="D1075" s="139"/>
    </row>
    <row r="1076" spans="4:4" x14ac:dyDescent="0.2">
      <c r="D1076" s="139"/>
    </row>
    <row r="1077" spans="4:4" x14ac:dyDescent="0.2">
      <c r="D1077" s="139"/>
    </row>
    <row r="1078" spans="4:4" x14ac:dyDescent="0.2">
      <c r="D1078" s="139"/>
    </row>
    <row r="1079" spans="4:4" x14ac:dyDescent="0.2">
      <c r="D1079" s="139"/>
    </row>
    <row r="1080" spans="4:4" x14ac:dyDescent="0.2">
      <c r="D1080" s="139"/>
    </row>
    <row r="1081" spans="4:4" x14ac:dyDescent="0.2">
      <c r="D1081" s="139"/>
    </row>
    <row r="1082" spans="4:4" x14ac:dyDescent="0.2">
      <c r="D1082" s="139"/>
    </row>
    <row r="1083" spans="4:4" x14ac:dyDescent="0.2">
      <c r="D1083" s="139"/>
    </row>
    <row r="1084" spans="4:4" x14ac:dyDescent="0.2">
      <c r="D1084" s="139"/>
    </row>
    <row r="1085" spans="4:4" x14ac:dyDescent="0.2">
      <c r="D1085" s="139"/>
    </row>
    <row r="1086" spans="4:4" x14ac:dyDescent="0.2">
      <c r="D1086" s="139"/>
    </row>
    <row r="1087" spans="4:4" x14ac:dyDescent="0.2">
      <c r="D1087" s="139"/>
    </row>
    <row r="1088" spans="4:4" x14ac:dyDescent="0.2">
      <c r="D1088" s="139"/>
    </row>
    <row r="1089" spans="4:4" x14ac:dyDescent="0.2">
      <c r="D1089" s="139"/>
    </row>
    <row r="1090" spans="4:4" x14ac:dyDescent="0.2">
      <c r="D1090" s="139"/>
    </row>
    <row r="1091" spans="4:4" x14ac:dyDescent="0.2">
      <c r="D1091" s="139"/>
    </row>
    <row r="1092" spans="4:4" x14ac:dyDescent="0.2">
      <c r="D1092" s="139"/>
    </row>
    <row r="1093" spans="4:4" x14ac:dyDescent="0.2">
      <c r="D1093" s="139"/>
    </row>
    <row r="1094" spans="4:4" x14ac:dyDescent="0.2">
      <c r="D1094" s="139"/>
    </row>
    <row r="1095" spans="4:4" x14ac:dyDescent="0.2">
      <c r="D1095" s="139"/>
    </row>
    <row r="1096" spans="4:4" x14ac:dyDescent="0.2">
      <c r="D1096" s="139"/>
    </row>
    <row r="1097" spans="4:4" x14ac:dyDescent="0.2">
      <c r="D1097" s="139"/>
    </row>
    <row r="1098" spans="4:4" x14ac:dyDescent="0.2">
      <c r="D1098" s="139"/>
    </row>
    <row r="1099" spans="4:4" x14ac:dyDescent="0.2">
      <c r="D1099" s="139"/>
    </row>
    <row r="1100" spans="4:4" x14ac:dyDescent="0.2">
      <c r="D1100" s="139"/>
    </row>
    <row r="1101" spans="4:4" x14ac:dyDescent="0.2">
      <c r="D1101" s="139"/>
    </row>
    <row r="1102" spans="4:4" x14ac:dyDescent="0.2">
      <c r="D1102" s="139"/>
    </row>
    <row r="1103" spans="4:4" x14ac:dyDescent="0.2">
      <c r="D1103" s="139"/>
    </row>
    <row r="1104" spans="4:4" x14ac:dyDescent="0.2">
      <c r="D1104" s="139"/>
    </row>
    <row r="1105" spans="4:4" x14ac:dyDescent="0.2">
      <c r="D1105" s="139"/>
    </row>
    <row r="1106" spans="4:4" x14ac:dyDescent="0.2">
      <c r="D1106" s="139"/>
    </row>
    <row r="1107" spans="4:4" x14ac:dyDescent="0.2">
      <c r="D1107" s="139"/>
    </row>
    <row r="1108" spans="4:4" x14ac:dyDescent="0.2">
      <c r="D1108" s="139"/>
    </row>
    <row r="1109" spans="4:4" x14ac:dyDescent="0.2">
      <c r="D1109" s="139"/>
    </row>
    <row r="1110" spans="4:4" x14ac:dyDescent="0.2">
      <c r="D1110" s="139"/>
    </row>
    <row r="1111" spans="4:4" x14ac:dyDescent="0.2">
      <c r="D1111" s="139"/>
    </row>
    <row r="1112" spans="4:4" x14ac:dyDescent="0.2">
      <c r="D1112" s="139"/>
    </row>
    <row r="1113" spans="4:4" x14ac:dyDescent="0.2">
      <c r="D1113" s="139"/>
    </row>
    <row r="1114" spans="4:4" x14ac:dyDescent="0.2">
      <c r="D1114" s="139"/>
    </row>
    <row r="1115" spans="4:4" x14ac:dyDescent="0.2">
      <c r="D1115" s="139"/>
    </row>
    <row r="1116" spans="4:4" x14ac:dyDescent="0.2">
      <c r="D1116" s="139"/>
    </row>
    <row r="1117" spans="4:4" x14ac:dyDescent="0.2">
      <c r="D1117" s="139"/>
    </row>
    <row r="1118" spans="4:4" x14ac:dyDescent="0.2">
      <c r="D1118" s="139"/>
    </row>
    <row r="1119" spans="4:4" x14ac:dyDescent="0.2">
      <c r="D1119" s="139"/>
    </row>
    <row r="1120" spans="4:4" x14ac:dyDescent="0.2">
      <c r="D1120" s="139"/>
    </row>
    <row r="1121" spans="4:4" x14ac:dyDescent="0.2">
      <c r="D1121" s="139"/>
    </row>
    <row r="1122" spans="4:4" x14ac:dyDescent="0.2">
      <c r="D1122" s="139"/>
    </row>
    <row r="1123" spans="4:4" x14ac:dyDescent="0.2">
      <c r="D1123" s="139"/>
    </row>
    <row r="1124" spans="4:4" x14ac:dyDescent="0.2">
      <c r="D1124" s="139"/>
    </row>
    <row r="1125" spans="4:4" x14ac:dyDescent="0.2">
      <c r="D1125" s="139"/>
    </row>
    <row r="1126" spans="4:4" x14ac:dyDescent="0.2">
      <c r="D1126" s="139"/>
    </row>
    <row r="1127" spans="4:4" x14ac:dyDescent="0.2">
      <c r="D1127" s="139"/>
    </row>
    <row r="1128" spans="4:4" x14ac:dyDescent="0.2">
      <c r="D1128" s="139"/>
    </row>
    <row r="1129" spans="4:4" x14ac:dyDescent="0.2">
      <c r="D1129" s="139"/>
    </row>
    <row r="1130" spans="4:4" x14ac:dyDescent="0.2">
      <c r="D1130" s="139"/>
    </row>
    <row r="1131" spans="4:4" x14ac:dyDescent="0.2">
      <c r="D1131" s="139"/>
    </row>
    <row r="1132" spans="4:4" x14ac:dyDescent="0.2">
      <c r="D1132" s="139"/>
    </row>
    <row r="1133" spans="4:4" x14ac:dyDescent="0.2">
      <c r="D1133" s="139"/>
    </row>
    <row r="1134" spans="4:4" x14ac:dyDescent="0.2">
      <c r="D1134" s="139"/>
    </row>
    <row r="1135" spans="4:4" x14ac:dyDescent="0.2">
      <c r="D1135" s="139"/>
    </row>
    <row r="1136" spans="4:4" x14ac:dyDescent="0.2">
      <c r="D1136" s="139"/>
    </row>
    <row r="1137" spans="4:4" x14ac:dyDescent="0.2">
      <c r="D1137" s="139"/>
    </row>
    <row r="1138" spans="4:4" x14ac:dyDescent="0.2">
      <c r="D1138" s="139"/>
    </row>
    <row r="1139" spans="4:4" x14ac:dyDescent="0.2">
      <c r="D1139" s="139"/>
    </row>
    <row r="1140" spans="4:4" x14ac:dyDescent="0.2">
      <c r="D1140" s="139"/>
    </row>
    <row r="1141" spans="4:4" x14ac:dyDescent="0.2">
      <c r="D1141" s="139"/>
    </row>
    <row r="1142" spans="4:4" x14ac:dyDescent="0.2">
      <c r="D1142" s="139"/>
    </row>
    <row r="1143" spans="4:4" x14ac:dyDescent="0.2">
      <c r="D1143" s="139"/>
    </row>
    <row r="1144" spans="4:4" x14ac:dyDescent="0.2">
      <c r="D1144" s="139"/>
    </row>
    <row r="1145" spans="4:4" x14ac:dyDescent="0.2">
      <c r="D1145" s="139"/>
    </row>
    <row r="1146" spans="4:4" x14ac:dyDescent="0.2">
      <c r="D1146" s="139"/>
    </row>
    <row r="1147" spans="4:4" x14ac:dyDescent="0.2">
      <c r="D1147" s="139"/>
    </row>
    <row r="1148" spans="4:4" x14ac:dyDescent="0.2">
      <c r="D1148" s="139"/>
    </row>
    <row r="1149" spans="4:4" x14ac:dyDescent="0.2">
      <c r="D1149" s="139"/>
    </row>
    <row r="1150" spans="4:4" x14ac:dyDescent="0.2">
      <c r="D1150" s="139"/>
    </row>
    <row r="1151" spans="4:4" x14ac:dyDescent="0.2">
      <c r="D1151" s="139"/>
    </row>
    <row r="1152" spans="4:4" x14ac:dyDescent="0.2">
      <c r="D1152" s="139"/>
    </row>
    <row r="1153" spans="4:4" x14ac:dyDescent="0.2">
      <c r="D1153" s="139"/>
    </row>
    <row r="1154" spans="4:4" x14ac:dyDescent="0.2">
      <c r="D1154" s="139"/>
    </row>
    <row r="1155" spans="4:4" x14ac:dyDescent="0.2">
      <c r="D1155" s="139"/>
    </row>
    <row r="1156" spans="4:4" x14ac:dyDescent="0.2">
      <c r="D1156" s="139"/>
    </row>
    <row r="1157" spans="4:4" x14ac:dyDescent="0.2">
      <c r="D1157" s="139"/>
    </row>
    <row r="1158" spans="4:4" x14ac:dyDescent="0.2">
      <c r="D1158" s="139"/>
    </row>
    <row r="1159" spans="4:4" x14ac:dyDescent="0.2">
      <c r="D1159" s="139"/>
    </row>
    <row r="1160" spans="4:4" x14ac:dyDescent="0.2">
      <c r="D1160" s="139"/>
    </row>
    <row r="1161" spans="4:4" x14ac:dyDescent="0.2">
      <c r="D1161" s="139"/>
    </row>
    <row r="1162" spans="4:4" x14ac:dyDescent="0.2">
      <c r="D1162" s="139"/>
    </row>
    <row r="1163" spans="4:4" x14ac:dyDescent="0.2">
      <c r="D1163" s="139"/>
    </row>
    <row r="1164" spans="4:4" x14ac:dyDescent="0.2">
      <c r="D1164" s="139"/>
    </row>
    <row r="1165" spans="4:4" x14ac:dyDescent="0.2">
      <c r="D1165" s="139"/>
    </row>
    <row r="1166" spans="4:4" x14ac:dyDescent="0.2">
      <c r="D1166" s="139"/>
    </row>
    <row r="1167" spans="4:4" x14ac:dyDescent="0.2">
      <c r="D1167" s="139"/>
    </row>
    <row r="1168" spans="4:4" x14ac:dyDescent="0.2">
      <c r="D1168" s="139"/>
    </row>
    <row r="1169" spans="4:4" x14ac:dyDescent="0.2">
      <c r="D1169" s="139"/>
    </row>
    <row r="1170" spans="4:4" x14ac:dyDescent="0.2">
      <c r="D1170" s="139"/>
    </row>
    <row r="1171" spans="4:4" x14ac:dyDescent="0.2">
      <c r="D1171" s="139"/>
    </row>
    <row r="1172" spans="4:4" x14ac:dyDescent="0.2">
      <c r="D1172" s="139"/>
    </row>
    <row r="1173" spans="4:4" x14ac:dyDescent="0.2">
      <c r="D1173" s="139"/>
    </row>
    <row r="1174" spans="4:4" x14ac:dyDescent="0.2">
      <c r="D1174" s="139"/>
    </row>
    <row r="1175" spans="4:4" x14ac:dyDescent="0.2">
      <c r="D1175" s="139"/>
    </row>
    <row r="1176" spans="4:4" x14ac:dyDescent="0.2">
      <c r="D1176" s="139"/>
    </row>
    <row r="1177" spans="4:4" x14ac:dyDescent="0.2">
      <c r="D1177" s="139"/>
    </row>
    <row r="1178" spans="4:4" x14ac:dyDescent="0.2">
      <c r="D1178" s="139"/>
    </row>
    <row r="1179" spans="4:4" x14ac:dyDescent="0.2">
      <c r="D1179" s="139"/>
    </row>
    <row r="1180" spans="4:4" x14ac:dyDescent="0.2">
      <c r="D1180" s="139"/>
    </row>
    <row r="1181" spans="4:4" x14ac:dyDescent="0.2">
      <c r="D1181" s="139"/>
    </row>
    <row r="1182" spans="4:4" x14ac:dyDescent="0.2">
      <c r="D1182" s="139"/>
    </row>
    <row r="1183" spans="4:4" x14ac:dyDescent="0.2">
      <c r="D1183" s="139"/>
    </row>
    <row r="1184" spans="4:4" x14ac:dyDescent="0.2">
      <c r="D1184" s="139"/>
    </row>
    <row r="1185" spans="4:4" x14ac:dyDescent="0.2">
      <c r="D1185" s="139"/>
    </row>
    <row r="1186" spans="4:4" x14ac:dyDescent="0.2">
      <c r="D1186" s="139"/>
    </row>
    <row r="1187" spans="4:4" x14ac:dyDescent="0.2">
      <c r="D1187" s="139"/>
    </row>
    <row r="1188" spans="4:4" x14ac:dyDescent="0.2">
      <c r="D1188" s="139"/>
    </row>
    <row r="1189" spans="4:4" x14ac:dyDescent="0.2">
      <c r="D1189" s="139"/>
    </row>
    <row r="1190" spans="4:4" x14ac:dyDescent="0.2">
      <c r="D1190" s="139"/>
    </row>
    <row r="1191" spans="4:4" x14ac:dyDescent="0.2">
      <c r="D1191" s="139"/>
    </row>
    <row r="1192" spans="4:4" x14ac:dyDescent="0.2">
      <c r="D1192" s="139"/>
    </row>
    <row r="1193" spans="4:4" x14ac:dyDescent="0.2">
      <c r="D1193" s="139"/>
    </row>
    <row r="1194" spans="4:4" x14ac:dyDescent="0.2">
      <c r="D1194" s="139"/>
    </row>
    <row r="1195" spans="4:4" x14ac:dyDescent="0.2">
      <c r="D1195" s="139"/>
    </row>
    <row r="1196" spans="4:4" x14ac:dyDescent="0.2">
      <c r="D1196" s="139"/>
    </row>
    <row r="1197" spans="4:4" x14ac:dyDescent="0.2">
      <c r="D1197" s="139"/>
    </row>
    <row r="1198" spans="4:4" x14ac:dyDescent="0.2">
      <c r="D1198" s="139"/>
    </row>
    <row r="1199" spans="4:4" x14ac:dyDescent="0.2">
      <c r="D1199" s="139"/>
    </row>
    <row r="1200" spans="4:4" x14ac:dyDescent="0.2">
      <c r="D1200" s="139"/>
    </row>
    <row r="1201" spans="4:4" x14ac:dyDescent="0.2">
      <c r="D1201" s="139"/>
    </row>
    <row r="1202" spans="4:4" x14ac:dyDescent="0.2">
      <c r="D1202" s="139"/>
    </row>
    <row r="1203" spans="4:4" x14ac:dyDescent="0.2">
      <c r="D1203" s="139"/>
    </row>
    <row r="1204" spans="4:4" x14ac:dyDescent="0.2">
      <c r="D1204" s="139"/>
    </row>
    <row r="1205" spans="4:4" x14ac:dyDescent="0.2">
      <c r="D1205" s="139"/>
    </row>
    <row r="1206" spans="4:4" x14ac:dyDescent="0.2">
      <c r="D1206" s="139"/>
    </row>
    <row r="1207" spans="4:4" x14ac:dyDescent="0.2">
      <c r="D1207" s="139"/>
    </row>
    <row r="1208" spans="4:4" x14ac:dyDescent="0.2">
      <c r="D1208" s="139"/>
    </row>
    <row r="1209" spans="4:4" x14ac:dyDescent="0.2">
      <c r="D1209" s="139"/>
    </row>
    <row r="1210" spans="4:4" x14ac:dyDescent="0.2">
      <c r="D1210" s="139"/>
    </row>
    <row r="1211" spans="4:4" x14ac:dyDescent="0.2">
      <c r="D1211" s="139"/>
    </row>
    <row r="1212" spans="4:4" x14ac:dyDescent="0.2">
      <c r="D1212" s="139"/>
    </row>
    <row r="1213" spans="4:4" x14ac:dyDescent="0.2">
      <c r="D1213" s="139"/>
    </row>
    <row r="1214" spans="4:4" x14ac:dyDescent="0.2">
      <c r="D1214" s="139"/>
    </row>
    <row r="1215" spans="4:4" x14ac:dyDescent="0.2">
      <c r="D1215" s="139"/>
    </row>
    <row r="1216" spans="4:4" x14ac:dyDescent="0.2">
      <c r="D1216" s="139"/>
    </row>
    <row r="1217" spans="4:4" x14ac:dyDescent="0.2">
      <c r="D1217" s="139"/>
    </row>
    <row r="1218" spans="4:4" x14ac:dyDescent="0.2">
      <c r="D1218" s="139"/>
    </row>
    <row r="1219" spans="4:4" x14ac:dyDescent="0.2">
      <c r="D1219" s="139"/>
    </row>
    <row r="1220" spans="4:4" x14ac:dyDescent="0.2">
      <c r="D1220" s="139"/>
    </row>
    <row r="1221" spans="4:4" x14ac:dyDescent="0.2">
      <c r="D1221" s="139"/>
    </row>
    <row r="1222" spans="4:4" x14ac:dyDescent="0.2">
      <c r="D1222" s="139"/>
    </row>
    <row r="1223" spans="4:4" x14ac:dyDescent="0.2">
      <c r="D1223" s="139"/>
    </row>
    <row r="1224" spans="4:4" x14ac:dyDescent="0.2">
      <c r="D1224" s="139"/>
    </row>
    <row r="1225" spans="4:4" x14ac:dyDescent="0.2">
      <c r="D1225" s="139"/>
    </row>
    <row r="1226" spans="4:4" x14ac:dyDescent="0.2">
      <c r="D1226" s="139"/>
    </row>
    <row r="1227" spans="4:4" x14ac:dyDescent="0.2">
      <c r="D1227" s="139"/>
    </row>
    <row r="1228" spans="4:4" x14ac:dyDescent="0.2">
      <c r="D1228" s="139"/>
    </row>
    <row r="1229" spans="4:4" x14ac:dyDescent="0.2">
      <c r="D1229" s="139"/>
    </row>
    <row r="1230" spans="4:4" x14ac:dyDescent="0.2">
      <c r="D1230" s="139"/>
    </row>
    <row r="1231" spans="4:4" x14ac:dyDescent="0.2">
      <c r="D1231" s="139"/>
    </row>
    <row r="1232" spans="4:4" x14ac:dyDescent="0.2">
      <c r="D1232" s="139"/>
    </row>
    <row r="1233" spans="4:4" x14ac:dyDescent="0.2">
      <c r="D1233" s="139"/>
    </row>
    <row r="1234" spans="4:4" x14ac:dyDescent="0.2">
      <c r="D1234" s="139"/>
    </row>
    <row r="1235" spans="4:4" x14ac:dyDescent="0.2">
      <c r="D1235" s="139"/>
    </row>
    <row r="1236" spans="4:4" x14ac:dyDescent="0.2">
      <c r="D1236" s="139"/>
    </row>
    <row r="1237" spans="4:4" x14ac:dyDescent="0.2">
      <c r="D1237" s="139"/>
    </row>
    <row r="1238" spans="4:4" x14ac:dyDescent="0.2">
      <c r="D1238" s="139"/>
    </row>
    <row r="1239" spans="4:4" x14ac:dyDescent="0.2">
      <c r="D1239" s="139"/>
    </row>
    <row r="1240" spans="4:4" x14ac:dyDescent="0.2">
      <c r="D1240" s="139"/>
    </row>
    <row r="1241" spans="4:4" x14ac:dyDescent="0.2">
      <c r="D1241" s="139"/>
    </row>
    <row r="1242" spans="4:4" x14ac:dyDescent="0.2">
      <c r="D1242" s="139"/>
    </row>
    <row r="1243" spans="4:4" x14ac:dyDescent="0.2">
      <c r="D1243" s="139"/>
    </row>
    <row r="1244" spans="4:4" x14ac:dyDescent="0.2">
      <c r="D1244" s="139"/>
    </row>
    <row r="1245" spans="4:4" x14ac:dyDescent="0.2">
      <c r="D1245" s="139"/>
    </row>
    <row r="1246" spans="4:4" x14ac:dyDescent="0.2">
      <c r="D1246" s="139"/>
    </row>
    <row r="1247" spans="4:4" x14ac:dyDescent="0.2">
      <c r="D1247" s="139"/>
    </row>
    <row r="1248" spans="4:4" x14ac:dyDescent="0.2">
      <c r="D1248" s="139"/>
    </row>
    <row r="1249" spans="4:4" x14ac:dyDescent="0.2">
      <c r="D1249" s="139"/>
    </row>
    <row r="1250" spans="4:4" x14ac:dyDescent="0.2">
      <c r="D1250" s="139"/>
    </row>
    <row r="1251" spans="4:4" x14ac:dyDescent="0.2">
      <c r="D1251" s="139"/>
    </row>
    <row r="1252" spans="4:4" x14ac:dyDescent="0.2">
      <c r="D1252" s="139"/>
    </row>
    <row r="1253" spans="4:4" x14ac:dyDescent="0.2">
      <c r="D1253" s="139"/>
    </row>
    <row r="1254" spans="4:4" x14ac:dyDescent="0.2">
      <c r="D1254" s="139"/>
    </row>
    <row r="1255" spans="4:4" x14ac:dyDescent="0.2">
      <c r="D1255" s="139"/>
    </row>
    <row r="1256" spans="4:4" x14ac:dyDescent="0.2">
      <c r="D1256" s="139"/>
    </row>
    <row r="1257" spans="4:4" x14ac:dyDescent="0.2">
      <c r="D1257" s="139"/>
    </row>
    <row r="1258" spans="4:4" x14ac:dyDescent="0.2">
      <c r="D1258" s="139"/>
    </row>
    <row r="1259" spans="4:4" x14ac:dyDescent="0.2">
      <c r="D1259" s="139"/>
    </row>
    <row r="1260" spans="4:4" x14ac:dyDescent="0.2">
      <c r="D1260" s="139"/>
    </row>
    <row r="1261" spans="4:4" x14ac:dyDescent="0.2">
      <c r="D1261" s="139"/>
    </row>
    <row r="1262" spans="4:4" x14ac:dyDescent="0.2">
      <c r="D1262" s="139"/>
    </row>
    <row r="1263" spans="4:4" x14ac:dyDescent="0.2">
      <c r="D1263" s="139"/>
    </row>
    <row r="1264" spans="4:4" x14ac:dyDescent="0.2">
      <c r="D1264" s="139"/>
    </row>
    <row r="1265" spans="4:4" x14ac:dyDescent="0.2">
      <c r="D1265" s="139"/>
    </row>
    <row r="1266" spans="4:4" x14ac:dyDescent="0.2">
      <c r="D1266" s="139"/>
    </row>
    <row r="1267" spans="4:4" x14ac:dyDescent="0.2">
      <c r="D1267" s="139"/>
    </row>
    <row r="1268" spans="4:4" x14ac:dyDescent="0.2">
      <c r="D1268" s="139"/>
    </row>
    <row r="1269" spans="4:4" x14ac:dyDescent="0.2">
      <c r="D1269" s="139"/>
    </row>
    <row r="1270" spans="4:4" x14ac:dyDescent="0.2">
      <c r="D1270" s="139"/>
    </row>
    <row r="1271" spans="4:4" x14ac:dyDescent="0.2">
      <c r="D1271" s="139"/>
    </row>
    <row r="1272" spans="4:4" x14ac:dyDescent="0.2">
      <c r="D1272" s="139"/>
    </row>
    <row r="1273" spans="4:4" x14ac:dyDescent="0.2">
      <c r="D1273" s="139"/>
    </row>
    <row r="1274" spans="4:4" x14ac:dyDescent="0.2">
      <c r="D1274" s="139"/>
    </row>
    <row r="1275" spans="4:4" x14ac:dyDescent="0.2">
      <c r="D1275" s="139"/>
    </row>
    <row r="1276" spans="4:4" x14ac:dyDescent="0.2">
      <c r="D1276" s="139"/>
    </row>
    <row r="1277" spans="4:4" x14ac:dyDescent="0.2">
      <c r="D1277" s="139"/>
    </row>
    <row r="1278" spans="4:4" x14ac:dyDescent="0.2">
      <c r="D1278" s="139"/>
    </row>
    <row r="1279" spans="4:4" x14ac:dyDescent="0.2">
      <c r="D1279" s="139"/>
    </row>
    <row r="1280" spans="4:4" x14ac:dyDescent="0.2">
      <c r="D1280" s="139"/>
    </row>
    <row r="1281" spans="4:4" x14ac:dyDescent="0.2">
      <c r="D1281" s="139"/>
    </row>
    <row r="1282" spans="4:4" x14ac:dyDescent="0.2">
      <c r="D1282" s="139"/>
    </row>
    <row r="1283" spans="4:4" x14ac:dyDescent="0.2">
      <c r="D1283" s="139"/>
    </row>
    <row r="1284" spans="4:4" x14ac:dyDescent="0.2">
      <c r="D1284" s="139"/>
    </row>
    <row r="1285" spans="4:4" x14ac:dyDescent="0.2">
      <c r="D1285" s="139"/>
    </row>
    <row r="1286" spans="4:4" x14ac:dyDescent="0.2">
      <c r="D1286" s="139"/>
    </row>
    <row r="1287" spans="4:4" x14ac:dyDescent="0.2">
      <c r="D1287" s="139"/>
    </row>
    <row r="1288" spans="4:4" x14ac:dyDescent="0.2">
      <c r="D1288" s="139"/>
    </row>
    <row r="1289" spans="4:4" x14ac:dyDescent="0.2">
      <c r="D1289" s="139"/>
    </row>
    <row r="1290" spans="4:4" x14ac:dyDescent="0.2">
      <c r="D1290" s="139"/>
    </row>
    <row r="1291" spans="4:4" x14ac:dyDescent="0.2">
      <c r="D1291" s="139"/>
    </row>
    <row r="1292" spans="4:4" x14ac:dyDescent="0.2">
      <c r="D1292" s="139"/>
    </row>
    <row r="1293" spans="4:4" x14ac:dyDescent="0.2">
      <c r="D1293" s="139"/>
    </row>
    <row r="1294" spans="4:4" x14ac:dyDescent="0.2">
      <c r="D1294" s="139"/>
    </row>
    <row r="1295" spans="4:4" x14ac:dyDescent="0.2">
      <c r="D1295" s="139"/>
    </row>
    <row r="1296" spans="4:4" x14ac:dyDescent="0.2">
      <c r="D1296" s="139"/>
    </row>
    <row r="1297" spans="4:4" x14ac:dyDescent="0.2">
      <c r="D1297" s="139"/>
    </row>
    <row r="1298" spans="4:4" x14ac:dyDescent="0.2">
      <c r="D1298" s="139"/>
    </row>
    <row r="1299" spans="4:4" x14ac:dyDescent="0.2">
      <c r="D1299" s="139"/>
    </row>
    <row r="1300" spans="4:4" x14ac:dyDescent="0.2">
      <c r="D1300" s="139"/>
    </row>
    <row r="1301" spans="4:4" x14ac:dyDescent="0.2">
      <c r="D1301" s="139"/>
    </row>
    <row r="1302" spans="4:4" x14ac:dyDescent="0.2">
      <c r="D1302" s="139"/>
    </row>
    <row r="1303" spans="4:4" x14ac:dyDescent="0.2">
      <c r="D1303" s="139"/>
    </row>
    <row r="1304" spans="4:4" x14ac:dyDescent="0.2">
      <c r="D1304" s="139"/>
    </row>
    <row r="1305" spans="4:4" x14ac:dyDescent="0.2">
      <c r="D1305" s="139"/>
    </row>
    <row r="1306" spans="4:4" x14ac:dyDescent="0.2">
      <c r="D1306" s="139"/>
    </row>
    <row r="1307" spans="4:4" x14ac:dyDescent="0.2">
      <c r="D1307" s="139"/>
    </row>
    <row r="1308" spans="4:4" x14ac:dyDescent="0.2">
      <c r="D1308" s="139"/>
    </row>
    <row r="1309" spans="4:4" x14ac:dyDescent="0.2">
      <c r="D1309" s="139"/>
    </row>
    <row r="1310" spans="4:4" x14ac:dyDescent="0.2">
      <c r="D1310" s="139"/>
    </row>
    <row r="1311" spans="4:4" x14ac:dyDescent="0.2">
      <c r="D1311" s="139"/>
    </row>
    <row r="1312" spans="4:4" x14ac:dyDescent="0.2">
      <c r="D1312" s="139"/>
    </row>
    <row r="1313" spans="4:4" x14ac:dyDescent="0.2">
      <c r="D1313" s="139"/>
    </row>
    <row r="1314" spans="4:4" x14ac:dyDescent="0.2">
      <c r="D1314" s="139"/>
    </row>
    <row r="1315" spans="4:4" x14ac:dyDescent="0.2">
      <c r="D1315" s="139"/>
    </row>
    <row r="1316" spans="4:4" x14ac:dyDescent="0.2">
      <c r="D1316" s="139"/>
    </row>
    <row r="1317" spans="4:4" x14ac:dyDescent="0.2">
      <c r="D1317" s="139"/>
    </row>
    <row r="1318" spans="4:4" x14ac:dyDescent="0.2">
      <c r="D1318" s="139"/>
    </row>
    <row r="1319" spans="4:4" x14ac:dyDescent="0.2">
      <c r="D1319" s="139"/>
    </row>
    <row r="1320" spans="4:4" x14ac:dyDescent="0.2">
      <c r="D1320" s="139"/>
    </row>
    <row r="1321" spans="4:4" x14ac:dyDescent="0.2">
      <c r="D1321" s="139"/>
    </row>
    <row r="1322" spans="4:4" x14ac:dyDescent="0.2">
      <c r="D1322" s="139"/>
    </row>
    <row r="1323" spans="4:4" x14ac:dyDescent="0.2">
      <c r="D1323" s="139"/>
    </row>
    <row r="1324" spans="4:4" x14ac:dyDescent="0.2">
      <c r="D1324" s="139"/>
    </row>
    <row r="1325" spans="4:4" x14ac:dyDescent="0.2">
      <c r="D1325" s="139"/>
    </row>
    <row r="1326" spans="4:4" x14ac:dyDescent="0.2">
      <c r="D1326" s="139"/>
    </row>
    <row r="1327" spans="4:4" x14ac:dyDescent="0.2">
      <c r="D1327" s="139"/>
    </row>
    <row r="1328" spans="4:4" x14ac:dyDescent="0.2">
      <c r="D1328" s="139"/>
    </row>
    <row r="1329" spans="4:4" x14ac:dyDescent="0.2">
      <c r="D1329" s="139"/>
    </row>
    <row r="1330" spans="4:4" x14ac:dyDescent="0.2">
      <c r="D1330" s="139"/>
    </row>
    <row r="1331" spans="4:4" x14ac:dyDescent="0.2">
      <c r="D1331" s="139"/>
    </row>
    <row r="1332" spans="4:4" x14ac:dyDescent="0.2">
      <c r="D1332" s="139"/>
    </row>
    <row r="1333" spans="4:4" x14ac:dyDescent="0.2">
      <c r="D1333" s="139"/>
    </row>
    <row r="1334" spans="4:4" x14ac:dyDescent="0.2">
      <c r="D1334" s="139"/>
    </row>
    <row r="1335" spans="4:4" x14ac:dyDescent="0.2">
      <c r="D1335" s="139"/>
    </row>
    <row r="1336" spans="4:4" x14ac:dyDescent="0.2">
      <c r="D1336" s="139"/>
    </row>
    <row r="1337" spans="4:4" x14ac:dyDescent="0.2">
      <c r="D1337" s="139"/>
    </row>
    <row r="1338" spans="4:4" x14ac:dyDescent="0.2">
      <c r="D1338" s="139"/>
    </row>
    <row r="1339" spans="4:4" x14ac:dyDescent="0.2">
      <c r="D1339" s="139"/>
    </row>
    <row r="1340" spans="4:4" x14ac:dyDescent="0.2">
      <c r="D1340" s="139"/>
    </row>
    <row r="1341" spans="4:4" x14ac:dyDescent="0.2">
      <c r="D1341" s="139"/>
    </row>
    <row r="1342" spans="4:4" x14ac:dyDescent="0.2">
      <c r="D1342" s="139"/>
    </row>
    <row r="1343" spans="4:4" x14ac:dyDescent="0.2">
      <c r="D1343" s="139"/>
    </row>
    <row r="1344" spans="4:4" x14ac:dyDescent="0.2">
      <c r="D1344" s="139"/>
    </row>
    <row r="1345" spans="4:4" x14ac:dyDescent="0.2">
      <c r="D1345" s="139"/>
    </row>
    <row r="1346" spans="4:4" x14ac:dyDescent="0.2">
      <c r="D1346" s="139"/>
    </row>
    <row r="1347" spans="4:4" x14ac:dyDescent="0.2">
      <c r="D1347" s="139"/>
    </row>
    <row r="1348" spans="4:4" x14ac:dyDescent="0.2">
      <c r="D1348" s="139"/>
    </row>
    <row r="1349" spans="4:4" x14ac:dyDescent="0.2">
      <c r="D1349" s="139"/>
    </row>
    <row r="1350" spans="4:4" x14ac:dyDescent="0.2">
      <c r="D1350" s="139"/>
    </row>
    <row r="1351" spans="4:4" x14ac:dyDescent="0.2">
      <c r="D1351" s="139"/>
    </row>
    <row r="1352" spans="4:4" x14ac:dyDescent="0.2">
      <c r="D1352" s="139"/>
    </row>
    <row r="1353" spans="4:4" x14ac:dyDescent="0.2">
      <c r="D1353" s="139"/>
    </row>
    <row r="1354" spans="4:4" x14ac:dyDescent="0.2">
      <c r="D1354" s="139"/>
    </row>
    <row r="1355" spans="4:4" x14ac:dyDescent="0.2">
      <c r="D1355" s="139"/>
    </row>
    <row r="1356" spans="4:4" x14ac:dyDescent="0.2">
      <c r="D1356" s="139"/>
    </row>
    <row r="1357" spans="4:4" x14ac:dyDescent="0.2">
      <c r="D1357" s="139"/>
    </row>
    <row r="1358" spans="4:4" x14ac:dyDescent="0.2">
      <c r="D1358" s="139"/>
    </row>
    <row r="1359" spans="4:4" x14ac:dyDescent="0.2">
      <c r="D1359" s="139"/>
    </row>
    <row r="1360" spans="4:4" x14ac:dyDescent="0.2">
      <c r="D1360" s="139"/>
    </row>
    <row r="1361" spans="4:4" x14ac:dyDescent="0.2">
      <c r="D1361" s="139"/>
    </row>
    <row r="1362" spans="4:4" x14ac:dyDescent="0.2">
      <c r="D1362" s="139"/>
    </row>
    <row r="1363" spans="4:4" x14ac:dyDescent="0.2">
      <c r="D1363" s="139"/>
    </row>
    <row r="1364" spans="4:4" x14ac:dyDescent="0.2">
      <c r="D1364" s="139"/>
    </row>
    <row r="1365" spans="4:4" x14ac:dyDescent="0.2">
      <c r="D1365" s="139"/>
    </row>
    <row r="1366" spans="4:4" x14ac:dyDescent="0.2">
      <c r="D1366" s="139"/>
    </row>
    <row r="1367" spans="4:4" x14ac:dyDescent="0.2">
      <c r="D1367" s="139"/>
    </row>
    <row r="1368" spans="4:4" x14ac:dyDescent="0.2">
      <c r="D1368" s="139"/>
    </row>
    <row r="1369" spans="4:4" x14ac:dyDescent="0.2">
      <c r="D1369" s="139"/>
    </row>
    <row r="1370" spans="4:4" x14ac:dyDescent="0.2">
      <c r="D1370" s="139"/>
    </row>
    <row r="1371" spans="4:4" x14ac:dyDescent="0.2">
      <c r="D1371" s="139"/>
    </row>
    <row r="1372" spans="4:4" x14ac:dyDescent="0.2">
      <c r="D1372" s="139"/>
    </row>
    <row r="1373" spans="4:4" x14ac:dyDescent="0.2">
      <c r="D1373" s="139"/>
    </row>
    <row r="1374" spans="4:4" x14ac:dyDescent="0.2">
      <c r="D1374" s="139"/>
    </row>
    <row r="1375" spans="4:4" x14ac:dyDescent="0.2">
      <c r="D1375" s="139"/>
    </row>
    <row r="1376" spans="4:4" x14ac:dyDescent="0.2">
      <c r="D1376" s="139"/>
    </row>
    <row r="1377" spans="4:4" x14ac:dyDescent="0.2">
      <c r="D1377" s="139"/>
    </row>
    <row r="1378" spans="4:4" x14ac:dyDescent="0.2">
      <c r="D1378" s="139"/>
    </row>
    <row r="1379" spans="4:4" x14ac:dyDescent="0.2">
      <c r="D1379" s="139"/>
    </row>
    <row r="1380" spans="4:4" x14ac:dyDescent="0.2">
      <c r="D1380" s="139"/>
    </row>
    <row r="1381" spans="4:4" x14ac:dyDescent="0.2">
      <c r="D1381" s="139"/>
    </row>
    <row r="1382" spans="4:4" x14ac:dyDescent="0.2">
      <c r="D1382" s="139"/>
    </row>
    <row r="1383" spans="4:4" x14ac:dyDescent="0.2">
      <c r="D1383" s="139"/>
    </row>
    <row r="1384" spans="4:4" x14ac:dyDescent="0.2">
      <c r="D1384" s="139"/>
    </row>
    <row r="1385" spans="4:4" x14ac:dyDescent="0.2">
      <c r="D1385" s="139"/>
    </row>
    <row r="1386" spans="4:4" x14ac:dyDescent="0.2">
      <c r="D1386" s="139"/>
    </row>
    <row r="1387" spans="4:4" x14ac:dyDescent="0.2">
      <c r="D1387" s="139"/>
    </row>
    <row r="1388" spans="4:4" x14ac:dyDescent="0.2">
      <c r="D1388" s="139"/>
    </row>
    <row r="1389" spans="4:4" x14ac:dyDescent="0.2">
      <c r="D1389" s="139"/>
    </row>
    <row r="1390" spans="4:4" x14ac:dyDescent="0.2">
      <c r="D1390" s="139"/>
    </row>
    <row r="1391" spans="4:4" x14ac:dyDescent="0.2">
      <c r="D1391" s="139"/>
    </row>
    <row r="1392" spans="4:4" x14ac:dyDescent="0.2">
      <c r="D1392" s="139"/>
    </row>
    <row r="1393" spans="4:4" x14ac:dyDescent="0.2">
      <c r="D1393" s="139"/>
    </row>
    <row r="1394" spans="4:4" x14ac:dyDescent="0.2">
      <c r="D1394" s="139"/>
    </row>
    <row r="1395" spans="4:4" x14ac:dyDescent="0.2">
      <c r="D1395" s="139"/>
    </row>
    <row r="1396" spans="4:4" x14ac:dyDescent="0.2">
      <c r="D1396" s="139"/>
    </row>
    <row r="1397" spans="4:4" x14ac:dyDescent="0.2">
      <c r="D1397" s="139"/>
    </row>
    <row r="1398" spans="4:4" x14ac:dyDescent="0.2">
      <c r="D1398" s="139"/>
    </row>
    <row r="1399" spans="4:4" x14ac:dyDescent="0.2">
      <c r="D1399" s="139"/>
    </row>
    <row r="1400" spans="4:4" x14ac:dyDescent="0.2">
      <c r="D1400" s="139"/>
    </row>
    <row r="1401" spans="4:4" x14ac:dyDescent="0.2">
      <c r="D1401" s="139"/>
    </row>
    <row r="1402" spans="4:4" x14ac:dyDescent="0.2">
      <c r="D1402" s="139"/>
    </row>
    <row r="1403" spans="4:4" x14ac:dyDescent="0.2">
      <c r="D1403" s="139"/>
    </row>
    <row r="1404" spans="4:4" x14ac:dyDescent="0.2">
      <c r="D1404" s="139"/>
    </row>
    <row r="1405" spans="4:4" x14ac:dyDescent="0.2">
      <c r="D1405" s="139"/>
    </row>
    <row r="1406" spans="4:4" x14ac:dyDescent="0.2">
      <c r="D1406" s="139"/>
    </row>
    <row r="1407" spans="4:4" x14ac:dyDescent="0.2">
      <c r="D1407" s="139"/>
    </row>
    <row r="1408" spans="4:4" x14ac:dyDescent="0.2">
      <c r="D1408" s="139"/>
    </row>
    <row r="1409" spans="4:4" x14ac:dyDescent="0.2">
      <c r="D1409" s="139"/>
    </row>
    <row r="1410" spans="4:4" x14ac:dyDescent="0.2">
      <c r="D1410" s="139"/>
    </row>
    <row r="1411" spans="4:4" x14ac:dyDescent="0.2">
      <c r="D1411" s="139"/>
    </row>
    <row r="1412" spans="4:4" x14ac:dyDescent="0.2">
      <c r="D1412" s="139"/>
    </row>
    <row r="1413" spans="4:4" x14ac:dyDescent="0.2">
      <c r="D1413" s="139"/>
    </row>
    <row r="1414" spans="4:4" x14ac:dyDescent="0.2">
      <c r="D1414" s="139"/>
    </row>
    <row r="1415" spans="4:4" x14ac:dyDescent="0.2">
      <c r="D1415" s="139"/>
    </row>
    <row r="1416" spans="4:4" x14ac:dyDescent="0.2">
      <c r="D1416" s="139"/>
    </row>
    <row r="1417" spans="4:4" x14ac:dyDescent="0.2">
      <c r="D1417" s="139"/>
    </row>
    <row r="1418" spans="4:4" x14ac:dyDescent="0.2">
      <c r="D1418" s="139"/>
    </row>
    <row r="1419" spans="4:4" x14ac:dyDescent="0.2">
      <c r="D1419" s="139"/>
    </row>
    <row r="1420" spans="4:4" x14ac:dyDescent="0.2">
      <c r="D1420" s="139"/>
    </row>
    <row r="1421" spans="4:4" x14ac:dyDescent="0.2">
      <c r="D1421" s="139"/>
    </row>
    <row r="1422" spans="4:4" x14ac:dyDescent="0.2">
      <c r="D1422" s="139"/>
    </row>
    <row r="1423" spans="4:4" x14ac:dyDescent="0.2">
      <c r="D1423" s="139"/>
    </row>
    <row r="1424" spans="4:4" x14ac:dyDescent="0.2">
      <c r="D1424" s="139"/>
    </row>
    <row r="1425" spans="4:4" x14ac:dyDescent="0.2">
      <c r="D1425" s="139"/>
    </row>
    <row r="1426" spans="4:4" x14ac:dyDescent="0.2">
      <c r="D1426" s="139"/>
    </row>
    <row r="1427" spans="4:4" x14ac:dyDescent="0.2">
      <c r="D1427" s="139"/>
    </row>
    <row r="1428" spans="4:4" x14ac:dyDescent="0.2">
      <c r="D1428" s="139"/>
    </row>
    <row r="1429" spans="4:4" x14ac:dyDescent="0.2">
      <c r="D1429" s="139"/>
    </row>
    <row r="1430" spans="4:4" x14ac:dyDescent="0.2">
      <c r="D1430" s="139"/>
    </row>
    <row r="1431" spans="4:4" x14ac:dyDescent="0.2">
      <c r="D1431" s="139"/>
    </row>
    <row r="1432" spans="4:4" x14ac:dyDescent="0.2">
      <c r="D1432" s="139"/>
    </row>
    <row r="1433" spans="4:4" x14ac:dyDescent="0.2">
      <c r="D1433" s="139"/>
    </row>
    <row r="1434" spans="4:4" x14ac:dyDescent="0.2">
      <c r="D1434" s="139"/>
    </row>
    <row r="1435" spans="4:4" x14ac:dyDescent="0.2">
      <c r="D1435" s="139"/>
    </row>
    <row r="1436" spans="4:4" x14ac:dyDescent="0.2">
      <c r="D1436" s="139"/>
    </row>
    <row r="1437" spans="4:4" x14ac:dyDescent="0.2">
      <c r="D1437" s="139"/>
    </row>
    <row r="1438" spans="4:4" x14ac:dyDescent="0.2">
      <c r="D1438" s="139"/>
    </row>
    <row r="1439" spans="4:4" x14ac:dyDescent="0.2">
      <c r="D1439" s="139"/>
    </row>
    <row r="1440" spans="4:4" x14ac:dyDescent="0.2">
      <c r="D1440" s="139"/>
    </row>
    <row r="1441" spans="4:4" x14ac:dyDescent="0.2">
      <c r="D1441" s="139"/>
    </row>
    <row r="1442" spans="4:4" x14ac:dyDescent="0.2">
      <c r="D1442" s="139"/>
    </row>
    <row r="1443" spans="4:4" x14ac:dyDescent="0.2">
      <c r="D1443" s="139"/>
    </row>
    <row r="1444" spans="4:4" x14ac:dyDescent="0.2">
      <c r="D1444" s="139"/>
    </row>
    <row r="1445" spans="4:4" x14ac:dyDescent="0.2">
      <c r="D1445" s="139"/>
    </row>
    <row r="1446" spans="4:4" x14ac:dyDescent="0.2">
      <c r="D1446" s="139"/>
    </row>
    <row r="1447" spans="4:4" x14ac:dyDescent="0.2">
      <c r="D1447" s="139"/>
    </row>
    <row r="1448" spans="4:4" x14ac:dyDescent="0.2">
      <c r="D1448" s="139"/>
    </row>
    <row r="1449" spans="4:4" x14ac:dyDescent="0.2">
      <c r="D1449" s="139"/>
    </row>
    <row r="1450" spans="4:4" x14ac:dyDescent="0.2">
      <c r="D1450" s="139"/>
    </row>
    <row r="1451" spans="4:4" x14ac:dyDescent="0.2">
      <c r="D1451" s="139"/>
    </row>
    <row r="1452" spans="4:4" x14ac:dyDescent="0.2">
      <c r="D1452" s="139"/>
    </row>
    <row r="1453" spans="4:4" x14ac:dyDescent="0.2">
      <c r="D1453" s="139"/>
    </row>
    <row r="1454" spans="4:4" x14ac:dyDescent="0.2">
      <c r="D1454" s="139"/>
    </row>
    <row r="1455" spans="4:4" x14ac:dyDescent="0.2">
      <c r="D1455" s="139"/>
    </row>
    <row r="1456" spans="4:4" x14ac:dyDescent="0.2">
      <c r="D1456" s="139"/>
    </row>
    <row r="1457" spans="4:4" x14ac:dyDescent="0.2">
      <c r="D1457" s="139"/>
    </row>
    <row r="1458" spans="4:4" x14ac:dyDescent="0.2">
      <c r="D1458" s="139"/>
    </row>
    <row r="1459" spans="4:4" x14ac:dyDescent="0.2">
      <c r="D1459" s="139"/>
    </row>
    <row r="1460" spans="4:4" x14ac:dyDescent="0.2">
      <c r="D1460" s="139"/>
    </row>
    <row r="1461" spans="4:4" x14ac:dyDescent="0.2">
      <c r="D1461" s="139"/>
    </row>
    <row r="1462" spans="4:4" x14ac:dyDescent="0.2">
      <c r="D1462" s="139"/>
    </row>
    <row r="1463" spans="4:4" x14ac:dyDescent="0.2">
      <c r="D1463" s="139"/>
    </row>
    <row r="1464" spans="4:4" x14ac:dyDescent="0.2">
      <c r="D1464" s="139"/>
    </row>
    <row r="1465" spans="4:4" x14ac:dyDescent="0.2">
      <c r="D1465" s="139"/>
    </row>
    <row r="1466" spans="4:4" x14ac:dyDescent="0.2">
      <c r="D1466" s="139"/>
    </row>
    <row r="1467" spans="4:4" x14ac:dyDescent="0.2">
      <c r="D1467" s="139"/>
    </row>
    <row r="1468" spans="4:4" x14ac:dyDescent="0.2">
      <c r="D1468" s="139"/>
    </row>
    <row r="1469" spans="4:4" x14ac:dyDescent="0.2">
      <c r="D1469" s="139"/>
    </row>
    <row r="1470" spans="4:4" x14ac:dyDescent="0.2">
      <c r="D1470" s="139"/>
    </row>
    <row r="1471" spans="4:4" x14ac:dyDescent="0.2">
      <c r="D1471" s="139"/>
    </row>
    <row r="1472" spans="4:4" x14ac:dyDescent="0.2">
      <c r="D1472" s="139"/>
    </row>
    <row r="1473" spans="4:4" x14ac:dyDescent="0.2">
      <c r="D1473" s="139"/>
    </row>
    <row r="1474" spans="4:4" x14ac:dyDescent="0.2">
      <c r="D1474" s="139"/>
    </row>
    <row r="1475" spans="4:4" x14ac:dyDescent="0.2">
      <c r="D1475" s="139"/>
    </row>
    <row r="1476" spans="4:4" x14ac:dyDescent="0.2">
      <c r="D1476" s="139"/>
    </row>
    <row r="1477" spans="4:4" x14ac:dyDescent="0.2">
      <c r="D1477" s="139"/>
    </row>
    <row r="1478" spans="4:4" x14ac:dyDescent="0.2">
      <c r="D1478" s="139"/>
    </row>
    <row r="1479" spans="4:4" x14ac:dyDescent="0.2">
      <c r="D1479" s="139"/>
    </row>
    <row r="1480" spans="4:4" x14ac:dyDescent="0.2">
      <c r="D1480" s="139"/>
    </row>
    <row r="1481" spans="4:4" x14ac:dyDescent="0.2">
      <c r="D1481" s="139"/>
    </row>
    <row r="1482" spans="4:4" x14ac:dyDescent="0.2">
      <c r="D1482" s="139"/>
    </row>
    <row r="1483" spans="4:4" x14ac:dyDescent="0.2">
      <c r="D1483" s="139"/>
    </row>
    <row r="1484" spans="4:4" x14ac:dyDescent="0.2">
      <c r="D1484" s="139"/>
    </row>
    <row r="1485" spans="4:4" x14ac:dyDescent="0.2">
      <c r="D1485" s="139"/>
    </row>
    <row r="1486" spans="4:4" x14ac:dyDescent="0.2">
      <c r="D1486" s="139"/>
    </row>
    <row r="1487" spans="4:4" x14ac:dyDescent="0.2">
      <c r="D1487" s="139"/>
    </row>
    <row r="1488" spans="4:4" x14ac:dyDescent="0.2">
      <c r="D1488" s="139"/>
    </row>
    <row r="1489" spans="4:4" x14ac:dyDescent="0.2">
      <c r="D1489" s="139"/>
    </row>
    <row r="1490" spans="4:4" x14ac:dyDescent="0.2">
      <c r="D1490" s="139"/>
    </row>
    <row r="1491" spans="4:4" x14ac:dyDescent="0.2">
      <c r="D1491" s="139"/>
    </row>
    <row r="1492" spans="4:4" x14ac:dyDescent="0.2">
      <c r="D1492" s="139"/>
    </row>
    <row r="1493" spans="4:4" x14ac:dyDescent="0.2">
      <c r="D1493" s="139"/>
    </row>
    <row r="1494" spans="4:4" x14ac:dyDescent="0.2">
      <c r="D1494" s="139"/>
    </row>
    <row r="1495" spans="4:4" x14ac:dyDescent="0.2">
      <c r="D1495" s="139"/>
    </row>
    <row r="1496" spans="4:4" x14ac:dyDescent="0.2">
      <c r="D1496" s="139"/>
    </row>
    <row r="1497" spans="4:4" x14ac:dyDescent="0.2">
      <c r="D1497" s="139"/>
    </row>
    <row r="1498" spans="4:4" x14ac:dyDescent="0.2">
      <c r="D1498" s="139"/>
    </row>
    <row r="1499" spans="4:4" x14ac:dyDescent="0.2">
      <c r="D1499" s="139"/>
    </row>
    <row r="1500" spans="4:4" x14ac:dyDescent="0.2">
      <c r="D1500" s="139"/>
    </row>
    <row r="1501" spans="4:4" x14ac:dyDescent="0.2">
      <c r="D1501" s="139"/>
    </row>
    <row r="1502" spans="4:4" x14ac:dyDescent="0.2">
      <c r="D1502" s="139"/>
    </row>
    <row r="1503" spans="4:4" x14ac:dyDescent="0.2">
      <c r="D1503" s="139"/>
    </row>
    <row r="1504" spans="4:4" x14ac:dyDescent="0.2">
      <c r="D1504" s="139"/>
    </row>
    <row r="1505" spans="4:4" x14ac:dyDescent="0.2">
      <c r="D1505" s="139"/>
    </row>
    <row r="1506" spans="4:4" x14ac:dyDescent="0.2">
      <c r="D1506" s="139"/>
    </row>
    <row r="1507" spans="4:4" x14ac:dyDescent="0.2">
      <c r="D1507" s="139"/>
    </row>
    <row r="1508" spans="4:4" x14ac:dyDescent="0.2">
      <c r="D1508" s="139"/>
    </row>
    <row r="1509" spans="4:4" x14ac:dyDescent="0.2">
      <c r="D1509" s="139"/>
    </row>
    <row r="1510" spans="4:4" x14ac:dyDescent="0.2">
      <c r="D1510" s="139"/>
    </row>
    <row r="1511" spans="4:4" x14ac:dyDescent="0.2">
      <c r="D1511" s="139"/>
    </row>
    <row r="1512" spans="4:4" x14ac:dyDescent="0.2">
      <c r="D1512" s="139"/>
    </row>
    <row r="1513" spans="4:4" x14ac:dyDescent="0.2">
      <c r="D1513" s="139"/>
    </row>
    <row r="1514" spans="4:4" x14ac:dyDescent="0.2">
      <c r="D1514" s="139"/>
    </row>
    <row r="1515" spans="4:4" x14ac:dyDescent="0.2">
      <c r="D1515" s="139"/>
    </row>
    <row r="1516" spans="4:4" x14ac:dyDescent="0.2">
      <c r="D1516" s="139"/>
    </row>
    <row r="1517" spans="4:4" x14ac:dyDescent="0.2">
      <c r="D1517" s="139"/>
    </row>
    <row r="1518" spans="4:4" x14ac:dyDescent="0.2">
      <c r="D1518" s="139"/>
    </row>
    <row r="1519" spans="4:4" x14ac:dyDescent="0.2">
      <c r="D1519" s="139"/>
    </row>
    <row r="1520" spans="4:4" x14ac:dyDescent="0.2">
      <c r="D1520" s="139"/>
    </row>
    <row r="1521" spans="4:4" x14ac:dyDescent="0.2">
      <c r="D1521" s="139"/>
    </row>
    <row r="1522" spans="4:4" x14ac:dyDescent="0.2">
      <c r="D1522" s="139"/>
    </row>
    <row r="1523" spans="4:4" x14ac:dyDescent="0.2">
      <c r="D1523" s="139"/>
    </row>
    <row r="1524" spans="4:4" x14ac:dyDescent="0.2">
      <c r="D1524" s="139"/>
    </row>
    <row r="1525" spans="4:4" x14ac:dyDescent="0.2">
      <c r="D1525" s="139"/>
    </row>
    <row r="1526" spans="4:4" x14ac:dyDescent="0.2">
      <c r="D1526" s="139"/>
    </row>
    <row r="1527" spans="4:4" x14ac:dyDescent="0.2">
      <c r="D1527" s="139"/>
    </row>
    <row r="1528" spans="4:4" x14ac:dyDescent="0.2">
      <c r="D1528" s="139"/>
    </row>
    <row r="1529" spans="4:4" x14ac:dyDescent="0.2">
      <c r="D1529" s="139"/>
    </row>
    <row r="1530" spans="4:4" x14ac:dyDescent="0.2">
      <c r="D1530" s="139"/>
    </row>
    <row r="1531" spans="4:4" x14ac:dyDescent="0.2">
      <c r="D1531" s="139"/>
    </row>
    <row r="1532" spans="4:4" x14ac:dyDescent="0.2">
      <c r="D1532" s="139"/>
    </row>
    <row r="1533" spans="4:4" x14ac:dyDescent="0.2">
      <c r="D1533" s="139"/>
    </row>
    <row r="1534" spans="4:4" x14ac:dyDescent="0.2">
      <c r="D1534" s="139"/>
    </row>
    <row r="1535" spans="4:4" x14ac:dyDescent="0.2">
      <c r="D1535" s="139"/>
    </row>
    <row r="1536" spans="4:4" x14ac:dyDescent="0.2">
      <c r="D1536" s="139"/>
    </row>
    <row r="1537" spans="4:4" x14ac:dyDescent="0.2">
      <c r="D1537" s="139"/>
    </row>
    <row r="1538" spans="4:4" x14ac:dyDescent="0.2">
      <c r="D1538" s="139"/>
    </row>
    <row r="1539" spans="4:4" x14ac:dyDescent="0.2">
      <c r="D1539" s="139"/>
    </row>
    <row r="1540" spans="4:4" x14ac:dyDescent="0.2">
      <c r="D1540" s="139"/>
    </row>
    <row r="1541" spans="4:4" x14ac:dyDescent="0.2">
      <c r="D1541" s="139"/>
    </row>
    <row r="1542" spans="4:4" x14ac:dyDescent="0.2">
      <c r="D1542" s="139"/>
    </row>
    <row r="1543" spans="4:4" x14ac:dyDescent="0.2">
      <c r="D1543" s="139"/>
    </row>
    <row r="1544" spans="4:4" x14ac:dyDescent="0.2">
      <c r="D1544" s="139"/>
    </row>
    <row r="1545" spans="4:4" x14ac:dyDescent="0.2">
      <c r="D1545" s="139"/>
    </row>
    <row r="1546" spans="4:4" x14ac:dyDescent="0.2">
      <c r="D1546" s="139"/>
    </row>
    <row r="1547" spans="4:4" x14ac:dyDescent="0.2">
      <c r="D1547" s="139"/>
    </row>
    <row r="1548" spans="4:4" x14ac:dyDescent="0.2">
      <c r="D1548" s="139"/>
    </row>
    <row r="1549" spans="4:4" x14ac:dyDescent="0.2">
      <c r="D1549" s="139"/>
    </row>
    <row r="1550" spans="4:4" x14ac:dyDescent="0.2">
      <c r="D1550" s="139"/>
    </row>
    <row r="1551" spans="4:4" x14ac:dyDescent="0.2">
      <c r="D1551" s="139"/>
    </row>
    <row r="1552" spans="4:4" x14ac:dyDescent="0.2">
      <c r="D1552" s="139"/>
    </row>
    <row r="1553" spans="4:4" x14ac:dyDescent="0.2">
      <c r="D1553" s="139"/>
    </row>
    <row r="1554" spans="4:4" x14ac:dyDescent="0.2">
      <c r="D1554" s="139"/>
    </row>
    <row r="1555" spans="4:4" x14ac:dyDescent="0.2">
      <c r="D1555" s="139"/>
    </row>
    <row r="1556" spans="4:4" x14ac:dyDescent="0.2">
      <c r="D1556" s="139"/>
    </row>
    <row r="1557" spans="4:4" x14ac:dyDescent="0.2">
      <c r="D1557" s="139"/>
    </row>
    <row r="1558" spans="4:4" x14ac:dyDescent="0.2">
      <c r="D1558" s="139"/>
    </row>
    <row r="1559" spans="4:4" x14ac:dyDescent="0.2">
      <c r="D1559" s="139"/>
    </row>
    <row r="1560" spans="4:4" x14ac:dyDescent="0.2">
      <c r="D1560" s="139"/>
    </row>
    <row r="1561" spans="4:4" x14ac:dyDescent="0.2">
      <c r="D1561" s="139"/>
    </row>
    <row r="1562" spans="4:4" x14ac:dyDescent="0.2">
      <c r="D1562" s="139"/>
    </row>
    <row r="1563" spans="4:4" x14ac:dyDescent="0.2">
      <c r="D1563" s="139"/>
    </row>
    <row r="1564" spans="4:4" x14ac:dyDescent="0.2">
      <c r="D1564" s="139"/>
    </row>
    <row r="1565" spans="4:4" x14ac:dyDescent="0.2">
      <c r="D1565" s="139"/>
    </row>
    <row r="1566" spans="4:4" x14ac:dyDescent="0.2">
      <c r="D1566" s="139"/>
    </row>
    <row r="1567" spans="4:4" x14ac:dyDescent="0.2">
      <c r="D1567" s="139"/>
    </row>
    <row r="1568" spans="4:4" x14ac:dyDescent="0.2">
      <c r="D1568" s="139"/>
    </row>
    <row r="1569" spans="4:4" x14ac:dyDescent="0.2">
      <c r="D1569" s="139"/>
    </row>
    <row r="1570" spans="4:4" x14ac:dyDescent="0.2">
      <c r="D1570" s="139"/>
    </row>
    <row r="1571" spans="4:4" x14ac:dyDescent="0.2">
      <c r="D1571" s="139"/>
    </row>
    <row r="1572" spans="4:4" x14ac:dyDescent="0.2">
      <c r="D1572" s="139"/>
    </row>
    <row r="1573" spans="4:4" x14ac:dyDescent="0.2">
      <c r="D1573" s="139"/>
    </row>
    <row r="1574" spans="4:4" x14ac:dyDescent="0.2">
      <c r="D1574" s="139"/>
    </row>
    <row r="1575" spans="4:4" x14ac:dyDescent="0.2">
      <c r="D1575" s="139"/>
    </row>
    <row r="1576" spans="4:4" x14ac:dyDescent="0.2">
      <c r="D1576" s="139"/>
    </row>
    <row r="1577" spans="4:4" x14ac:dyDescent="0.2">
      <c r="D1577" s="139"/>
    </row>
    <row r="1578" spans="4:4" x14ac:dyDescent="0.2">
      <c r="D1578" s="139"/>
    </row>
    <row r="1579" spans="4:4" x14ac:dyDescent="0.2">
      <c r="D1579" s="139"/>
    </row>
    <row r="1580" spans="4:4" x14ac:dyDescent="0.2">
      <c r="D1580" s="139"/>
    </row>
    <row r="1581" spans="4:4" x14ac:dyDescent="0.2">
      <c r="D1581" s="139"/>
    </row>
    <row r="1582" spans="4:4" x14ac:dyDescent="0.2">
      <c r="D1582" s="139"/>
    </row>
    <row r="1583" spans="4:4" x14ac:dyDescent="0.2">
      <c r="D1583" s="139"/>
    </row>
    <row r="1584" spans="4:4" x14ac:dyDescent="0.2">
      <c r="D1584" s="139"/>
    </row>
    <row r="1585" spans="4:4" x14ac:dyDescent="0.2">
      <c r="D1585" s="139"/>
    </row>
    <row r="1586" spans="4:4" x14ac:dyDescent="0.2">
      <c r="D1586" s="139"/>
    </row>
    <row r="1587" spans="4:4" x14ac:dyDescent="0.2">
      <c r="D1587" s="139"/>
    </row>
    <row r="1588" spans="4:4" x14ac:dyDescent="0.2">
      <c r="D1588" s="139"/>
    </row>
    <row r="1589" spans="4:4" x14ac:dyDescent="0.2">
      <c r="D1589" s="139"/>
    </row>
    <row r="1590" spans="4:4" x14ac:dyDescent="0.2">
      <c r="D1590" s="139"/>
    </row>
    <row r="1591" spans="4:4" x14ac:dyDescent="0.2">
      <c r="D1591" s="139"/>
    </row>
    <row r="1592" spans="4:4" x14ac:dyDescent="0.2">
      <c r="D1592" s="139"/>
    </row>
    <row r="1593" spans="4:4" x14ac:dyDescent="0.2">
      <c r="D1593" s="139"/>
    </row>
    <row r="1594" spans="4:4" x14ac:dyDescent="0.2">
      <c r="D1594" s="139"/>
    </row>
    <row r="1595" spans="4:4" x14ac:dyDescent="0.2">
      <c r="D1595" s="139"/>
    </row>
    <row r="1596" spans="4:4" x14ac:dyDescent="0.2">
      <c r="D1596" s="139"/>
    </row>
    <row r="1597" spans="4:4" x14ac:dyDescent="0.2">
      <c r="D1597" s="139"/>
    </row>
    <row r="1598" spans="4:4" x14ac:dyDescent="0.2">
      <c r="D1598" s="139"/>
    </row>
    <row r="1599" spans="4:4" x14ac:dyDescent="0.2">
      <c r="D1599" s="139"/>
    </row>
    <row r="1600" spans="4:4" x14ac:dyDescent="0.2">
      <c r="D1600" s="139"/>
    </row>
    <row r="1601" spans="4:4" x14ac:dyDescent="0.2">
      <c r="D1601" s="139"/>
    </row>
    <row r="1602" spans="4:4" x14ac:dyDescent="0.2">
      <c r="D1602" s="139"/>
    </row>
    <row r="1603" spans="4:4" x14ac:dyDescent="0.2">
      <c r="D1603" s="139"/>
    </row>
    <row r="1604" spans="4:4" x14ac:dyDescent="0.2">
      <c r="D1604" s="139"/>
    </row>
    <row r="1605" spans="4:4" x14ac:dyDescent="0.2">
      <c r="D1605" s="139"/>
    </row>
    <row r="1606" spans="4:4" x14ac:dyDescent="0.2">
      <c r="D1606" s="139"/>
    </row>
    <row r="1607" spans="4:4" x14ac:dyDescent="0.2">
      <c r="D1607" s="139"/>
    </row>
    <row r="1608" spans="4:4" x14ac:dyDescent="0.2">
      <c r="D1608" s="139"/>
    </row>
    <row r="1609" spans="4:4" x14ac:dyDescent="0.2">
      <c r="D1609" s="139"/>
    </row>
    <row r="1610" spans="4:4" x14ac:dyDescent="0.2">
      <c r="D1610" s="139"/>
    </row>
    <row r="1611" spans="4:4" x14ac:dyDescent="0.2">
      <c r="D1611" s="139"/>
    </row>
    <row r="1612" spans="4:4" x14ac:dyDescent="0.2">
      <c r="D1612" s="139"/>
    </row>
    <row r="1613" spans="4:4" x14ac:dyDescent="0.2">
      <c r="D1613" s="139"/>
    </row>
    <row r="1614" spans="4:4" x14ac:dyDescent="0.2">
      <c r="D1614" s="139"/>
    </row>
    <row r="1615" spans="4:4" x14ac:dyDescent="0.2">
      <c r="D1615" s="139"/>
    </row>
    <row r="1616" spans="4:4" x14ac:dyDescent="0.2">
      <c r="D1616" s="139"/>
    </row>
    <row r="1617" spans="4:4" x14ac:dyDescent="0.2">
      <c r="D1617" s="139"/>
    </row>
    <row r="1618" spans="4:4" x14ac:dyDescent="0.2">
      <c r="D1618" s="139"/>
    </row>
    <row r="1619" spans="4:4" x14ac:dyDescent="0.2">
      <c r="D1619" s="139"/>
    </row>
    <row r="1620" spans="4:4" x14ac:dyDescent="0.2">
      <c r="D1620" s="139"/>
    </row>
    <row r="1621" spans="4:4" x14ac:dyDescent="0.2">
      <c r="D1621" s="139"/>
    </row>
    <row r="1622" spans="4:4" x14ac:dyDescent="0.2">
      <c r="D1622" s="139"/>
    </row>
    <row r="1623" spans="4:4" x14ac:dyDescent="0.2">
      <c r="D1623" s="139"/>
    </row>
    <row r="1624" spans="4:4" x14ac:dyDescent="0.2">
      <c r="D1624" s="139"/>
    </row>
    <row r="1625" spans="4:4" x14ac:dyDescent="0.2">
      <c r="D1625" s="139"/>
    </row>
    <row r="1626" spans="4:4" x14ac:dyDescent="0.2">
      <c r="D1626" s="139"/>
    </row>
    <row r="1627" spans="4:4" x14ac:dyDescent="0.2">
      <c r="D1627" s="139"/>
    </row>
    <row r="1628" spans="4:4" x14ac:dyDescent="0.2">
      <c r="D1628" s="139"/>
    </row>
    <row r="1629" spans="4:4" x14ac:dyDescent="0.2">
      <c r="D1629" s="139"/>
    </row>
    <row r="1630" spans="4:4" x14ac:dyDescent="0.2">
      <c r="D1630" s="139"/>
    </row>
    <row r="1631" spans="4:4" x14ac:dyDescent="0.2">
      <c r="D1631" s="139"/>
    </row>
    <row r="1632" spans="4:4" x14ac:dyDescent="0.2">
      <c r="D1632" s="139"/>
    </row>
    <row r="1633" spans="4:4" x14ac:dyDescent="0.2">
      <c r="D1633" s="139"/>
    </row>
    <row r="1634" spans="4:4" x14ac:dyDescent="0.2">
      <c r="D1634" s="139"/>
    </row>
    <row r="1635" spans="4:4" x14ac:dyDescent="0.2">
      <c r="D1635" s="139"/>
    </row>
    <row r="1636" spans="4:4" x14ac:dyDescent="0.2">
      <c r="D1636" s="139"/>
    </row>
    <row r="1637" spans="4:4" x14ac:dyDescent="0.2">
      <c r="D1637" s="139"/>
    </row>
    <row r="1638" spans="4:4" x14ac:dyDescent="0.2">
      <c r="D1638" s="139"/>
    </row>
    <row r="1639" spans="4:4" x14ac:dyDescent="0.2">
      <c r="D1639" s="139"/>
    </row>
    <row r="1640" spans="4:4" x14ac:dyDescent="0.2">
      <c r="D1640" s="139"/>
    </row>
    <row r="1641" spans="4:4" x14ac:dyDescent="0.2">
      <c r="D1641" s="139"/>
    </row>
    <row r="1642" spans="4:4" x14ac:dyDescent="0.2">
      <c r="D1642" s="139"/>
    </row>
    <row r="1643" spans="4:4" x14ac:dyDescent="0.2">
      <c r="D1643" s="139"/>
    </row>
    <row r="1644" spans="4:4" x14ac:dyDescent="0.2">
      <c r="D1644" s="139"/>
    </row>
    <row r="1645" spans="4:4" x14ac:dyDescent="0.2">
      <c r="D1645" s="139"/>
    </row>
    <row r="1646" spans="4:4" x14ac:dyDescent="0.2">
      <c r="D1646" s="139"/>
    </row>
    <row r="1647" spans="4:4" x14ac:dyDescent="0.2">
      <c r="D1647" s="139"/>
    </row>
    <row r="1648" spans="4:4" x14ac:dyDescent="0.2">
      <c r="D1648" s="139"/>
    </row>
    <row r="1649" spans="4:4" x14ac:dyDescent="0.2">
      <c r="D1649" s="139"/>
    </row>
    <row r="1650" spans="4:4" x14ac:dyDescent="0.2">
      <c r="D1650" s="139"/>
    </row>
    <row r="1651" spans="4:4" x14ac:dyDescent="0.2">
      <c r="D1651" s="139"/>
    </row>
    <row r="1652" spans="4:4" x14ac:dyDescent="0.2">
      <c r="D1652" s="139"/>
    </row>
    <row r="1653" spans="4:4" x14ac:dyDescent="0.2">
      <c r="D1653" s="139"/>
    </row>
    <row r="1654" spans="4:4" x14ac:dyDescent="0.2">
      <c r="D1654" s="139"/>
    </row>
    <row r="1655" spans="4:4" x14ac:dyDescent="0.2">
      <c r="D1655" s="139"/>
    </row>
    <row r="1656" spans="4:4" x14ac:dyDescent="0.2">
      <c r="D1656" s="139"/>
    </row>
    <row r="1657" spans="4:4" x14ac:dyDescent="0.2">
      <c r="D1657" s="139"/>
    </row>
    <row r="1658" spans="4:4" x14ac:dyDescent="0.2">
      <c r="D1658" s="139"/>
    </row>
    <row r="1659" spans="4:4" x14ac:dyDescent="0.2">
      <c r="D1659" s="139"/>
    </row>
    <row r="1660" spans="4:4" x14ac:dyDescent="0.2">
      <c r="D1660" s="139"/>
    </row>
    <row r="1661" spans="4:4" x14ac:dyDescent="0.2">
      <c r="D1661" s="139"/>
    </row>
    <row r="1662" spans="4:4" x14ac:dyDescent="0.2">
      <c r="D1662" s="139"/>
    </row>
    <row r="1663" spans="4:4" x14ac:dyDescent="0.2">
      <c r="D1663" s="139"/>
    </row>
    <row r="1664" spans="4:4" x14ac:dyDescent="0.2">
      <c r="D1664" s="139"/>
    </row>
    <row r="1665" spans="4:4" x14ac:dyDescent="0.2">
      <c r="D1665" s="139"/>
    </row>
    <row r="1666" spans="4:4" x14ac:dyDescent="0.2">
      <c r="D1666" s="139"/>
    </row>
    <row r="1667" spans="4:4" x14ac:dyDescent="0.2">
      <c r="D1667" s="139"/>
    </row>
    <row r="1668" spans="4:4" x14ac:dyDescent="0.2">
      <c r="D1668" s="139"/>
    </row>
    <row r="1669" spans="4:4" x14ac:dyDescent="0.2">
      <c r="D1669" s="139"/>
    </row>
    <row r="1670" spans="4:4" x14ac:dyDescent="0.2">
      <c r="D1670" s="139"/>
    </row>
    <row r="1671" spans="4:4" x14ac:dyDescent="0.2">
      <c r="D1671" s="139"/>
    </row>
    <row r="1672" spans="4:4" x14ac:dyDescent="0.2">
      <c r="D1672" s="139"/>
    </row>
    <row r="1673" spans="4:4" x14ac:dyDescent="0.2">
      <c r="D1673" s="139"/>
    </row>
    <row r="1674" spans="4:4" x14ac:dyDescent="0.2">
      <c r="D1674" s="139"/>
    </row>
    <row r="1675" spans="4:4" x14ac:dyDescent="0.2">
      <c r="D1675" s="139"/>
    </row>
    <row r="1676" spans="4:4" x14ac:dyDescent="0.2">
      <c r="D1676" s="139"/>
    </row>
    <row r="1677" spans="4:4" x14ac:dyDescent="0.2">
      <c r="D1677" s="139"/>
    </row>
    <row r="1678" spans="4:4" x14ac:dyDescent="0.2">
      <c r="D1678" s="139"/>
    </row>
    <row r="1679" spans="4:4" x14ac:dyDescent="0.2">
      <c r="D1679" s="139"/>
    </row>
    <row r="1680" spans="4:4" x14ac:dyDescent="0.2">
      <c r="D1680" s="139"/>
    </row>
    <row r="1681" spans="4:4" x14ac:dyDescent="0.2">
      <c r="D1681" s="139"/>
    </row>
    <row r="1682" spans="4:4" x14ac:dyDescent="0.2">
      <c r="D1682" s="139"/>
    </row>
    <row r="1683" spans="4:4" x14ac:dyDescent="0.2">
      <c r="D1683" s="139"/>
    </row>
    <row r="1684" spans="4:4" x14ac:dyDescent="0.2">
      <c r="D1684" s="139"/>
    </row>
    <row r="1685" spans="4:4" x14ac:dyDescent="0.2">
      <c r="D1685" s="139"/>
    </row>
    <row r="1686" spans="4:4" x14ac:dyDescent="0.2">
      <c r="D1686" s="139"/>
    </row>
    <row r="1687" spans="4:4" x14ac:dyDescent="0.2">
      <c r="D1687" s="139"/>
    </row>
    <row r="1688" spans="4:4" x14ac:dyDescent="0.2">
      <c r="D1688" s="139"/>
    </row>
    <row r="1689" spans="4:4" x14ac:dyDescent="0.2">
      <c r="D1689" s="139"/>
    </row>
    <row r="1690" spans="4:4" x14ac:dyDescent="0.2">
      <c r="D1690" s="139"/>
    </row>
    <row r="1691" spans="4:4" x14ac:dyDescent="0.2">
      <c r="D1691" s="139"/>
    </row>
    <row r="1692" spans="4:4" x14ac:dyDescent="0.2">
      <c r="D1692" s="139"/>
    </row>
    <row r="1693" spans="4:4" x14ac:dyDescent="0.2">
      <c r="D1693" s="139"/>
    </row>
    <row r="1694" spans="4:4" x14ac:dyDescent="0.2">
      <c r="D1694" s="139"/>
    </row>
    <row r="1695" spans="4:4" x14ac:dyDescent="0.2">
      <c r="D1695" s="139"/>
    </row>
    <row r="1696" spans="4:4" x14ac:dyDescent="0.2">
      <c r="D1696" s="139"/>
    </row>
    <row r="1697" spans="4:4" x14ac:dyDescent="0.2">
      <c r="D1697" s="139"/>
    </row>
    <row r="1698" spans="4:4" x14ac:dyDescent="0.2">
      <c r="D1698" s="139"/>
    </row>
    <row r="1699" spans="4:4" x14ac:dyDescent="0.2">
      <c r="D1699" s="139"/>
    </row>
    <row r="1700" spans="4:4" x14ac:dyDescent="0.2">
      <c r="D1700" s="139"/>
    </row>
    <row r="1701" spans="4:4" x14ac:dyDescent="0.2">
      <c r="D1701" s="139"/>
    </row>
    <row r="1702" spans="4:4" x14ac:dyDescent="0.2">
      <c r="D1702" s="139"/>
    </row>
    <row r="1703" spans="4:4" x14ac:dyDescent="0.2">
      <c r="D1703" s="139"/>
    </row>
    <row r="1704" spans="4:4" x14ac:dyDescent="0.2">
      <c r="D1704" s="139"/>
    </row>
    <row r="1705" spans="4:4" x14ac:dyDescent="0.2">
      <c r="D1705" s="139"/>
    </row>
    <row r="1706" spans="4:4" x14ac:dyDescent="0.2">
      <c r="D1706" s="139"/>
    </row>
    <row r="1707" spans="4:4" x14ac:dyDescent="0.2">
      <c r="D1707" s="139"/>
    </row>
    <row r="1708" spans="4:4" x14ac:dyDescent="0.2">
      <c r="D1708" s="139"/>
    </row>
    <row r="1709" spans="4:4" x14ac:dyDescent="0.2">
      <c r="D1709" s="139"/>
    </row>
    <row r="1710" spans="4:4" x14ac:dyDescent="0.2">
      <c r="D1710" s="139"/>
    </row>
    <row r="1711" spans="4:4" x14ac:dyDescent="0.2">
      <c r="D1711" s="139"/>
    </row>
    <row r="1712" spans="4:4" x14ac:dyDescent="0.2">
      <c r="D1712" s="139"/>
    </row>
    <row r="1713" spans="4:4" x14ac:dyDescent="0.2">
      <c r="D1713" s="139"/>
    </row>
    <row r="1714" spans="4:4" x14ac:dyDescent="0.2">
      <c r="D1714" s="139"/>
    </row>
    <row r="1715" spans="4:4" x14ac:dyDescent="0.2">
      <c r="D1715" s="139"/>
    </row>
    <row r="1716" spans="4:4" x14ac:dyDescent="0.2">
      <c r="D1716" s="139"/>
    </row>
    <row r="1717" spans="4:4" x14ac:dyDescent="0.2">
      <c r="D1717" s="139"/>
    </row>
    <row r="1718" spans="4:4" x14ac:dyDescent="0.2">
      <c r="D1718" s="139"/>
    </row>
    <row r="1719" spans="4:4" x14ac:dyDescent="0.2">
      <c r="D1719" s="139"/>
    </row>
    <row r="1720" spans="4:4" x14ac:dyDescent="0.2">
      <c r="D1720" s="139"/>
    </row>
    <row r="1721" spans="4:4" x14ac:dyDescent="0.2">
      <c r="D1721" s="139"/>
    </row>
    <row r="1722" spans="4:4" x14ac:dyDescent="0.2">
      <c r="D1722" s="139"/>
    </row>
    <row r="1723" spans="4:4" x14ac:dyDescent="0.2">
      <c r="D1723" s="139"/>
    </row>
    <row r="1724" spans="4:4" x14ac:dyDescent="0.2">
      <c r="D1724" s="139"/>
    </row>
    <row r="1725" spans="4:4" x14ac:dyDescent="0.2">
      <c r="D1725" s="139"/>
    </row>
    <row r="1726" spans="4:4" x14ac:dyDescent="0.2">
      <c r="D1726" s="139"/>
    </row>
    <row r="1727" spans="4:4" x14ac:dyDescent="0.2">
      <c r="D1727" s="139"/>
    </row>
    <row r="1728" spans="4:4" x14ac:dyDescent="0.2">
      <c r="D1728" s="139"/>
    </row>
    <row r="1729" spans="4:4" x14ac:dyDescent="0.2">
      <c r="D1729" s="139"/>
    </row>
    <row r="1730" spans="4:4" x14ac:dyDescent="0.2">
      <c r="D1730" s="139"/>
    </row>
    <row r="1731" spans="4:4" x14ac:dyDescent="0.2">
      <c r="D1731" s="139"/>
    </row>
    <row r="1732" spans="4:4" x14ac:dyDescent="0.2">
      <c r="D1732" s="139"/>
    </row>
    <row r="1733" spans="4:4" x14ac:dyDescent="0.2">
      <c r="D1733" s="139"/>
    </row>
    <row r="1734" spans="4:4" x14ac:dyDescent="0.2">
      <c r="D1734" s="139"/>
    </row>
    <row r="1735" spans="4:4" x14ac:dyDescent="0.2">
      <c r="D1735" s="139"/>
    </row>
    <row r="1736" spans="4:4" x14ac:dyDescent="0.2">
      <c r="D1736" s="139"/>
    </row>
    <row r="1737" spans="4:4" x14ac:dyDescent="0.2">
      <c r="D1737" s="139"/>
    </row>
    <row r="1738" spans="4:4" x14ac:dyDescent="0.2">
      <c r="D1738" s="139"/>
    </row>
    <row r="1739" spans="4:4" x14ac:dyDescent="0.2">
      <c r="D1739" s="139"/>
    </row>
    <row r="1740" spans="4:4" x14ac:dyDescent="0.2">
      <c r="D1740" s="139"/>
    </row>
    <row r="1741" spans="4:4" x14ac:dyDescent="0.2">
      <c r="D1741" s="139"/>
    </row>
    <row r="1742" spans="4:4" x14ac:dyDescent="0.2">
      <c r="D1742" s="139"/>
    </row>
    <row r="1743" spans="4:4" x14ac:dyDescent="0.2">
      <c r="D1743" s="139"/>
    </row>
    <row r="1744" spans="4:4" x14ac:dyDescent="0.2">
      <c r="D1744" s="139"/>
    </row>
    <row r="1745" spans="4:4" x14ac:dyDescent="0.2">
      <c r="D1745" s="139"/>
    </row>
    <row r="1746" spans="4:4" x14ac:dyDescent="0.2">
      <c r="D1746" s="139"/>
    </row>
    <row r="1747" spans="4:4" x14ac:dyDescent="0.2">
      <c r="D1747" s="139"/>
    </row>
    <row r="1748" spans="4:4" x14ac:dyDescent="0.2">
      <c r="D1748" s="139"/>
    </row>
    <row r="1749" spans="4:4" x14ac:dyDescent="0.2">
      <c r="D1749" s="139"/>
    </row>
    <row r="1750" spans="4:4" x14ac:dyDescent="0.2">
      <c r="D1750" s="139"/>
    </row>
    <row r="1751" spans="4:4" x14ac:dyDescent="0.2">
      <c r="D1751" s="139"/>
    </row>
    <row r="1752" spans="4:4" x14ac:dyDescent="0.2">
      <c r="D1752" s="139"/>
    </row>
    <row r="1753" spans="4:4" x14ac:dyDescent="0.2">
      <c r="D1753" s="139"/>
    </row>
    <row r="1754" spans="4:4" x14ac:dyDescent="0.2">
      <c r="D1754" s="139"/>
    </row>
    <row r="1755" spans="4:4" x14ac:dyDescent="0.2">
      <c r="D1755" s="139"/>
    </row>
    <row r="1756" spans="4:4" x14ac:dyDescent="0.2">
      <c r="D1756" s="139"/>
    </row>
    <row r="1757" spans="4:4" x14ac:dyDescent="0.2">
      <c r="D1757" s="139"/>
    </row>
    <row r="1758" spans="4:4" x14ac:dyDescent="0.2">
      <c r="D1758" s="139"/>
    </row>
    <row r="1759" spans="4:4" x14ac:dyDescent="0.2">
      <c r="D1759" s="139"/>
    </row>
    <row r="1760" spans="4:4" x14ac:dyDescent="0.2">
      <c r="D1760" s="139"/>
    </row>
    <row r="1761" spans="4:4" x14ac:dyDescent="0.2">
      <c r="D1761" s="139"/>
    </row>
    <row r="1762" spans="4:4" x14ac:dyDescent="0.2">
      <c r="D1762" s="139"/>
    </row>
    <row r="1763" spans="4:4" x14ac:dyDescent="0.2">
      <c r="D1763" s="139"/>
    </row>
    <row r="1764" spans="4:4" x14ac:dyDescent="0.2">
      <c r="D1764" s="139"/>
    </row>
    <row r="1765" spans="4:4" x14ac:dyDescent="0.2">
      <c r="D1765" s="139"/>
    </row>
    <row r="1766" spans="4:4" x14ac:dyDescent="0.2">
      <c r="D1766" s="139"/>
    </row>
    <row r="1767" spans="4:4" x14ac:dyDescent="0.2">
      <c r="D1767" s="139"/>
    </row>
    <row r="1768" spans="4:4" x14ac:dyDescent="0.2">
      <c r="D1768" s="139"/>
    </row>
    <row r="1769" spans="4:4" x14ac:dyDescent="0.2">
      <c r="D1769" s="139"/>
    </row>
    <row r="1770" spans="4:4" x14ac:dyDescent="0.2">
      <c r="D1770" s="139"/>
    </row>
    <row r="1771" spans="4:4" x14ac:dyDescent="0.2">
      <c r="D1771" s="139"/>
    </row>
    <row r="1772" spans="4:4" x14ac:dyDescent="0.2">
      <c r="D1772" s="139"/>
    </row>
    <row r="1773" spans="4:4" x14ac:dyDescent="0.2">
      <c r="D1773" s="139"/>
    </row>
    <row r="1774" spans="4:4" x14ac:dyDescent="0.2">
      <c r="D1774" s="139"/>
    </row>
    <row r="1775" spans="4:4" x14ac:dyDescent="0.2">
      <c r="D1775" s="139"/>
    </row>
    <row r="1776" spans="4:4" x14ac:dyDescent="0.2">
      <c r="D1776" s="139"/>
    </row>
    <row r="1777" spans="4:4" x14ac:dyDescent="0.2">
      <c r="D1777" s="139"/>
    </row>
    <row r="1778" spans="4:4" x14ac:dyDescent="0.2">
      <c r="D1778" s="139"/>
    </row>
    <row r="1779" spans="4:4" x14ac:dyDescent="0.2">
      <c r="D1779" s="139"/>
    </row>
    <row r="1780" spans="4:4" x14ac:dyDescent="0.2">
      <c r="D1780" s="139"/>
    </row>
    <row r="1781" spans="4:4" x14ac:dyDescent="0.2">
      <c r="D1781" s="139"/>
    </row>
    <row r="1782" spans="4:4" x14ac:dyDescent="0.2">
      <c r="D1782" s="139"/>
    </row>
    <row r="1783" spans="4:4" x14ac:dyDescent="0.2">
      <c r="D1783" s="139"/>
    </row>
    <row r="1784" spans="4:4" x14ac:dyDescent="0.2">
      <c r="D1784" s="139"/>
    </row>
    <row r="1785" spans="4:4" x14ac:dyDescent="0.2">
      <c r="D1785" s="139"/>
    </row>
    <row r="1786" spans="4:4" x14ac:dyDescent="0.2">
      <c r="D1786" s="139"/>
    </row>
    <row r="1787" spans="4:4" x14ac:dyDescent="0.2">
      <c r="D1787" s="139"/>
    </row>
    <row r="1788" spans="4:4" x14ac:dyDescent="0.2">
      <c r="D1788" s="139"/>
    </row>
    <row r="1789" spans="4:4" x14ac:dyDescent="0.2">
      <c r="D1789" s="139"/>
    </row>
    <row r="1790" spans="4:4" x14ac:dyDescent="0.2">
      <c r="D1790" s="139"/>
    </row>
    <row r="1791" spans="4:4" x14ac:dyDescent="0.2">
      <c r="D1791" s="139"/>
    </row>
    <row r="1792" spans="4:4" x14ac:dyDescent="0.2">
      <c r="D1792" s="139"/>
    </row>
    <row r="1793" spans="4:4" x14ac:dyDescent="0.2">
      <c r="D1793" s="139"/>
    </row>
    <row r="1794" spans="4:4" x14ac:dyDescent="0.2">
      <c r="D1794" s="139"/>
    </row>
    <row r="1795" spans="4:4" x14ac:dyDescent="0.2">
      <c r="D1795" s="139"/>
    </row>
    <row r="1796" spans="4:4" x14ac:dyDescent="0.2">
      <c r="D1796" s="139"/>
    </row>
    <row r="1797" spans="4:4" x14ac:dyDescent="0.2">
      <c r="D1797" s="139"/>
    </row>
    <row r="1798" spans="4:4" x14ac:dyDescent="0.2">
      <c r="D1798" s="139"/>
    </row>
    <row r="1799" spans="4:4" x14ac:dyDescent="0.2">
      <c r="D1799" s="139"/>
    </row>
    <row r="1800" spans="4:4" x14ac:dyDescent="0.2">
      <c r="D1800" s="139"/>
    </row>
    <row r="1801" spans="4:4" x14ac:dyDescent="0.2">
      <c r="D1801" s="139"/>
    </row>
    <row r="1802" spans="4:4" x14ac:dyDescent="0.2">
      <c r="D1802" s="139"/>
    </row>
    <row r="1803" spans="4:4" x14ac:dyDescent="0.2">
      <c r="D1803" s="139"/>
    </row>
    <row r="1804" spans="4:4" x14ac:dyDescent="0.2">
      <c r="D1804" s="139"/>
    </row>
    <row r="1805" spans="4:4" x14ac:dyDescent="0.2">
      <c r="D1805" s="139"/>
    </row>
    <row r="1806" spans="4:4" x14ac:dyDescent="0.2">
      <c r="D1806" s="139"/>
    </row>
    <row r="1807" spans="4:4" x14ac:dyDescent="0.2">
      <c r="D1807" s="139"/>
    </row>
    <row r="1808" spans="4:4" x14ac:dyDescent="0.2">
      <c r="D1808" s="139"/>
    </row>
    <row r="1809" spans="4:4" x14ac:dyDescent="0.2">
      <c r="D1809" s="139"/>
    </row>
    <row r="1810" spans="4:4" x14ac:dyDescent="0.2">
      <c r="D1810" s="139"/>
    </row>
    <row r="1811" spans="4:4" x14ac:dyDescent="0.2">
      <c r="D1811" s="139"/>
    </row>
    <row r="1812" spans="4:4" x14ac:dyDescent="0.2">
      <c r="D1812" s="139"/>
    </row>
    <row r="1813" spans="4:4" x14ac:dyDescent="0.2">
      <c r="D1813" s="139"/>
    </row>
    <row r="1814" spans="4:4" x14ac:dyDescent="0.2">
      <c r="D1814" s="139"/>
    </row>
    <row r="1815" spans="4:4" x14ac:dyDescent="0.2">
      <c r="D1815" s="139"/>
    </row>
    <row r="1816" spans="4:4" x14ac:dyDescent="0.2">
      <c r="D1816" s="139"/>
    </row>
    <row r="1817" spans="4:4" x14ac:dyDescent="0.2">
      <c r="D1817" s="139"/>
    </row>
    <row r="1818" spans="4:4" x14ac:dyDescent="0.2">
      <c r="D1818" s="139"/>
    </row>
    <row r="1819" spans="4:4" x14ac:dyDescent="0.2">
      <c r="D1819" s="139"/>
    </row>
    <row r="1820" spans="4:4" x14ac:dyDescent="0.2">
      <c r="D1820" s="139"/>
    </row>
    <row r="1821" spans="4:4" x14ac:dyDescent="0.2">
      <c r="D1821" s="139"/>
    </row>
    <row r="1822" spans="4:4" x14ac:dyDescent="0.2">
      <c r="D1822" s="139"/>
    </row>
    <row r="1823" spans="4:4" x14ac:dyDescent="0.2">
      <c r="D1823" s="139"/>
    </row>
    <row r="1824" spans="4:4" x14ac:dyDescent="0.2">
      <c r="D1824" s="139"/>
    </row>
    <row r="1825" spans="4:4" x14ac:dyDescent="0.2">
      <c r="D1825" s="139"/>
    </row>
    <row r="1826" spans="4:4" x14ac:dyDescent="0.2">
      <c r="D1826" s="139"/>
    </row>
    <row r="1827" spans="4:4" x14ac:dyDescent="0.2">
      <c r="D1827" s="139"/>
    </row>
    <row r="1828" spans="4:4" x14ac:dyDescent="0.2">
      <c r="D1828" s="139"/>
    </row>
    <row r="1829" spans="4:4" x14ac:dyDescent="0.2">
      <c r="D1829" s="139"/>
    </row>
    <row r="1830" spans="4:4" x14ac:dyDescent="0.2">
      <c r="D1830" s="139"/>
    </row>
    <row r="1831" spans="4:4" x14ac:dyDescent="0.2">
      <c r="D1831" s="139"/>
    </row>
    <row r="1832" spans="4:4" x14ac:dyDescent="0.2">
      <c r="D1832" s="139"/>
    </row>
    <row r="1833" spans="4:4" x14ac:dyDescent="0.2">
      <c r="D1833" s="139"/>
    </row>
    <row r="1834" spans="4:4" x14ac:dyDescent="0.2">
      <c r="D1834" s="139"/>
    </row>
    <row r="1835" spans="4:4" x14ac:dyDescent="0.2">
      <c r="D1835" s="139"/>
    </row>
    <row r="1836" spans="4:4" x14ac:dyDescent="0.2">
      <c r="D1836" s="139"/>
    </row>
    <row r="1837" spans="4:4" x14ac:dyDescent="0.2">
      <c r="D1837" s="139"/>
    </row>
    <row r="1838" spans="4:4" x14ac:dyDescent="0.2">
      <c r="D1838" s="139"/>
    </row>
    <row r="1839" spans="4:4" x14ac:dyDescent="0.2">
      <c r="D1839" s="139"/>
    </row>
    <row r="1840" spans="4:4" x14ac:dyDescent="0.2">
      <c r="D1840" s="139"/>
    </row>
    <row r="1841" spans="4:4" x14ac:dyDescent="0.2">
      <c r="D1841" s="139"/>
    </row>
    <row r="1842" spans="4:4" x14ac:dyDescent="0.2">
      <c r="D1842" s="139"/>
    </row>
    <row r="1843" spans="4:4" x14ac:dyDescent="0.2">
      <c r="D1843" s="139"/>
    </row>
    <row r="1844" spans="4:4" x14ac:dyDescent="0.2">
      <c r="D1844" s="139"/>
    </row>
    <row r="1845" spans="4:4" x14ac:dyDescent="0.2">
      <c r="D1845" s="139"/>
    </row>
    <row r="1846" spans="4:4" x14ac:dyDescent="0.2">
      <c r="D1846" s="139"/>
    </row>
    <row r="1847" spans="4:4" x14ac:dyDescent="0.2">
      <c r="D1847" s="139"/>
    </row>
    <row r="1848" spans="4:4" x14ac:dyDescent="0.2">
      <c r="D1848" s="139"/>
    </row>
    <row r="1849" spans="4:4" x14ac:dyDescent="0.2">
      <c r="D1849" s="139"/>
    </row>
    <row r="1850" spans="4:4" x14ac:dyDescent="0.2">
      <c r="D1850" s="139"/>
    </row>
    <row r="1851" spans="4:4" x14ac:dyDescent="0.2">
      <c r="D1851" s="139"/>
    </row>
    <row r="1852" spans="4:4" x14ac:dyDescent="0.2">
      <c r="D1852" s="139"/>
    </row>
    <row r="1853" spans="4:4" x14ac:dyDescent="0.2">
      <c r="D1853" s="139"/>
    </row>
    <row r="1854" spans="4:4" x14ac:dyDescent="0.2">
      <c r="D1854" s="139"/>
    </row>
    <row r="1855" spans="4:4" x14ac:dyDescent="0.2">
      <c r="D1855" s="139"/>
    </row>
    <row r="1856" spans="4:4" x14ac:dyDescent="0.2">
      <c r="D1856" s="139"/>
    </row>
    <row r="1857" spans="4:4" x14ac:dyDescent="0.2">
      <c r="D1857" s="139"/>
    </row>
    <row r="1858" spans="4:4" x14ac:dyDescent="0.2">
      <c r="D1858" s="139"/>
    </row>
    <row r="1859" spans="4:4" x14ac:dyDescent="0.2">
      <c r="D1859" s="139"/>
    </row>
    <row r="1860" spans="4:4" x14ac:dyDescent="0.2">
      <c r="D1860" s="139"/>
    </row>
    <row r="1861" spans="4:4" x14ac:dyDescent="0.2">
      <c r="D1861" s="139"/>
    </row>
    <row r="1862" spans="4:4" x14ac:dyDescent="0.2">
      <c r="D1862" s="139"/>
    </row>
    <row r="1863" spans="4:4" x14ac:dyDescent="0.2">
      <c r="D1863" s="139"/>
    </row>
    <row r="1864" spans="4:4" x14ac:dyDescent="0.2">
      <c r="D1864" s="139"/>
    </row>
    <row r="1865" spans="4:4" x14ac:dyDescent="0.2">
      <c r="D1865" s="139"/>
    </row>
    <row r="1866" spans="4:4" x14ac:dyDescent="0.2">
      <c r="D1866" s="139"/>
    </row>
    <row r="1867" spans="4:4" x14ac:dyDescent="0.2">
      <c r="D1867" s="139"/>
    </row>
    <row r="1868" spans="4:4" x14ac:dyDescent="0.2">
      <c r="D1868" s="139"/>
    </row>
    <row r="1869" spans="4:4" x14ac:dyDescent="0.2">
      <c r="D1869" s="139"/>
    </row>
    <row r="1870" spans="4:4" x14ac:dyDescent="0.2">
      <c r="D1870" s="139"/>
    </row>
    <row r="1871" spans="4:4" x14ac:dyDescent="0.2">
      <c r="D1871" s="139"/>
    </row>
    <row r="1872" spans="4:4" x14ac:dyDescent="0.2">
      <c r="D1872" s="139"/>
    </row>
    <row r="1873" spans="4:4" x14ac:dyDescent="0.2">
      <c r="D1873" s="139"/>
    </row>
    <row r="1874" spans="4:4" x14ac:dyDescent="0.2">
      <c r="D1874" s="139"/>
    </row>
    <row r="1875" spans="4:4" x14ac:dyDescent="0.2">
      <c r="D1875" s="139"/>
    </row>
    <row r="1876" spans="4:4" x14ac:dyDescent="0.2">
      <c r="D1876" s="139"/>
    </row>
    <row r="1877" spans="4:4" x14ac:dyDescent="0.2">
      <c r="D1877" s="139"/>
    </row>
    <row r="1878" spans="4:4" x14ac:dyDescent="0.2">
      <c r="D1878" s="139"/>
    </row>
    <row r="1879" spans="4:4" x14ac:dyDescent="0.2">
      <c r="D1879" s="139"/>
    </row>
    <row r="1880" spans="4:4" x14ac:dyDescent="0.2">
      <c r="D1880" s="139"/>
    </row>
    <row r="1881" spans="4:4" x14ac:dyDescent="0.2">
      <c r="D1881" s="139"/>
    </row>
    <row r="1882" spans="4:4" x14ac:dyDescent="0.2">
      <c r="D1882" s="139"/>
    </row>
    <row r="1883" spans="4:4" x14ac:dyDescent="0.2">
      <c r="D1883" s="139"/>
    </row>
    <row r="1884" spans="4:4" x14ac:dyDescent="0.2">
      <c r="D1884" s="139"/>
    </row>
    <row r="1885" spans="4:4" x14ac:dyDescent="0.2">
      <c r="D1885" s="139"/>
    </row>
    <row r="1886" spans="4:4" x14ac:dyDescent="0.2">
      <c r="D1886" s="139"/>
    </row>
    <row r="1887" spans="4:4" x14ac:dyDescent="0.2">
      <c r="D1887" s="139"/>
    </row>
    <row r="1888" spans="4:4" x14ac:dyDescent="0.2">
      <c r="D1888" s="139"/>
    </row>
    <row r="1889" spans="4:4" x14ac:dyDescent="0.2">
      <c r="D1889" s="139"/>
    </row>
    <row r="1890" spans="4:4" x14ac:dyDescent="0.2">
      <c r="D1890" s="139"/>
    </row>
    <row r="1891" spans="4:4" x14ac:dyDescent="0.2">
      <c r="D1891" s="139"/>
    </row>
    <row r="1892" spans="4:4" x14ac:dyDescent="0.2">
      <c r="D1892" s="139"/>
    </row>
    <row r="1893" spans="4:4" x14ac:dyDescent="0.2">
      <c r="D1893" s="139"/>
    </row>
    <row r="1894" spans="4:4" x14ac:dyDescent="0.2">
      <c r="D1894" s="139"/>
    </row>
    <row r="1895" spans="4:4" x14ac:dyDescent="0.2">
      <c r="D1895" s="139"/>
    </row>
    <row r="1896" spans="4:4" x14ac:dyDescent="0.2">
      <c r="D1896" s="139"/>
    </row>
    <row r="1897" spans="4:4" x14ac:dyDescent="0.2">
      <c r="D1897" s="139"/>
    </row>
    <row r="1898" spans="4:4" x14ac:dyDescent="0.2">
      <c r="D1898" s="139"/>
    </row>
    <row r="1899" spans="4:4" x14ac:dyDescent="0.2">
      <c r="D1899" s="139"/>
    </row>
    <row r="1900" spans="4:4" x14ac:dyDescent="0.2">
      <c r="D1900" s="139"/>
    </row>
    <row r="1901" spans="4:4" x14ac:dyDescent="0.2">
      <c r="D1901" s="139"/>
    </row>
    <row r="1902" spans="4:4" x14ac:dyDescent="0.2">
      <c r="D1902" s="139"/>
    </row>
    <row r="1903" spans="4:4" x14ac:dyDescent="0.2">
      <c r="D1903" s="139"/>
    </row>
    <row r="1904" spans="4:4" x14ac:dyDescent="0.2">
      <c r="D1904" s="139"/>
    </row>
    <row r="1905" spans="4:4" x14ac:dyDescent="0.2">
      <c r="D1905" s="139"/>
    </row>
    <row r="1906" spans="4:4" x14ac:dyDescent="0.2">
      <c r="D1906" s="139"/>
    </row>
    <row r="1907" spans="4:4" x14ac:dyDescent="0.2">
      <c r="D1907" s="139"/>
    </row>
    <row r="1908" spans="4:4" x14ac:dyDescent="0.2">
      <c r="D1908" s="139"/>
    </row>
    <row r="1909" spans="4:4" x14ac:dyDescent="0.2">
      <c r="D1909" s="139"/>
    </row>
    <row r="1910" spans="4:4" x14ac:dyDescent="0.2">
      <c r="D1910" s="139"/>
    </row>
    <row r="1911" spans="4:4" x14ac:dyDescent="0.2">
      <c r="D1911" s="139"/>
    </row>
    <row r="1912" spans="4:4" x14ac:dyDescent="0.2">
      <c r="D1912" s="139"/>
    </row>
    <row r="1913" spans="4:4" x14ac:dyDescent="0.2">
      <c r="D1913" s="139"/>
    </row>
    <row r="1914" spans="4:4" x14ac:dyDescent="0.2">
      <c r="D1914" s="139"/>
    </row>
    <row r="1915" spans="4:4" x14ac:dyDescent="0.2">
      <c r="D1915" s="139"/>
    </row>
    <row r="1916" spans="4:4" x14ac:dyDescent="0.2">
      <c r="D1916" s="139"/>
    </row>
    <row r="1917" spans="4:4" x14ac:dyDescent="0.2">
      <c r="D1917" s="139"/>
    </row>
    <row r="1918" spans="4:4" x14ac:dyDescent="0.2">
      <c r="D1918" s="139"/>
    </row>
    <row r="1919" spans="4:4" x14ac:dyDescent="0.2">
      <c r="D1919" s="139"/>
    </row>
    <row r="1920" spans="4:4" x14ac:dyDescent="0.2">
      <c r="D1920" s="139"/>
    </row>
    <row r="1921" spans="4:4" x14ac:dyDescent="0.2">
      <c r="D1921" s="139"/>
    </row>
    <row r="1922" spans="4:4" x14ac:dyDescent="0.2">
      <c r="D1922" s="139"/>
    </row>
    <row r="1923" spans="4:4" x14ac:dyDescent="0.2">
      <c r="D1923" s="139"/>
    </row>
    <row r="1924" spans="4:4" x14ac:dyDescent="0.2">
      <c r="D1924" s="139"/>
    </row>
    <row r="1925" spans="4:4" x14ac:dyDescent="0.2">
      <c r="D1925" s="139"/>
    </row>
    <row r="1926" spans="4:4" x14ac:dyDescent="0.2">
      <c r="D1926" s="139"/>
    </row>
    <row r="1927" spans="4:4" x14ac:dyDescent="0.2">
      <c r="D1927" s="139"/>
    </row>
    <row r="1928" spans="4:4" x14ac:dyDescent="0.2">
      <c r="D1928" s="139"/>
    </row>
    <row r="1929" spans="4:4" x14ac:dyDescent="0.2">
      <c r="D1929" s="139"/>
    </row>
    <row r="1930" spans="4:4" x14ac:dyDescent="0.2">
      <c r="D1930" s="139"/>
    </row>
    <row r="1931" spans="4:4" x14ac:dyDescent="0.2">
      <c r="D1931" s="139"/>
    </row>
    <row r="1932" spans="4:4" x14ac:dyDescent="0.2">
      <c r="D1932" s="139"/>
    </row>
    <row r="1933" spans="4:4" x14ac:dyDescent="0.2">
      <c r="D1933" s="139"/>
    </row>
    <row r="1934" spans="4:4" x14ac:dyDescent="0.2">
      <c r="D1934" s="139"/>
    </row>
    <row r="1935" spans="4:4" x14ac:dyDescent="0.2">
      <c r="D1935" s="139"/>
    </row>
    <row r="1936" spans="4:4" x14ac:dyDescent="0.2">
      <c r="D1936" s="139"/>
    </row>
    <row r="1937" spans="4:4" x14ac:dyDescent="0.2">
      <c r="D1937" s="139"/>
    </row>
    <row r="1938" spans="4:4" x14ac:dyDescent="0.2">
      <c r="D1938" s="139"/>
    </row>
    <row r="1939" spans="4:4" x14ac:dyDescent="0.2">
      <c r="D1939" s="139"/>
    </row>
    <row r="1940" spans="4:4" x14ac:dyDescent="0.2">
      <c r="D1940" s="139"/>
    </row>
    <row r="1941" spans="4:4" x14ac:dyDescent="0.2">
      <c r="D1941" s="139"/>
    </row>
    <row r="1942" spans="4:4" x14ac:dyDescent="0.2">
      <c r="D1942" s="139"/>
    </row>
    <row r="1943" spans="4:4" x14ac:dyDescent="0.2">
      <c r="D1943" s="139"/>
    </row>
    <row r="1944" spans="4:4" x14ac:dyDescent="0.2">
      <c r="D1944" s="139"/>
    </row>
    <row r="1945" spans="4:4" x14ac:dyDescent="0.2">
      <c r="D1945" s="139"/>
    </row>
    <row r="1946" spans="4:4" x14ac:dyDescent="0.2">
      <c r="D1946" s="139"/>
    </row>
    <row r="1947" spans="4:4" x14ac:dyDescent="0.2">
      <c r="D1947" s="139"/>
    </row>
    <row r="1948" spans="4:4" x14ac:dyDescent="0.2">
      <c r="D1948" s="139"/>
    </row>
    <row r="1949" spans="4:4" x14ac:dyDescent="0.2">
      <c r="D1949" s="139"/>
    </row>
    <row r="1950" spans="4:4" x14ac:dyDescent="0.2">
      <c r="D1950" s="139"/>
    </row>
    <row r="1951" spans="4:4" x14ac:dyDescent="0.2">
      <c r="D1951" s="139"/>
    </row>
    <row r="1952" spans="4:4" x14ac:dyDescent="0.2">
      <c r="D1952" s="139"/>
    </row>
    <row r="1953" spans="4:4" x14ac:dyDescent="0.2">
      <c r="D1953" s="139"/>
    </row>
    <row r="1954" spans="4:4" x14ac:dyDescent="0.2">
      <c r="D1954" s="139"/>
    </row>
    <row r="1955" spans="4:4" x14ac:dyDescent="0.2">
      <c r="D1955" s="139"/>
    </row>
    <row r="1956" spans="4:4" x14ac:dyDescent="0.2">
      <c r="D1956" s="139"/>
    </row>
    <row r="1957" spans="4:4" x14ac:dyDescent="0.2">
      <c r="D1957" s="139"/>
    </row>
    <row r="1958" spans="4:4" x14ac:dyDescent="0.2">
      <c r="D1958" s="139"/>
    </row>
    <row r="1959" spans="4:4" x14ac:dyDescent="0.2">
      <c r="D1959" s="139"/>
    </row>
    <row r="1960" spans="4:4" x14ac:dyDescent="0.2">
      <c r="D1960" s="139"/>
    </row>
    <row r="1961" spans="4:4" x14ac:dyDescent="0.2">
      <c r="D1961" s="139"/>
    </row>
    <row r="1962" spans="4:4" x14ac:dyDescent="0.2">
      <c r="D1962" s="139"/>
    </row>
    <row r="1963" spans="4:4" x14ac:dyDescent="0.2">
      <c r="D1963" s="139"/>
    </row>
    <row r="1964" spans="4:4" x14ac:dyDescent="0.2">
      <c r="D1964" s="139"/>
    </row>
    <row r="1965" spans="4:4" x14ac:dyDescent="0.2">
      <c r="D1965" s="139"/>
    </row>
    <row r="1966" spans="4:4" x14ac:dyDescent="0.2">
      <c r="D1966" s="139"/>
    </row>
    <row r="1967" spans="4:4" x14ac:dyDescent="0.2">
      <c r="D1967" s="139"/>
    </row>
    <row r="1968" spans="4:4" x14ac:dyDescent="0.2">
      <c r="D1968" s="139"/>
    </row>
    <row r="1969" spans="4:4" x14ac:dyDescent="0.2">
      <c r="D1969" s="139"/>
    </row>
    <row r="1970" spans="4:4" x14ac:dyDescent="0.2">
      <c r="D1970" s="139"/>
    </row>
    <row r="1971" spans="4:4" x14ac:dyDescent="0.2">
      <c r="D1971" s="139"/>
    </row>
    <row r="1972" spans="4:4" x14ac:dyDescent="0.2">
      <c r="D1972" s="139"/>
    </row>
    <row r="1973" spans="4:4" x14ac:dyDescent="0.2">
      <c r="D1973" s="139"/>
    </row>
    <row r="1974" spans="4:4" x14ac:dyDescent="0.2">
      <c r="D1974" s="139"/>
    </row>
    <row r="1975" spans="4:4" x14ac:dyDescent="0.2">
      <c r="D1975" s="139"/>
    </row>
    <row r="1976" spans="4:4" x14ac:dyDescent="0.2">
      <c r="D1976" s="139"/>
    </row>
    <row r="1977" spans="4:4" x14ac:dyDescent="0.2">
      <c r="D1977" s="139"/>
    </row>
    <row r="1978" spans="4:4" x14ac:dyDescent="0.2">
      <c r="D1978" s="139"/>
    </row>
    <row r="1979" spans="4:4" x14ac:dyDescent="0.2">
      <c r="D1979" s="139"/>
    </row>
    <row r="1980" spans="4:4" x14ac:dyDescent="0.2">
      <c r="D1980" s="139"/>
    </row>
    <row r="1981" spans="4:4" x14ac:dyDescent="0.2">
      <c r="D1981" s="139"/>
    </row>
    <row r="1982" spans="4:4" x14ac:dyDescent="0.2">
      <c r="D1982" s="139"/>
    </row>
    <row r="1983" spans="4:4" x14ac:dyDescent="0.2">
      <c r="D1983" s="139"/>
    </row>
    <row r="1984" spans="4:4" x14ac:dyDescent="0.2">
      <c r="D1984" s="139"/>
    </row>
    <row r="1985" spans="4:4" x14ac:dyDescent="0.2">
      <c r="D1985" s="139"/>
    </row>
    <row r="1986" spans="4:4" x14ac:dyDescent="0.2">
      <c r="D1986" s="139"/>
    </row>
    <row r="1987" spans="4:4" x14ac:dyDescent="0.2">
      <c r="D1987" s="139"/>
    </row>
    <row r="1988" spans="4:4" x14ac:dyDescent="0.2">
      <c r="D1988" s="139"/>
    </row>
    <row r="1989" spans="4:4" x14ac:dyDescent="0.2">
      <c r="D1989" s="139"/>
    </row>
    <row r="1990" spans="4:4" x14ac:dyDescent="0.2">
      <c r="D1990" s="139"/>
    </row>
    <row r="1991" spans="4:4" x14ac:dyDescent="0.2">
      <c r="D1991" s="139"/>
    </row>
    <row r="1992" spans="4:4" x14ac:dyDescent="0.2">
      <c r="D1992" s="139"/>
    </row>
    <row r="1993" spans="4:4" x14ac:dyDescent="0.2">
      <c r="D1993" s="139"/>
    </row>
    <row r="1994" spans="4:4" x14ac:dyDescent="0.2">
      <c r="D1994" s="139"/>
    </row>
    <row r="1995" spans="4:4" x14ac:dyDescent="0.2">
      <c r="D1995" s="139"/>
    </row>
    <row r="1996" spans="4:4" x14ac:dyDescent="0.2">
      <c r="D1996" s="139"/>
    </row>
    <row r="1997" spans="4:4" x14ac:dyDescent="0.2">
      <c r="D1997" s="139"/>
    </row>
    <row r="1998" spans="4:4" x14ac:dyDescent="0.2">
      <c r="D1998" s="139"/>
    </row>
    <row r="1999" spans="4:4" x14ac:dyDescent="0.2">
      <c r="D1999" s="139"/>
    </row>
    <row r="2000" spans="4:4" x14ac:dyDescent="0.2">
      <c r="D2000" s="139"/>
    </row>
    <row r="2001" spans="4:4" x14ac:dyDescent="0.2">
      <c r="D2001" s="139"/>
    </row>
    <row r="2002" spans="4:4" x14ac:dyDescent="0.2">
      <c r="D2002" s="139"/>
    </row>
    <row r="2003" spans="4:4" x14ac:dyDescent="0.2">
      <c r="D2003" s="139"/>
    </row>
    <row r="2004" spans="4:4" x14ac:dyDescent="0.2">
      <c r="D2004" s="139"/>
    </row>
    <row r="2005" spans="4:4" x14ac:dyDescent="0.2">
      <c r="D2005" s="139"/>
    </row>
    <row r="2006" spans="4:4" x14ac:dyDescent="0.2">
      <c r="D2006" s="139"/>
    </row>
    <row r="2007" spans="4:4" x14ac:dyDescent="0.2">
      <c r="D2007" s="139"/>
    </row>
    <row r="2008" spans="4:4" x14ac:dyDescent="0.2">
      <c r="D2008" s="139"/>
    </row>
    <row r="2009" spans="4:4" x14ac:dyDescent="0.2">
      <c r="D2009" s="139"/>
    </row>
    <row r="2010" spans="4:4" x14ac:dyDescent="0.2">
      <c r="D2010" s="139"/>
    </row>
    <row r="2011" spans="4:4" x14ac:dyDescent="0.2">
      <c r="D2011" s="139"/>
    </row>
    <row r="2012" spans="4:4" x14ac:dyDescent="0.2">
      <c r="D2012" s="139"/>
    </row>
    <row r="2013" spans="4:4" x14ac:dyDescent="0.2">
      <c r="D2013" s="139"/>
    </row>
    <row r="2014" spans="4:4" x14ac:dyDescent="0.2">
      <c r="D2014" s="139"/>
    </row>
    <row r="2015" spans="4:4" x14ac:dyDescent="0.2">
      <c r="D2015" s="139"/>
    </row>
    <row r="2016" spans="4:4" x14ac:dyDescent="0.2">
      <c r="D2016" s="139"/>
    </row>
    <row r="2017" spans="4:4" x14ac:dyDescent="0.2">
      <c r="D2017" s="139"/>
    </row>
    <row r="2018" spans="4:4" x14ac:dyDescent="0.2">
      <c r="D2018" s="139"/>
    </row>
    <row r="2019" spans="4:4" x14ac:dyDescent="0.2">
      <c r="D2019" s="139"/>
    </row>
    <row r="2020" spans="4:4" x14ac:dyDescent="0.2">
      <c r="D2020" s="139"/>
    </row>
    <row r="2021" spans="4:4" x14ac:dyDescent="0.2">
      <c r="D2021" s="139"/>
    </row>
    <row r="2022" spans="4:4" x14ac:dyDescent="0.2">
      <c r="D2022" s="139"/>
    </row>
    <row r="2023" spans="4:4" x14ac:dyDescent="0.2">
      <c r="D2023" s="139"/>
    </row>
    <row r="2024" spans="4:4" x14ac:dyDescent="0.2">
      <c r="D2024" s="139"/>
    </row>
    <row r="2025" spans="4:4" x14ac:dyDescent="0.2">
      <c r="D2025" s="139"/>
    </row>
    <row r="2026" spans="4:4" x14ac:dyDescent="0.2">
      <c r="D2026" s="139"/>
    </row>
    <row r="2027" spans="4:4" x14ac:dyDescent="0.2">
      <c r="D2027" s="139"/>
    </row>
    <row r="2028" spans="4:4" x14ac:dyDescent="0.2">
      <c r="D2028" s="139"/>
    </row>
    <row r="2029" spans="4:4" x14ac:dyDescent="0.2">
      <c r="D2029" s="139"/>
    </row>
    <row r="2030" spans="4:4" x14ac:dyDescent="0.2">
      <c r="D2030" s="139"/>
    </row>
    <row r="2031" spans="4:4" x14ac:dyDescent="0.2">
      <c r="D2031" s="139"/>
    </row>
    <row r="2032" spans="4:4" x14ac:dyDescent="0.2">
      <c r="D2032" s="139"/>
    </row>
    <row r="2033" spans="4:4" x14ac:dyDescent="0.2">
      <c r="D2033" s="139"/>
    </row>
    <row r="2034" spans="4:4" x14ac:dyDescent="0.2">
      <c r="D2034" s="139"/>
    </row>
    <row r="2035" spans="4:4" x14ac:dyDescent="0.2">
      <c r="D2035" s="139"/>
    </row>
    <row r="2036" spans="4:4" x14ac:dyDescent="0.2">
      <c r="D2036" s="139"/>
    </row>
    <row r="2037" spans="4:4" x14ac:dyDescent="0.2">
      <c r="D2037" s="139"/>
    </row>
    <row r="2038" spans="4:4" x14ac:dyDescent="0.2">
      <c r="D2038" s="139"/>
    </row>
    <row r="2039" spans="4:4" x14ac:dyDescent="0.2">
      <c r="D2039" s="139"/>
    </row>
    <row r="2040" spans="4:4" x14ac:dyDescent="0.2">
      <c r="D2040" s="139"/>
    </row>
    <row r="2041" spans="4:4" x14ac:dyDescent="0.2">
      <c r="D2041" s="139"/>
    </row>
    <row r="2042" spans="4:4" x14ac:dyDescent="0.2">
      <c r="D2042" s="139"/>
    </row>
    <row r="2043" spans="4:4" x14ac:dyDescent="0.2">
      <c r="D2043" s="139"/>
    </row>
    <row r="2044" spans="4:4" x14ac:dyDescent="0.2">
      <c r="D2044" s="139"/>
    </row>
    <row r="2045" spans="4:4" x14ac:dyDescent="0.2">
      <c r="D2045" s="139"/>
    </row>
    <row r="2046" spans="4:4" x14ac:dyDescent="0.2">
      <c r="D2046" s="139"/>
    </row>
    <row r="2047" spans="4:4" x14ac:dyDescent="0.2">
      <c r="D2047" s="139"/>
    </row>
    <row r="2048" spans="4:4" x14ac:dyDescent="0.2">
      <c r="D2048" s="139"/>
    </row>
    <row r="2049" spans="4:4" x14ac:dyDescent="0.2">
      <c r="D2049" s="139"/>
    </row>
    <row r="2050" spans="4:4" x14ac:dyDescent="0.2">
      <c r="D2050" s="139"/>
    </row>
    <row r="2051" spans="4:4" x14ac:dyDescent="0.2">
      <c r="D2051" s="139"/>
    </row>
    <row r="2052" spans="4:4" x14ac:dyDescent="0.2">
      <c r="D2052" s="139"/>
    </row>
    <row r="2053" spans="4:4" x14ac:dyDescent="0.2">
      <c r="D2053" s="139"/>
    </row>
    <row r="2054" spans="4:4" x14ac:dyDescent="0.2">
      <c r="D2054" s="139"/>
    </row>
    <row r="2055" spans="4:4" x14ac:dyDescent="0.2">
      <c r="D2055" s="139"/>
    </row>
    <row r="2056" spans="4:4" x14ac:dyDescent="0.2">
      <c r="D2056" s="139"/>
    </row>
    <row r="2057" spans="4:4" x14ac:dyDescent="0.2">
      <c r="D2057" s="139"/>
    </row>
    <row r="2058" spans="4:4" x14ac:dyDescent="0.2">
      <c r="D2058" s="139"/>
    </row>
    <row r="2059" spans="4:4" x14ac:dyDescent="0.2">
      <c r="D2059" s="139"/>
    </row>
    <row r="2060" spans="4:4" x14ac:dyDescent="0.2">
      <c r="D2060" s="139"/>
    </row>
    <row r="2061" spans="4:4" x14ac:dyDescent="0.2">
      <c r="D2061" s="139"/>
    </row>
    <row r="2062" spans="4:4" x14ac:dyDescent="0.2">
      <c r="D2062" s="139"/>
    </row>
    <row r="2063" spans="4:4" x14ac:dyDescent="0.2">
      <c r="D2063" s="139"/>
    </row>
    <row r="2064" spans="4:4" x14ac:dyDescent="0.2">
      <c r="D2064" s="139"/>
    </row>
    <row r="2065" spans="4:4" x14ac:dyDescent="0.2">
      <c r="D2065" s="139"/>
    </row>
    <row r="2066" spans="4:4" x14ac:dyDescent="0.2">
      <c r="D2066" s="139"/>
    </row>
    <row r="2067" spans="4:4" x14ac:dyDescent="0.2">
      <c r="D2067" s="139"/>
    </row>
    <row r="2068" spans="4:4" x14ac:dyDescent="0.2">
      <c r="D2068" s="139"/>
    </row>
    <row r="2069" spans="4:4" x14ac:dyDescent="0.2">
      <c r="D2069" s="139"/>
    </row>
    <row r="2070" spans="4:4" x14ac:dyDescent="0.2">
      <c r="D2070" s="139"/>
    </row>
    <row r="2071" spans="4:4" x14ac:dyDescent="0.2">
      <c r="D2071" s="139"/>
    </row>
    <row r="2072" spans="4:4" x14ac:dyDescent="0.2">
      <c r="D2072" s="139"/>
    </row>
    <row r="2073" spans="4:4" x14ac:dyDescent="0.2">
      <c r="D2073" s="139"/>
    </row>
    <row r="2074" spans="4:4" x14ac:dyDescent="0.2">
      <c r="D2074" s="139"/>
    </row>
    <row r="2075" spans="4:4" x14ac:dyDescent="0.2">
      <c r="D2075" s="139"/>
    </row>
    <row r="2076" spans="4:4" x14ac:dyDescent="0.2">
      <c r="D2076" s="139"/>
    </row>
    <row r="2077" spans="4:4" x14ac:dyDescent="0.2">
      <c r="D2077" s="139"/>
    </row>
    <row r="2078" spans="4:4" x14ac:dyDescent="0.2">
      <c r="D2078" s="139"/>
    </row>
    <row r="2079" spans="4:4" x14ac:dyDescent="0.2">
      <c r="D2079" s="139"/>
    </row>
    <row r="2080" spans="4:4" x14ac:dyDescent="0.2">
      <c r="D2080" s="139"/>
    </row>
    <row r="2081" spans="4:4" x14ac:dyDescent="0.2">
      <c r="D2081" s="139"/>
    </row>
    <row r="2082" spans="4:4" x14ac:dyDescent="0.2">
      <c r="D2082" s="139"/>
    </row>
    <row r="2083" spans="4:4" x14ac:dyDescent="0.2">
      <c r="D2083" s="139"/>
    </row>
    <row r="2084" spans="4:4" x14ac:dyDescent="0.2">
      <c r="D2084" s="139"/>
    </row>
    <row r="2085" spans="4:4" x14ac:dyDescent="0.2">
      <c r="D2085" s="139"/>
    </row>
    <row r="2086" spans="4:4" x14ac:dyDescent="0.2">
      <c r="D2086" s="139"/>
    </row>
    <row r="2087" spans="4:4" x14ac:dyDescent="0.2">
      <c r="D2087" s="139"/>
    </row>
    <row r="2088" spans="4:4" x14ac:dyDescent="0.2">
      <c r="D2088" s="139"/>
    </row>
    <row r="2089" spans="4:4" x14ac:dyDescent="0.2">
      <c r="D2089" s="139"/>
    </row>
    <row r="2090" spans="4:4" x14ac:dyDescent="0.2">
      <c r="D2090" s="139"/>
    </row>
    <row r="2091" spans="4:4" x14ac:dyDescent="0.2">
      <c r="D2091" s="139"/>
    </row>
    <row r="2092" spans="4:4" x14ac:dyDescent="0.2">
      <c r="D2092" s="139"/>
    </row>
    <row r="2093" spans="4:4" x14ac:dyDescent="0.2">
      <c r="D2093" s="139"/>
    </row>
    <row r="2094" spans="4:4" x14ac:dyDescent="0.2">
      <c r="D2094" s="139"/>
    </row>
    <row r="2095" spans="4:4" x14ac:dyDescent="0.2">
      <c r="D2095" s="139"/>
    </row>
    <row r="2096" spans="4:4" x14ac:dyDescent="0.2">
      <c r="D2096" s="139"/>
    </row>
    <row r="2097" spans="4:4" x14ac:dyDescent="0.2">
      <c r="D2097" s="139"/>
    </row>
    <row r="2098" spans="4:4" x14ac:dyDescent="0.2">
      <c r="D2098" s="139"/>
    </row>
    <row r="2099" spans="4:4" x14ac:dyDescent="0.2">
      <c r="D2099" s="139"/>
    </row>
    <row r="2100" spans="4:4" x14ac:dyDescent="0.2">
      <c r="D2100" s="139"/>
    </row>
    <row r="2101" spans="4:4" x14ac:dyDescent="0.2">
      <c r="D2101" s="139"/>
    </row>
    <row r="2102" spans="4:4" x14ac:dyDescent="0.2">
      <c r="D2102" s="139"/>
    </row>
    <row r="2103" spans="4:4" x14ac:dyDescent="0.2">
      <c r="D2103" s="139"/>
    </row>
    <row r="2104" spans="4:4" x14ac:dyDescent="0.2">
      <c r="D2104" s="139"/>
    </row>
    <row r="2105" spans="4:4" x14ac:dyDescent="0.2">
      <c r="D2105" s="139"/>
    </row>
    <row r="2106" spans="4:4" x14ac:dyDescent="0.2">
      <c r="D2106" s="139"/>
    </row>
    <row r="2107" spans="4:4" x14ac:dyDescent="0.2">
      <c r="D2107" s="139"/>
    </row>
    <row r="2108" spans="4:4" x14ac:dyDescent="0.2">
      <c r="D2108" s="139"/>
    </row>
    <row r="2109" spans="4:4" x14ac:dyDescent="0.2">
      <c r="D2109" s="139"/>
    </row>
    <row r="2110" spans="4:4" x14ac:dyDescent="0.2">
      <c r="D2110" s="139"/>
    </row>
    <row r="2111" spans="4:4" x14ac:dyDescent="0.2">
      <c r="D2111" s="139"/>
    </row>
    <row r="2112" spans="4:4" x14ac:dyDescent="0.2">
      <c r="D2112" s="139"/>
    </row>
    <row r="2113" spans="4:4" x14ac:dyDescent="0.2">
      <c r="D2113" s="139"/>
    </row>
    <row r="2114" spans="4:4" x14ac:dyDescent="0.2">
      <c r="D2114" s="139"/>
    </row>
    <row r="2115" spans="4:4" x14ac:dyDescent="0.2">
      <c r="D2115" s="139"/>
    </row>
    <row r="2116" spans="4:4" x14ac:dyDescent="0.2">
      <c r="D2116" s="139"/>
    </row>
    <row r="2117" spans="4:4" x14ac:dyDescent="0.2">
      <c r="D2117" s="139"/>
    </row>
    <row r="2118" spans="4:4" x14ac:dyDescent="0.2">
      <c r="D2118" s="139"/>
    </row>
    <row r="2119" spans="4:4" x14ac:dyDescent="0.2">
      <c r="D2119" s="139"/>
    </row>
    <row r="2120" spans="4:4" x14ac:dyDescent="0.2">
      <c r="D2120" s="139"/>
    </row>
    <row r="2121" spans="4:4" x14ac:dyDescent="0.2">
      <c r="D2121" s="139"/>
    </row>
    <row r="2122" spans="4:4" x14ac:dyDescent="0.2">
      <c r="D2122" s="139"/>
    </row>
    <row r="2123" spans="4:4" x14ac:dyDescent="0.2">
      <c r="D2123" s="139"/>
    </row>
    <row r="2124" spans="4:4" x14ac:dyDescent="0.2">
      <c r="D2124" s="139"/>
    </row>
    <row r="2125" spans="4:4" x14ac:dyDescent="0.2">
      <c r="D2125" s="139"/>
    </row>
    <row r="2126" spans="4:4" x14ac:dyDescent="0.2">
      <c r="D2126" s="139"/>
    </row>
    <row r="2127" spans="4:4" x14ac:dyDescent="0.2">
      <c r="D2127" s="139"/>
    </row>
    <row r="2128" spans="4:4" x14ac:dyDescent="0.2">
      <c r="D2128" s="139"/>
    </row>
    <row r="2129" spans="4:4" x14ac:dyDescent="0.2">
      <c r="D2129" s="139"/>
    </row>
    <row r="2130" spans="4:4" x14ac:dyDescent="0.2">
      <c r="D2130" s="139"/>
    </row>
    <row r="2131" spans="4:4" x14ac:dyDescent="0.2">
      <c r="D2131" s="139"/>
    </row>
    <row r="2132" spans="4:4" x14ac:dyDescent="0.2">
      <c r="D2132" s="139"/>
    </row>
    <row r="2133" spans="4:4" x14ac:dyDescent="0.2">
      <c r="D2133" s="139"/>
    </row>
    <row r="2134" spans="4:4" x14ac:dyDescent="0.2">
      <c r="D2134" s="139"/>
    </row>
    <row r="2135" spans="4:4" x14ac:dyDescent="0.2">
      <c r="D2135" s="139"/>
    </row>
    <row r="2136" spans="4:4" x14ac:dyDescent="0.2">
      <c r="D2136" s="139"/>
    </row>
    <row r="2137" spans="4:4" x14ac:dyDescent="0.2">
      <c r="D2137" s="139"/>
    </row>
    <row r="2138" spans="4:4" x14ac:dyDescent="0.2">
      <c r="D2138" s="139"/>
    </row>
    <row r="2139" spans="4:4" x14ac:dyDescent="0.2">
      <c r="D2139" s="139"/>
    </row>
    <row r="2140" spans="4:4" x14ac:dyDescent="0.2">
      <c r="D2140" s="139"/>
    </row>
    <row r="2141" spans="4:4" x14ac:dyDescent="0.2">
      <c r="D2141" s="139"/>
    </row>
    <row r="2142" spans="4:4" x14ac:dyDescent="0.2">
      <c r="D2142" s="139"/>
    </row>
    <row r="2143" spans="4:4" x14ac:dyDescent="0.2">
      <c r="D2143" s="139"/>
    </row>
    <row r="2144" spans="4:4" x14ac:dyDescent="0.2">
      <c r="D2144" s="139"/>
    </row>
    <row r="2145" spans="4:4" x14ac:dyDescent="0.2">
      <c r="D2145" s="139"/>
    </row>
    <row r="2146" spans="4:4" x14ac:dyDescent="0.2">
      <c r="D2146" s="139"/>
    </row>
    <row r="2147" spans="4:4" x14ac:dyDescent="0.2">
      <c r="D2147" s="139"/>
    </row>
    <row r="2148" spans="4:4" x14ac:dyDescent="0.2">
      <c r="D2148" s="139"/>
    </row>
    <row r="2149" spans="4:4" x14ac:dyDescent="0.2">
      <c r="D2149" s="139"/>
    </row>
    <row r="2150" spans="4:4" x14ac:dyDescent="0.2">
      <c r="D2150" s="139"/>
    </row>
    <row r="2151" spans="4:4" x14ac:dyDescent="0.2">
      <c r="D2151" s="139"/>
    </row>
    <row r="2152" spans="4:4" x14ac:dyDescent="0.2">
      <c r="D2152" s="139"/>
    </row>
    <row r="2153" spans="4:4" x14ac:dyDescent="0.2">
      <c r="D2153" s="139"/>
    </row>
    <row r="2154" spans="4:4" x14ac:dyDescent="0.2">
      <c r="D2154" s="139"/>
    </row>
    <row r="2155" spans="4:4" x14ac:dyDescent="0.2">
      <c r="D2155" s="139"/>
    </row>
    <row r="2156" spans="4:4" x14ac:dyDescent="0.2">
      <c r="D2156" s="139"/>
    </row>
    <row r="2157" spans="4:4" x14ac:dyDescent="0.2">
      <c r="D2157" s="139"/>
    </row>
    <row r="2158" spans="4:4" x14ac:dyDescent="0.2">
      <c r="D2158" s="139"/>
    </row>
    <row r="2159" spans="4:4" x14ac:dyDescent="0.2">
      <c r="D2159" s="139"/>
    </row>
    <row r="2160" spans="4:4" x14ac:dyDescent="0.2">
      <c r="D2160" s="139"/>
    </row>
    <row r="2161" spans="4:4" x14ac:dyDescent="0.2">
      <c r="D2161" s="139"/>
    </row>
    <row r="2162" spans="4:4" x14ac:dyDescent="0.2">
      <c r="D2162" s="139"/>
    </row>
    <row r="2163" spans="4:4" x14ac:dyDescent="0.2">
      <c r="D2163" s="139"/>
    </row>
    <row r="2164" spans="4:4" x14ac:dyDescent="0.2">
      <c r="D2164" s="139"/>
    </row>
    <row r="2165" spans="4:4" x14ac:dyDescent="0.2">
      <c r="D2165" s="139"/>
    </row>
    <row r="2166" spans="4:4" x14ac:dyDescent="0.2">
      <c r="D2166" s="139"/>
    </row>
    <row r="2167" spans="4:4" x14ac:dyDescent="0.2">
      <c r="D2167" s="139"/>
    </row>
    <row r="2168" spans="4:4" x14ac:dyDescent="0.2">
      <c r="D2168" s="139"/>
    </row>
    <row r="2169" spans="4:4" x14ac:dyDescent="0.2">
      <c r="D2169" s="139"/>
    </row>
    <row r="2170" spans="4:4" x14ac:dyDescent="0.2">
      <c r="D2170" s="139"/>
    </row>
    <row r="2171" spans="4:4" x14ac:dyDescent="0.2">
      <c r="D2171" s="139"/>
    </row>
    <row r="2172" spans="4:4" x14ac:dyDescent="0.2">
      <c r="D2172" s="139"/>
    </row>
    <row r="2173" spans="4:4" x14ac:dyDescent="0.2">
      <c r="D2173" s="139"/>
    </row>
    <row r="2174" spans="4:4" x14ac:dyDescent="0.2">
      <c r="D2174" s="139"/>
    </row>
    <row r="2175" spans="4:4" x14ac:dyDescent="0.2">
      <c r="D2175" s="139"/>
    </row>
    <row r="2176" spans="4:4" x14ac:dyDescent="0.2">
      <c r="D2176" s="139"/>
    </row>
    <row r="2177" spans="4:4" x14ac:dyDescent="0.2">
      <c r="D2177" s="139"/>
    </row>
    <row r="2178" spans="4:4" x14ac:dyDescent="0.2">
      <c r="D2178" s="139"/>
    </row>
    <row r="2179" spans="4:4" x14ac:dyDescent="0.2">
      <c r="D2179" s="139"/>
    </row>
    <row r="2180" spans="4:4" x14ac:dyDescent="0.2">
      <c r="D2180" s="139"/>
    </row>
    <row r="2181" spans="4:4" x14ac:dyDescent="0.2">
      <c r="D2181" s="139"/>
    </row>
    <row r="2182" spans="4:4" x14ac:dyDescent="0.2">
      <c r="D2182" s="139"/>
    </row>
    <row r="2183" spans="4:4" x14ac:dyDescent="0.2">
      <c r="D2183" s="139"/>
    </row>
    <row r="2184" spans="4:4" x14ac:dyDescent="0.2">
      <c r="D2184" s="139"/>
    </row>
    <row r="2185" spans="4:4" x14ac:dyDescent="0.2">
      <c r="D2185" s="139"/>
    </row>
    <row r="2186" spans="4:4" x14ac:dyDescent="0.2">
      <c r="D2186" s="139"/>
    </row>
    <row r="2187" spans="4:4" x14ac:dyDescent="0.2">
      <c r="D2187" s="139"/>
    </row>
    <row r="2188" spans="4:4" x14ac:dyDescent="0.2">
      <c r="D2188" s="139"/>
    </row>
    <row r="2189" spans="4:4" x14ac:dyDescent="0.2">
      <c r="D2189" s="139"/>
    </row>
    <row r="2190" spans="4:4" x14ac:dyDescent="0.2">
      <c r="D2190" s="139"/>
    </row>
    <row r="2191" spans="4:4" x14ac:dyDescent="0.2">
      <c r="D2191" s="139"/>
    </row>
    <row r="2192" spans="4:4" x14ac:dyDescent="0.2">
      <c r="D2192" s="139"/>
    </row>
    <row r="2193" spans="4:4" x14ac:dyDescent="0.2">
      <c r="D2193" s="139"/>
    </row>
    <row r="2194" spans="4:4" x14ac:dyDescent="0.2">
      <c r="D2194" s="139"/>
    </row>
    <row r="2195" spans="4:4" x14ac:dyDescent="0.2">
      <c r="D2195" s="139"/>
    </row>
    <row r="2196" spans="4:4" x14ac:dyDescent="0.2">
      <c r="D2196" s="139"/>
    </row>
    <row r="2197" spans="4:4" x14ac:dyDescent="0.2">
      <c r="D2197" s="139"/>
    </row>
    <row r="2198" spans="4:4" x14ac:dyDescent="0.2">
      <c r="D2198" s="139"/>
    </row>
    <row r="2199" spans="4:4" x14ac:dyDescent="0.2">
      <c r="D2199" s="139"/>
    </row>
    <row r="2200" spans="4:4" x14ac:dyDescent="0.2">
      <c r="D2200" s="139"/>
    </row>
    <row r="2201" spans="4:4" x14ac:dyDescent="0.2">
      <c r="D2201" s="139"/>
    </row>
    <row r="2202" spans="4:4" x14ac:dyDescent="0.2">
      <c r="D2202" s="139"/>
    </row>
    <row r="2203" spans="4:4" x14ac:dyDescent="0.2">
      <c r="D2203" s="139"/>
    </row>
    <row r="2204" spans="4:4" x14ac:dyDescent="0.2">
      <c r="D2204" s="139"/>
    </row>
    <row r="2205" spans="4:4" x14ac:dyDescent="0.2">
      <c r="D2205" s="139"/>
    </row>
    <row r="2206" spans="4:4" x14ac:dyDescent="0.2">
      <c r="D2206" s="139"/>
    </row>
    <row r="2207" spans="4:4" x14ac:dyDescent="0.2">
      <c r="D2207" s="139"/>
    </row>
    <row r="2208" spans="4:4" x14ac:dyDescent="0.2">
      <c r="D2208" s="139"/>
    </row>
    <row r="2209" spans="4:4" x14ac:dyDescent="0.2">
      <c r="D2209" s="139"/>
    </row>
    <row r="2210" spans="4:4" x14ac:dyDescent="0.2">
      <c r="D2210" s="139"/>
    </row>
    <row r="2211" spans="4:4" x14ac:dyDescent="0.2">
      <c r="D2211" s="139"/>
    </row>
    <row r="2212" spans="4:4" x14ac:dyDescent="0.2">
      <c r="D2212" s="139"/>
    </row>
    <row r="2213" spans="4:4" x14ac:dyDescent="0.2">
      <c r="D2213" s="139"/>
    </row>
    <row r="2214" spans="4:4" x14ac:dyDescent="0.2">
      <c r="D2214" s="139"/>
    </row>
    <row r="2215" spans="4:4" x14ac:dyDescent="0.2">
      <c r="D2215" s="139"/>
    </row>
    <row r="2216" spans="4:4" x14ac:dyDescent="0.2">
      <c r="D2216" s="139"/>
    </row>
    <row r="2217" spans="4:4" x14ac:dyDescent="0.2">
      <c r="D2217" s="139"/>
    </row>
    <row r="2218" spans="4:4" x14ac:dyDescent="0.2">
      <c r="D2218" s="139"/>
    </row>
    <row r="2219" spans="4:4" x14ac:dyDescent="0.2">
      <c r="D2219" s="139"/>
    </row>
    <row r="2220" spans="4:4" x14ac:dyDescent="0.2">
      <c r="D2220" s="139"/>
    </row>
    <row r="2221" spans="4:4" x14ac:dyDescent="0.2">
      <c r="D2221" s="139"/>
    </row>
    <row r="2222" spans="4:4" x14ac:dyDescent="0.2">
      <c r="D2222" s="139"/>
    </row>
    <row r="2223" spans="4:4" x14ac:dyDescent="0.2">
      <c r="D2223" s="139"/>
    </row>
    <row r="2224" spans="4:4" x14ac:dyDescent="0.2">
      <c r="D2224" s="139"/>
    </row>
    <row r="2225" spans="4:4" x14ac:dyDescent="0.2">
      <c r="D2225" s="139"/>
    </row>
    <row r="2226" spans="4:4" x14ac:dyDescent="0.2">
      <c r="D2226" s="139"/>
    </row>
    <row r="2227" spans="4:4" x14ac:dyDescent="0.2">
      <c r="D2227" s="139"/>
    </row>
    <row r="2228" spans="4:4" x14ac:dyDescent="0.2">
      <c r="D2228" s="139"/>
    </row>
    <row r="2229" spans="4:4" x14ac:dyDescent="0.2">
      <c r="D2229" s="139"/>
    </row>
    <row r="2230" spans="4:4" x14ac:dyDescent="0.2">
      <c r="D2230" s="139"/>
    </row>
    <row r="2231" spans="4:4" x14ac:dyDescent="0.2">
      <c r="D2231" s="139"/>
    </row>
    <row r="2232" spans="4:4" x14ac:dyDescent="0.2">
      <c r="D2232" s="139"/>
    </row>
    <row r="2233" spans="4:4" x14ac:dyDescent="0.2">
      <c r="D2233" s="139"/>
    </row>
    <row r="2234" spans="4:4" x14ac:dyDescent="0.2">
      <c r="D2234" s="139"/>
    </row>
    <row r="2235" spans="4:4" x14ac:dyDescent="0.2">
      <c r="D2235" s="139"/>
    </row>
    <row r="2236" spans="4:4" x14ac:dyDescent="0.2">
      <c r="D2236" s="139"/>
    </row>
    <row r="2237" spans="4:4" x14ac:dyDescent="0.2">
      <c r="D2237" s="139"/>
    </row>
    <row r="2238" spans="4:4" x14ac:dyDescent="0.2">
      <c r="D2238" s="139"/>
    </row>
    <row r="2239" spans="4:4" x14ac:dyDescent="0.2">
      <c r="D2239" s="139"/>
    </row>
    <row r="2240" spans="4:4" x14ac:dyDescent="0.2">
      <c r="D2240" s="139"/>
    </row>
    <row r="2241" spans="4:4" x14ac:dyDescent="0.2">
      <c r="D2241" s="139"/>
    </row>
    <row r="2242" spans="4:4" x14ac:dyDescent="0.2">
      <c r="D2242" s="139"/>
    </row>
    <row r="2243" spans="4:4" x14ac:dyDescent="0.2">
      <c r="D2243" s="139"/>
    </row>
    <row r="2244" spans="4:4" x14ac:dyDescent="0.2">
      <c r="D2244" s="139"/>
    </row>
    <row r="2245" spans="4:4" x14ac:dyDescent="0.2">
      <c r="D2245" s="139"/>
    </row>
    <row r="2246" spans="4:4" x14ac:dyDescent="0.2">
      <c r="D2246" s="139"/>
    </row>
    <row r="2247" spans="4:4" x14ac:dyDescent="0.2">
      <c r="D2247" s="139"/>
    </row>
    <row r="2248" spans="4:4" x14ac:dyDescent="0.2">
      <c r="D2248" s="139"/>
    </row>
    <row r="2249" spans="4:4" x14ac:dyDescent="0.2">
      <c r="D2249" s="139"/>
    </row>
    <row r="2250" spans="4:4" x14ac:dyDescent="0.2">
      <c r="D2250" s="139"/>
    </row>
    <row r="2251" spans="4:4" x14ac:dyDescent="0.2">
      <c r="D2251" s="139"/>
    </row>
    <row r="2252" spans="4:4" x14ac:dyDescent="0.2">
      <c r="D2252" s="139"/>
    </row>
    <row r="2253" spans="4:4" x14ac:dyDescent="0.2">
      <c r="D2253" s="139"/>
    </row>
    <row r="2254" spans="4:4" x14ac:dyDescent="0.2">
      <c r="D2254" s="139"/>
    </row>
    <row r="2255" spans="4:4" x14ac:dyDescent="0.2">
      <c r="D2255" s="139"/>
    </row>
    <row r="2256" spans="4:4" x14ac:dyDescent="0.2">
      <c r="D2256" s="139"/>
    </row>
    <row r="2257" spans="4:4" x14ac:dyDescent="0.2">
      <c r="D2257" s="139"/>
    </row>
    <row r="2258" spans="4:4" x14ac:dyDescent="0.2">
      <c r="D2258" s="139"/>
    </row>
    <row r="2259" spans="4:4" x14ac:dyDescent="0.2">
      <c r="D2259" s="139"/>
    </row>
    <row r="2260" spans="4:4" x14ac:dyDescent="0.2">
      <c r="D2260" s="139"/>
    </row>
    <row r="2261" spans="4:4" x14ac:dyDescent="0.2">
      <c r="D2261" s="139"/>
    </row>
    <row r="2262" spans="4:4" x14ac:dyDescent="0.2">
      <c r="D2262" s="139"/>
    </row>
    <row r="2263" spans="4:4" x14ac:dyDescent="0.2">
      <c r="D2263" s="139"/>
    </row>
    <row r="2264" spans="4:4" x14ac:dyDescent="0.2">
      <c r="D2264" s="139"/>
    </row>
    <row r="2265" spans="4:4" x14ac:dyDescent="0.2">
      <c r="D2265" s="139"/>
    </row>
    <row r="2266" spans="4:4" x14ac:dyDescent="0.2">
      <c r="D2266" s="139"/>
    </row>
    <row r="2267" spans="4:4" x14ac:dyDescent="0.2">
      <c r="D2267" s="139"/>
    </row>
    <row r="2268" spans="4:4" x14ac:dyDescent="0.2">
      <c r="D2268" s="139"/>
    </row>
    <row r="2269" spans="4:4" x14ac:dyDescent="0.2">
      <c r="D2269" s="139"/>
    </row>
    <row r="2270" spans="4:4" x14ac:dyDescent="0.2">
      <c r="D2270" s="139"/>
    </row>
    <row r="2271" spans="4:4" x14ac:dyDescent="0.2">
      <c r="D2271" s="139"/>
    </row>
    <row r="2272" spans="4:4" x14ac:dyDescent="0.2">
      <c r="D2272" s="139"/>
    </row>
    <row r="2273" spans="4:4" x14ac:dyDescent="0.2">
      <c r="D2273" s="139"/>
    </row>
    <row r="2274" spans="4:4" x14ac:dyDescent="0.2">
      <c r="D2274" s="139"/>
    </row>
    <row r="2275" spans="4:4" x14ac:dyDescent="0.2">
      <c r="D2275" s="139"/>
    </row>
    <row r="2276" spans="4:4" x14ac:dyDescent="0.2">
      <c r="D2276" s="139"/>
    </row>
    <row r="2277" spans="4:4" x14ac:dyDescent="0.2">
      <c r="D2277" s="139"/>
    </row>
    <row r="2278" spans="4:4" x14ac:dyDescent="0.2">
      <c r="D2278" s="139"/>
    </row>
    <row r="2279" spans="4:4" x14ac:dyDescent="0.2">
      <c r="D2279" s="139"/>
    </row>
    <row r="2280" spans="4:4" x14ac:dyDescent="0.2">
      <c r="D2280" s="139"/>
    </row>
    <row r="2281" spans="4:4" x14ac:dyDescent="0.2">
      <c r="D2281" s="139"/>
    </row>
    <row r="2282" spans="4:4" x14ac:dyDescent="0.2">
      <c r="D2282" s="139"/>
    </row>
    <row r="2283" spans="4:4" x14ac:dyDescent="0.2">
      <c r="D2283" s="139"/>
    </row>
    <row r="2284" spans="4:4" x14ac:dyDescent="0.2">
      <c r="D2284" s="139"/>
    </row>
    <row r="2285" spans="4:4" x14ac:dyDescent="0.2">
      <c r="D2285" s="139"/>
    </row>
    <row r="2286" spans="4:4" x14ac:dyDescent="0.2">
      <c r="D2286" s="139"/>
    </row>
    <row r="2287" spans="4:4" x14ac:dyDescent="0.2">
      <c r="D2287" s="139"/>
    </row>
    <row r="2288" spans="4:4" x14ac:dyDescent="0.2">
      <c r="D2288" s="139"/>
    </row>
    <row r="2289" spans="4:4" x14ac:dyDescent="0.2">
      <c r="D2289" s="139"/>
    </row>
    <row r="2290" spans="4:4" x14ac:dyDescent="0.2">
      <c r="D2290" s="139"/>
    </row>
    <row r="2291" spans="4:4" x14ac:dyDescent="0.2">
      <c r="D2291" s="139"/>
    </row>
    <row r="2292" spans="4:4" x14ac:dyDescent="0.2">
      <c r="D2292" s="139"/>
    </row>
    <row r="2293" spans="4:4" x14ac:dyDescent="0.2">
      <c r="D2293" s="139"/>
    </row>
    <row r="2294" spans="4:4" x14ac:dyDescent="0.2">
      <c r="D2294" s="139"/>
    </row>
    <row r="2295" spans="4:4" x14ac:dyDescent="0.2">
      <c r="D2295" s="139"/>
    </row>
    <row r="2296" spans="4:4" x14ac:dyDescent="0.2">
      <c r="D2296" s="139"/>
    </row>
    <row r="2297" spans="4:4" x14ac:dyDescent="0.2">
      <c r="D2297" s="139"/>
    </row>
    <row r="2298" spans="4:4" x14ac:dyDescent="0.2">
      <c r="D2298" s="139"/>
    </row>
    <row r="2299" spans="4:4" x14ac:dyDescent="0.2">
      <c r="D2299" s="139"/>
    </row>
    <row r="2300" spans="4:4" x14ac:dyDescent="0.2">
      <c r="D2300" s="139"/>
    </row>
    <row r="2301" spans="4:4" x14ac:dyDescent="0.2">
      <c r="D2301" s="139"/>
    </row>
    <row r="2302" spans="4:4" x14ac:dyDescent="0.2">
      <c r="D2302" s="139"/>
    </row>
    <row r="2303" spans="4:4" x14ac:dyDescent="0.2">
      <c r="D2303" s="139"/>
    </row>
    <row r="2304" spans="4:4" x14ac:dyDescent="0.2">
      <c r="D2304" s="139"/>
    </row>
    <row r="2305" spans="4:4" x14ac:dyDescent="0.2">
      <c r="D2305" s="139"/>
    </row>
    <row r="2306" spans="4:4" x14ac:dyDescent="0.2">
      <c r="D2306" s="139"/>
    </row>
    <row r="2307" spans="4:4" x14ac:dyDescent="0.2">
      <c r="D2307" s="139"/>
    </row>
    <row r="2308" spans="4:4" x14ac:dyDescent="0.2">
      <c r="D2308" s="139"/>
    </row>
    <row r="2309" spans="4:4" x14ac:dyDescent="0.2">
      <c r="D2309" s="139"/>
    </row>
    <row r="2310" spans="4:4" x14ac:dyDescent="0.2">
      <c r="D2310" s="139"/>
    </row>
    <row r="2311" spans="4:4" x14ac:dyDescent="0.2">
      <c r="D2311" s="139"/>
    </row>
    <row r="2312" spans="4:4" x14ac:dyDescent="0.2">
      <c r="D2312" s="139"/>
    </row>
    <row r="2313" spans="4:4" x14ac:dyDescent="0.2">
      <c r="D2313" s="139"/>
    </row>
    <row r="2314" spans="4:4" x14ac:dyDescent="0.2">
      <c r="D2314" s="139"/>
    </row>
    <row r="2315" spans="4:4" x14ac:dyDescent="0.2">
      <c r="D2315" s="139"/>
    </row>
    <row r="2316" spans="4:4" x14ac:dyDescent="0.2">
      <c r="D2316" s="139"/>
    </row>
    <row r="2317" spans="4:4" x14ac:dyDescent="0.2">
      <c r="D2317" s="139"/>
    </row>
    <row r="2318" spans="4:4" x14ac:dyDescent="0.2">
      <c r="D2318" s="139"/>
    </row>
    <row r="2319" spans="4:4" x14ac:dyDescent="0.2">
      <c r="D2319" s="139"/>
    </row>
    <row r="2320" spans="4:4" x14ac:dyDescent="0.2">
      <c r="D2320" s="139"/>
    </row>
    <row r="2321" spans="4:4" x14ac:dyDescent="0.2">
      <c r="D2321" s="139"/>
    </row>
    <row r="2322" spans="4:4" x14ac:dyDescent="0.2">
      <c r="D2322" s="139"/>
    </row>
    <row r="2323" spans="4:4" x14ac:dyDescent="0.2">
      <c r="D2323" s="139"/>
    </row>
    <row r="2324" spans="4:4" x14ac:dyDescent="0.2">
      <c r="D2324" s="139"/>
    </row>
    <row r="2325" spans="4:4" x14ac:dyDescent="0.2">
      <c r="D2325" s="139"/>
    </row>
    <row r="2326" spans="4:4" x14ac:dyDescent="0.2">
      <c r="D2326" s="139"/>
    </row>
    <row r="2327" spans="4:4" x14ac:dyDescent="0.2">
      <c r="D2327" s="139"/>
    </row>
    <row r="2328" spans="4:4" x14ac:dyDescent="0.2">
      <c r="D2328" s="139"/>
    </row>
    <row r="2329" spans="4:4" x14ac:dyDescent="0.2">
      <c r="D2329" s="139"/>
    </row>
    <row r="2330" spans="4:4" x14ac:dyDescent="0.2">
      <c r="D2330" s="139"/>
    </row>
    <row r="2331" spans="4:4" x14ac:dyDescent="0.2">
      <c r="D2331" s="139"/>
    </row>
    <row r="2332" spans="4:4" x14ac:dyDescent="0.2">
      <c r="D2332" s="139"/>
    </row>
    <row r="2333" spans="4:4" x14ac:dyDescent="0.2">
      <c r="D2333" s="139"/>
    </row>
    <row r="2334" spans="4:4" x14ac:dyDescent="0.2">
      <c r="D2334" s="139"/>
    </row>
    <row r="2335" spans="4:4" x14ac:dyDescent="0.2">
      <c r="D2335" s="139"/>
    </row>
    <row r="2336" spans="4:4" x14ac:dyDescent="0.2">
      <c r="D2336" s="139"/>
    </row>
    <row r="2337" spans="4:4" x14ac:dyDescent="0.2">
      <c r="D2337" s="139"/>
    </row>
    <row r="2338" spans="4:4" x14ac:dyDescent="0.2">
      <c r="D2338" s="139"/>
    </row>
    <row r="2339" spans="4:4" x14ac:dyDescent="0.2">
      <c r="D2339" s="139"/>
    </row>
    <row r="2340" spans="4:4" x14ac:dyDescent="0.2">
      <c r="D2340" s="139"/>
    </row>
    <row r="2341" spans="4:4" x14ac:dyDescent="0.2">
      <c r="D2341" s="139"/>
    </row>
    <row r="2342" spans="4:4" x14ac:dyDescent="0.2">
      <c r="D2342" s="139"/>
    </row>
    <row r="2343" spans="4:4" x14ac:dyDescent="0.2">
      <c r="D2343" s="139"/>
    </row>
    <row r="2344" spans="4:4" x14ac:dyDescent="0.2">
      <c r="D2344" s="139"/>
    </row>
    <row r="2345" spans="4:4" x14ac:dyDescent="0.2">
      <c r="D2345" s="139"/>
    </row>
    <row r="2346" spans="4:4" x14ac:dyDescent="0.2">
      <c r="D2346" s="139"/>
    </row>
    <row r="2347" spans="4:4" x14ac:dyDescent="0.2">
      <c r="D2347" s="139"/>
    </row>
    <row r="2348" spans="4:4" x14ac:dyDescent="0.2">
      <c r="D2348" s="139"/>
    </row>
    <row r="2349" spans="4:4" x14ac:dyDescent="0.2">
      <c r="D2349" s="139"/>
    </row>
    <row r="2350" spans="4:4" x14ac:dyDescent="0.2">
      <c r="D2350" s="139"/>
    </row>
    <row r="2351" spans="4:4" x14ac:dyDescent="0.2">
      <c r="D2351" s="139"/>
    </row>
    <row r="2352" spans="4:4" x14ac:dyDescent="0.2">
      <c r="D2352" s="139"/>
    </row>
    <row r="2353" spans="4:4" x14ac:dyDescent="0.2">
      <c r="D2353" s="139"/>
    </row>
    <row r="2354" spans="4:4" x14ac:dyDescent="0.2">
      <c r="D2354" s="139"/>
    </row>
    <row r="2355" spans="4:4" x14ac:dyDescent="0.2">
      <c r="D2355" s="139"/>
    </row>
    <row r="2356" spans="4:4" x14ac:dyDescent="0.2">
      <c r="D2356" s="139"/>
    </row>
    <row r="2357" spans="4:4" x14ac:dyDescent="0.2">
      <c r="D2357" s="139"/>
    </row>
    <row r="2358" spans="4:4" x14ac:dyDescent="0.2">
      <c r="D2358" s="139"/>
    </row>
    <row r="2359" spans="4:4" x14ac:dyDescent="0.2">
      <c r="D2359" s="139"/>
    </row>
    <row r="2360" spans="4:4" x14ac:dyDescent="0.2">
      <c r="D2360" s="139"/>
    </row>
    <row r="2361" spans="4:4" x14ac:dyDescent="0.2">
      <c r="D2361" s="139"/>
    </row>
    <row r="2362" spans="4:4" x14ac:dyDescent="0.2">
      <c r="D2362" s="139"/>
    </row>
    <row r="2363" spans="4:4" x14ac:dyDescent="0.2">
      <c r="D2363" s="139"/>
    </row>
    <row r="2364" spans="4:4" x14ac:dyDescent="0.2">
      <c r="D2364" s="139"/>
    </row>
    <row r="2365" spans="4:4" x14ac:dyDescent="0.2">
      <c r="D2365" s="139"/>
    </row>
    <row r="2366" spans="4:4" x14ac:dyDescent="0.2">
      <c r="D2366" s="139"/>
    </row>
    <row r="2367" spans="4:4" x14ac:dyDescent="0.2">
      <c r="D2367" s="139"/>
    </row>
    <row r="2368" spans="4:4" x14ac:dyDescent="0.2">
      <c r="D2368" s="139"/>
    </row>
    <row r="2369" spans="4:4" x14ac:dyDescent="0.2">
      <c r="D2369" s="139"/>
    </row>
    <row r="2370" spans="4:4" x14ac:dyDescent="0.2">
      <c r="D2370" s="139"/>
    </row>
    <row r="2371" spans="4:4" x14ac:dyDescent="0.2">
      <c r="D2371" s="139"/>
    </row>
    <row r="2372" spans="4:4" x14ac:dyDescent="0.2">
      <c r="D2372" s="139"/>
    </row>
    <row r="2373" spans="4:4" x14ac:dyDescent="0.2">
      <c r="D2373" s="139"/>
    </row>
    <row r="2374" spans="4:4" x14ac:dyDescent="0.2">
      <c r="D2374" s="139"/>
    </row>
    <row r="2375" spans="4:4" x14ac:dyDescent="0.2">
      <c r="D2375" s="139"/>
    </row>
    <row r="2376" spans="4:4" x14ac:dyDescent="0.2">
      <c r="D2376" s="139"/>
    </row>
    <row r="2377" spans="4:4" x14ac:dyDescent="0.2">
      <c r="D2377" s="139"/>
    </row>
    <row r="2378" spans="4:4" x14ac:dyDescent="0.2">
      <c r="D2378" s="139"/>
    </row>
    <row r="2379" spans="4:4" x14ac:dyDescent="0.2">
      <c r="D2379" s="139"/>
    </row>
    <row r="2380" spans="4:4" x14ac:dyDescent="0.2">
      <c r="D2380" s="139"/>
    </row>
    <row r="2381" spans="4:4" x14ac:dyDescent="0.2">
      <c r="D2381" s="139"/>
    </row>
    <row r="2382" spans="4:4" x14ac:dyDescent="0.2">
      <c r="D2382" s="139"/>
    </row>
    <row r="2383" spans="4:4" x14ac:dyDescent="0.2">
      <c r="D2383" s="139"/>
    </row>
    <row r="2384" spans="4:4" x14ac:dyDescent="0.2">
      <c r="D2384" s="139"/>
    </row>
    <row r="2385" spans="4:4" x14ac:dyDescent="0.2">
      <c r="D2385" s="139"/>
    </row>
    <row r="2386" spans="4:4" x14ac:dyDescent="0.2">
      <c r="D2386" s="139"/>
    </row>
    <row r="2387" spans="4:4" x14ac:dyDescent="0.2">
      <c r="D2387" s="139"/>
    </row>
    <row r="2388" spans="4:4" x14ac:dyDescent="0.2">
      <c r="D2388" s="139"/>
    </row>
    <row r="2389" spans="4:4" x14ac:dyDescent="0.2">
      <c r="D2389" s="139"/>
    </row>
    <row r="2390" spans="4:4" x14ac:dyDescent="0.2">
      <c r="D2390" s="139"/>
    </row>
    <row r="2391" spans="4:4" x14ac:dyDescent="0.2">
      <c r="D2391" s="139"/>
    </row>
    <row r="2392" spans="4:4" x14ac:dyDescent="0.2">
      <c r="D2392" s="139"/>
    </row>
    <row r="2393" spans="4:4" x14ac:dyDescent="0.2">
      <c r="D2393" s="139"/>
    </row>
    <row r="2394" spans="4:4" x14ac:dyDescent="0.2">
      <c r="D2394" s="139"/>
    </row>
    <row r="2395" spans="4:4" x14ac:dyDescent="0.2">
      <c r="D2395" s="139"/>
    </row>
    <row r="2396" spans="4:4" x14ac:dyDescent="0.2">
      <c r="D2396" s="139"/>
    </row>
    <row r="2397" spans="4:4" x14ac:dyDescent="0.2">
      <c r="D2397" s="139"/>
    </row>
    <row r="2398" spans="4:4" x14ac:dyDescent="0.2">
      <c r="D2398" s="139"/>
    </row>
    <row r="2399" spans="4:4" x14ac:dyDescent="0.2">
      <c r="D2399" s="139"/>
    </row>
    <row r="2400" spans="4:4" x14ac:dyDescent="0.2">
      <c r="D2400" s="139"/>
    </row>
    <row r="2401" spans="4:4" x14ac:dyDescent="0.2">
      <c r="D2401" s="139"/>
    </row>
    <row r="2402" spans="4:4" x14ac:dyDescent="0.2">
      <c r="D2402" s="139"/>
    </row>
    <row r="2403" spans="4:4" x14ac:dyDescent="0.2">
      <c r="D2403" s="139"/>
    </row>
    <row r="2404" spans="4:4" x14ac:dyDescent="0.2">
      <c r="D2404" s="139"/>
    </row>
    <row r="2405" spans="4:4" x14ac:dyDescent="0.2">
      <c r="D2405" s="139"/>
    </row>
    <row r="2406" spans="4:4" x14ac:dyDescent="0.2">
      <c r="D2406" s="139"/>
    </row>
    <row r="2407" spans="4:4" x14ac:dyDescent="0.2">
      <c r="D2407" s="139"/>
    </row>
    <row r="2408" spans="4:4" x14ac:dyDescent="0.2">
      <c r="D2408" s="139"/>
    </row>
    <row r="2409" spans="4:4" x14ac:dyDescent="0.2">
      <c r="D2409" s="139"/>
    </row>
    <row r="2410" spans="4:4" x14ac:dyDescent="0.2">
      <c r="D2410" s="139"/>
    </row>
    <row r="2411" spans="4:4" x14ac:dyDescent="0.2">
      <c r="D2411" s="139"/>
    </row>
    <row r="2412" spans="4:4" x14ac:dyDescent="0.2">
      <c r="D2412" s="139"/>
    </row>
    <row r="2413" spans="4:4" x14ac:dyDescent="0.2">
      <c r="D2413" s="139"/>
    </row>
    <row r="2414" spans="4:4" x14ac:dyDescent="0.2">
      <c r="D2414" s="139"/>
    </row>
    <row r="2415" spans="4:4" x14ac:dyDescent="0.2">
      <c r="D2415" s="139"/>
    </row>
    <row r="2416" spans="4:4" x14ac:dyDescent="0.2">
      <c r="D2416" s="139"/>
    </row>
    <row r="2417" spans="4:4" x14ac:dyDescent="0.2">
      <c r="D2417" s="139"/>
    </row>
    <row r="2418" spans="4:4" x14ac:dyDescent="0.2">
      <c r="D2418" s="139"/>
    </row>
    <row r="2419" spans="4:4" x14ac:dyDescent="0.2">
      <c r="D2419" s="139"/>
    </row>
    <row r="2420" spans="4:4" x14ac:dyDescent="0.2">
      <c r="D2420" s="139"/>
    </row>
    <row r="2421" spans="4:4" x14ac:dyDescent="0.2">
      <c r="D2421" s="139"/>
    </row>
    <row r="2422" spans="4:4" x14ac:dyDescent="0.2">
      <c r="D2422" s="139"/>
    </row>
    <row r="2423" spans="4:4" x14ac:dyDescent="0.2">
      <c r="D2423" s="139"/>
    </row>
    <row r="2424" spans="4:4" x14ac:dyDescent="0.2">
      <c r="D2424" s="139"/>
    </row>
    <row r="2425" spans="4:4" x14ac:dyDescent="0.2">
      <c r="D2425" s="139"/>
    </row>
    <row r="2426" spans="4:4" x14ac:dyDescent="0.2">
      <c r="D2426" s="139"/>
    </row>
    <row r="2427" spans="4:4" x14ac:dyDescent="0.2">
      <c r="D2427" s="139"/>
    </row>
    <row r="2428" spans="4:4" x14ac:dyDescent="0.2">
      <c r="D2428" s="139"/>
    </row>
    <row r="2429" spans="4:4" x14ac:dyDescent="0.2">
      <c r="D2429" s="139"/>
    </row>
    <row r="2430" spans="4:4" x14ac:dyDescent="0.2">
      <c r="D2430" s="139"/>
    </row>
    <row r="2431" spans="4:4" x14ac:dyDescent="0.2">
      <c r="D2431" s="139"/>
    </row>
    <row r="2432" spans="4:4" x14ac:dyDescent="0.2">
      <c r="D2432" s="139"/>
    </row>
    <row r="2433" spans="4:4" x14ac:dyDescent="0.2">
      <c r="D2433" s="139"/>
    </row>
    <row r="2434" spans="4:4" x14ac:dyDescent="0.2">
      <c r="D2434" s="139"/>
    </row>
    <row r="2435" spans="4:4" x14ac:dyDescent="0.2">
      <c r="D2435" s="139"/>
    </row>
    <row r="2436" spans="4:4" x14ac:dyDescent="0.2">
      <c r="D2436" s="139"/>
    </row>
    <row r="2437" spans="4:4" x14ac:dyDescent="0.2">
      <c r="D2437" s="139"/>
    </row>
    <row r="2438" spans="4:4" x14ac:dyDescent="0.2">
      <c r="D2438" s="139"/>
    </row>
    <row r="2439" spans="4:4" x14ac:dyDescent="0.2">
      <c r="D2439" s="139"/>
    </row>
    <row r="2440" spans="4:4" x14ac:dyDescent="0.2">
      <c r="D2440" s="139"/>
    </row>
    <row r="2441" spans="4:4" x14ac:dyDescent="0.2">
      <c r="D2441" s="139"/>
    </row>
    <row r="2442" spans="4:4" x14ac:dyDescent="0.2">
      <c r="D2442" s="139"/>
    </row>
    <row r="2443" spans="4:4" x14ac:dyDescent="0.2">
      <c r="D2443" s="139"/>
    </row>
    <row r="2444" spans="4:4" x14ac:dyDescent="0.2">
      <c r="D2444" s="139"/>
    </row>
    <row r="2445" spans="4:4" x14ac:dyDescent="0.2">
      <c r="D2445" s="139"/>
    </row>
    <row r="2446" spans="4:4" x14ac:dyDescent="0.2">
      <c r="D2446" s="139"/>
    </row>
    <row r="2447" spans="4:4" x14ac:dyDescent="0.2">
      <c r="D2447" s="139"/>
    </row>
    <row r="2448" spans="4:4" x14ac:dyDescent="0.2">
      <c r="D2448" s="139"/>
    </row>
    <row r="2449" spans="4:4" x14ac:dyDescent="0.2">
      <c r="D2449" s="139"/>
    </row>
    <row r="2450" spans="4:4" x14ac:dyDescent="0.2">
      <c r="D2450" s="139"/>
    </row>
    <row r="2451" spans="4:4" x14ac:dyDescent="0.2">
      <c r="D2451" s="139"/>
    </row>
    <row r="2452" spans="4:4" x14ac:dyDescent="0.2">
      <c r="D2452" s="139"/>
    </row>
    <row r="2453" spans="4:4" x14ac:dyDescent="0.2">
      <c r="D2453" s="139"/>
    </row>
    <row r="2454" spans="4:4" x14ac:dyDescent="0.2">
      <c r="D2454" s="139"/>
    </row>
    <row r="2455" spans="4:4" x14ac:dyDescent="0.2">
      <c r="D2455" s="139"/>
    </row>
    <row r="2456" spans="4:4" x14ac:dyDescent="0.2">
      <c r="D2456" s="139"/>
    </row>
    <row r="2457" spans="4:4" x14ac:dyDescent="0.2">
      <c r="D2457" s="139"/>
    </row>
    <row r="2458" spans="4:4" x14ac:dyDescent="0.2">
      <c r="D2458" s="139"/>
    </row>
    <row r="2459" spans="4:4" x14ac:dyDescent="0.2">
      <c r="D2459" s="139"/>
    </row>
    <row r="2460" spans="4:4" x14ac:dyDescent="0.2">
      <c r="D2460" s="139"/>
    </row>
    <row r="2461" spans="4:4" x14ac:dyDescent="0.2">
      <c r="D2461" s="139"/>
    </row>
    <row r="2462" spans="4:4" x14ac:dyDescent="0.2">
      <c r="D2462" s="139"/>
    </row>
    <row r="2463" spans="4:4" x14ac:dyDescent="0.2">
      <c r="D2463" s="139"/>
    </row>
    <row r="2464" spans="4:4" x14ac:dyDescent="0.2">
      <c r="D2464" s="139"/>
    </row>
    <row r="2465" spans="4:4" x14ac:dyDescent="0.2">
      <c r="D2465" s="139"/>
    </row>
    <row r="2466" spans="4:4" x14ac:dyDescent="0.2">
      <c r="D2466" s="139"/>
    </row>
    <row r="2467" spans="4:4" x14ac:dyDescent="0.2">
      <c r="D2467" s="139"/>
    </row>
    <row r="2468" spans="4:4" x14ac:dyDescent="0.2">
      <c r="D2468" s="139"/>
    </row>
    <row r="2469" spans="4:4" x14ac:dyDescent="0.2">
      <c r="D2469" s="139"/>
    </row>
    <row r="2470" spans="4:4" x14ac:dyDescent="0.2">
      <c r="D2470" s="139"/>
    </row>
    <row r="2471" spans="4:4" x14ac:dyDescent="0.2">
      <c r="D2471" s="139"/>
    </row>
    <row r="2472" spans="4:4" x14ac:dyDescent="0.2">
      <c r="D2472" s="139"/>
    </row>
    <row r="2473" spans="4:4" x14ac:dyDescent="0.2">
      <c r="D2473" s="139"/>
    </row>
    <row r="2474" spans="4:4" x14ac:dyDescent="0.2">
      <c r="D2474" s="139"/>
    </row>
    <row r="2475" spans="4:4" x14ac:dyDescent="0.2">
      <c r="D2475" s="139"/>
    </row>
    <row r="2476" spans="4:4" x14ac:dyDescent="0.2">
      <c r="D2476" s="139"/>
    </row>
    <row r="2477" spans="4:4" x14ac:dyDescent="0.2">
      <c r="D2477" s="139"/>
    </row>
    <row r="2478" spans="4:4" x14ac:dyDescent="0.2">
      <c r="D2478" s="139"/>
    </row>
    <row r="2479" spans="4:4" x14ac:dyDescent="0.2">
      <c r="D2479" s="139"/>
    </row>
    <row r="2480" spans="4:4" x14ac:dyDescent="0.2">
      <c r="D2480" s="139"/>
    </row>
    <row r="2481" spans="4:4" x14ac:dyDescent="0.2">
      <c r="D2481" s="139"/>
    </row>
    <row r="2482" spans="4:4" x14ac:dyDescent="0.2">
      <c r="D2482" s="139"/>
    </row>
    <row r="2483" spans="4:4" x14ac:dyDescent="0.2">
      <c r="D2483" s="139"/>
    </row>
    <row r="2484" spans="4:4" x14ac:dyDescent="0.2">
      <c r="D2484" s="139"/>
    </row>
    <row r="2485" spans="4:4" x14ac:dyDescent="0.2">
      <c r="D2485" s="139"/>
    </row>
    <row r="2486" spans="4:4" x14ac:dyDescent="0.2">
      <c r="D2486" s="139"/>
    </row>
    <row r="2487" spans="4:4" x14ac:dyDescent="0.2">
      <c r="D2487" s="139"/>
    </row>
    <row r="2488" spans="4:4" x14ac:dyDescent="0.2">
      <c r="D2488" s="139"/>
    </row>
    <row r="2489" spans="4:4" x14ac:dyDescent="0.2">
      <c r="D2489" s="139"/>
    </row>
    <row r="2490" spans="4:4" x14ac:dyDescent="0.2">
      <c r="D2490" s="139"/>
    </row>
    <row r="2491" spans="4:4" x14ac:dyDescent="0.2">
      <c r="D2491" s="139"/>
    </row>
    <row r="2492" spans="4:4" x14ac:dyDescent="0.2">
      <c r="D2492" s="139"/>
    </row>
    <row r="2493" spans="4:4" x14ac:dyDescent="0.2">
      <c r="D2493" s="139"/>
    </row>
    <row r="2494" spans="4:4" x14ac:dyDescent="0.2">
      <c r="D2494" s="139"/>
    </row>
    <row r="2495" spans="4:4" x14ac:dyDescent="0.2">
      <c r="D2495" s="139"/>
    </row>
    <row r="2496" spans="4:4" x14ac:dyDescent="0.2">
      <c r="D2496" s="139"/>
    </row>
    <row r="2497" spans="4:4" x14ac:dyDescent="0.2">
      <c r="D2497" s="139"/>
    </row>
    <row r="2498" spans="4:4" x14ac:dyDescent="0.2">
      <c r="D2498" s="139"/>
    </row>
    <row r="2499" spans="4:4" x14ac:dyDescent="0.2">
      <c r="D2499" s="139"/>
    </row>
    <row r="2500" spans="4:4" x14ac:dyDescent="0.2">
      <c r="D2500" s="139"/>
    </row>
    <row r="2501" spans="4:4" x14ac:dyDescent="0.2">
      <c r="D2501" s="139"/>
    </row>
    <row r="2502" spans="4:4" x14ac:dyDescent="0.2">
      <c r="D2502" s="139"/>
    </row>
    <row r="2503" spans="4:4" x14ac:dyDescent="0.2">
      <c r="D2503" s="139"/>
    </row>
    <row r="2504" spans="4:4" x14ac:dyDescent="0.2">
      <c r="D2504" s="139"/>
    </row>
    <row r="2505" spans="4:4" x14ac:dyDescent="0.2">
      <c r="D2505" s="139"/>
    </row>
    <row r="2506" spans="4:4" x14ac:dyDescent="0.2">
      <c r="D2506" s="139"/>
    </row>
    <row r="2507" spans="4:4" x14ac:dyDescent="0.2">
      <c r="D2507" s="139"/>
    </row>
    <row r="2508" spans="4:4" x14ac:dyDescent="0.2">
      <c r="D2508" s="139"/>
    </row>
    <row r="2509" spans="4:4" x14ac:dyDescent="0.2">
      <c r="D2509" s="139"/>
    </row>
    <row r="2510" spans="4:4" x14ac:dyDescent="0.2">
      <c r="D2510" s="139"/>
    </row>
    <row r="2511" spans="4:4" x14ac:dyDescent="0.2">
      <c r="D2511" s="139"/>
    </row>
    <row r="2512" spans="4:4" x14ac:dyDescent="0.2">
      <c r="D2512" s="139"/>
    </row>
    <row r="2513" spans="4:4" x14ac:dyDescent="0.2">
      <c r="D2513" s="139"/>
    </row>
    <row r="2514" spans="4:4" x14ac:dyDescent="0.2">
      <c r="D2514" s="139"/>
    </row>
    <row r="2515" spans="4:4" x14ac:dyDescent="0.2">
      <c r="D2515" s="139"/>
    </row>
    <row r="2516" spans="4:4" x14ac:dyDescent="0.2">
      <c r="D2516" s="139"/>
    </row>
    <row r="2517" spans="4:4" x14ac:dyDescent="0.2">
      <c r="D2517" s="139"/>
    </row>
    <row r="2518" spans="4:4" x14ac:dyDescent="0.2">
      <c r="D2518" s="139"/>
    </row>
    <row r="2519" spans="4:4" x14ac:dyDescent="0.2">
      <c r="D2519" s="139"/>
    </row>
    <row r="2520" spans="4:4" x14ac:dyDescent="0.2">
      <c r="D2520" s="139"/>
    </row>
    <row r="2521" spans="4:4" x14ac:dyDescent="0.2">
      <c r="D2521" s="139"/>
    </row>
    <row r="2522" spans="4:4" x14ac:dyDescent="0.2">
      <c r="D2522" s="139"/>
    </row>
    <row r="2523" spans="4:4" x14ac:dyDescent="0.2">
      <c r="D2523" s="139"/>
    </row>
    <row r="2524" spans="4:4" x14ac:dyDescent="0.2">
      <c r="D2524" s="139"/>
    </row>
    <row r="2525" spans="4:4" x14ac:dyDescent="0.2">
      <c r="D2525" s="139"/>
    </row>
    <row r="2526" spans="4:4" x14ac:dyDescent="0.2">
      <c r="D2526" s="139"/>
    </row>
    <row r="2527" spans="4:4" x14ac:dyDescent="0.2">
      <c r="D2527" s="139"/>
    </row>
    <row r="2528" spans="4:4" x14ac:dyDescent="0.2">
      <c r="D2528" s="139"/>
    </row>
    <row r="2529" spans="4:4" x14ac:dyDescent="0.2">
      <c r="D2529" s="139"/>
    </row>
    <row r="2530" spans="4:4" x14ac:dyDescent="0.2">
      <c r="D2530" s="139"/>
    </row>
    <row r="2531" spans="4:4" x14ac:dyDescent="0.2">
      <c r="D2531" s="139"/>
    </row>
    <row r="2532" spans="4:4" x14ac:dyDescent="0.2">
      <c r="D2532" s="139"/>
    </row>
    <row r="2533" spans="4:4" x14ac:dyDescent="0.2">
      <c r="D2533" s="139"/>
    </row>
    <row r="2534" spans="4:4" x14ac:dyDescent="0.2">
      <c r="D2534" s="139"/>
    </row>
    <row r="2535" spans="4:4" x14ac:dyDescent="0.2">
      <c r="D2535" s="139"/>
    </row>
    <row r="2536" spans="4:4" x14ac:dyDescent="0.2">
      <c r="D2536" s="139"/>
    </row>
    <row r="2537" spans="4:4" x14ac:dyDescent="0.2">
      <c r="D2537" s="139"/>
    </row>
    <row r="2538" spans="4:4" x14ac:dyDescent="0.2">
      <c r="D2538" s="139"/>
    </row>
    <row r="2539" spans="4:4" x14ac:dyDescent="0.2">
      <c r="D2539" s="139"/>
    </row>
    <row r="2540" spans="4:4" x14ac:dyDescent="0.2">
      <c r="D2540" s="139"/>
    </row>
    <row r="2541" spans="4:4" x14ac:dyDescent="0.2">
      <c r="D2541" s="139"/>
    </row>
    <row r="2542" spans="4:4" x14ac:dyDescent="0.2">
      <c r="D2542" s="139"/>
    </row>
    <row r="2543" spans="4:4" x14ac:dyDescent="0.2">
      <c r="D2543" s="139"/>
    </row>
    <row r="2544" spans="4:4" x14ac:dyDescent="0.2">
      <c r="D2544" s="139"/>
    </row>
    <row r="2545" spans="4:4" x14ac:dyDescent="0.2">
      <c r="D2545" s="139"/>
    </row>
    <row r="2546" spans="4:4" x14ac:dyDescent="0.2">
      <c r="D2546" s="139"/>
    </row>
    <row r="2547" spans="4:4" x14ac:dyDescent="0.2">
      <c r="D2547" s="139"/>
    </row>
    <row r="2548" spans="4:4" x14ac:dyDescent="0.2">
      <c r="D2548" s="139"/>
    </row>
    <row r="2549" spans="4:4" x14ac:dyDescent="0.2">
      <c r="D2549" s="139"/>
    </row>
    <row r="2550" spans="4:4" x14ac:dyDescent="0.2">
      <c r="D2550" s="139"/>
    </row>
    <row r="2551" spans="4:4" x14ac:dyDescent="0.2">
      <c r="D2551" s="139"/>
    </row>
    <row r="2552" spans="4:4" x14ac:dyDescent="0.2">
      <c r="D2552" s="139"/>
    </row>
    <row r="2553" spans="4:4" x14ac:dyDescent="0.2">
      <c r="D2553" s="139"/>
    </row>
    <row r="2554" spans="4:4" x14ac:dyDescent="0.2">
      <c r="D2554" s="139"/>
    </row>
    <row r="2555" spans="4:4" x14ac:dyDescent="0.2">
      <c r="D2555" s="139"/>
    </row>
    <row r="2556" spans="4:4" x14ac:dyDescent="0.2">
      <c r="D2556" s="139"/>
    </row>
    <row r="2557" spans="4:4" x14ac:dyDescent="0.2">
      <c r="D2557" s="139"/>
    </row>
    <row r="2558" spans="4:4" x14ac:dyDescent="0.2">
      <c r="D2558" s="139"/>
    </row>
    <row r="2559" spans="4:4" x14ac:dyDescent="0.2">
      <c r="D2559" s="139"/>
    </row>
    <row r="2560" spans="4:4" x14ac:dyDescent="0.2">
      <c r="D2560" s="139"/>
    </row>
    <row r="2561" spans="4:4" x14ac:dyDescent="0.2">
      <c r="D2561" s="139"/>
    </row>
    <row r="2562" spans="4:4" x14ac:dyDescent="0.2">
      <c r="D2562" s="139"/>
    </row>
    <row r="2563" spans="4:4" x14ac:dyDescent="0.2">
      <c r="D2563" s="139"/>
    </row>
    <row r="2564" spans="4:4" x14ac:dyDescent="0.2">
      <c r="D2564" s="139"/>
    </row>
    <row r="2565" spans="4:4" x14ac:dyDescent="0.2">
      <c r="D2565" s="139"/>
    </row>
    <row r="2566" spans="4:4" x14ac:dyDescent="0.2">
      <c r="D2566" s="139"/>
    </row>
    <row r="2567" spans="4:4" x14ac:dyDescent="0.2">
      <c r="D2567" s="139"/>
    </row>
    <row r="2568" spans="4:4" x14ac:dyDescent="0.2">
      <c r="D2568" s="139"/>
    </row>
    <row r="2569" spans="4:4" x14ac:dyDescent="0.2">
      <c r="D2569" s="139"/>
    </row>
    <row r="2570" spans="4:4" x14ac:dyDescent="0.2">
      <c r="D2570" s="139"/>
    </row>
    <row r="2571" spans="4:4" x14ac:dyDescent="0.2">
      <c r="D2571" s="139"/>
    </row>
    <row r="2572" spans="4:4" x14ac:dyDescent="0.2">
      <c r="D2572" s="139"/>
    </row>
    <row r="2573" spans="4:4" x14ac:dyDescent="0.2">
      <c r="D2573" s="139"/>
    </row>
    <row r="2574" spans="4:4" x14ac:dyDescent="0.2">
      <c r="D2574" s="139"/>
    </row>
    <row r="2575" spans="4:4" x14ac:dyDescent="0.2">
      <c r="D2575" s="139"/>
    </row>
    <row r="2576" spans="4:4" x14ac:dyDescent="0.2">
      <c r="D2576" s="139"/>
    </row>
    <row r="2577" spans="4:4" x14ac:dyDescent="0.2">
      <c r="D2577" s="139"/>
    </row>
    <row r="2578" spans="4:4" x14ac:dyDescent="0.2">
      <c r="D2578" s="139"/>
    </row>
    <row r="2579" spans="4:4" x14ac:dyDescent="0.2">
      <c r="D2579" s="139"/>
    </row>
    <row r="2580" spans="4:4" x14ac:dyDescent="0.2">
      <c r="D2580" s="139"/>
    </row>
    <row r="2581" spans="4:4" x14ac:dyDescent="0.2">
      <c r="D2581" s="139"/>
    </row>
    <row r="2582" spans="4:4" x14ac:dyDescent="0.2">
      <c r="D2582" s="139"/>
    </row>
    <row r="2583" spans="4:4" x14ac:dyDescent="0.2">
      <c r="D2583" s="139"/>
    </row>
    <row r="2584" spans="4:4" x14ac:dyDescent="0.2">
      <c r="D2584" s="139"/>
    </row>
    <row r="2585" spans="4:4" x14ac:dyDescent="0.2">
      <c r="D2585" s="139"/>
    </row>
    <row r="2586" spans="4:4" x14ac:dyDescent="0.2">
      <c r="D2586" s="139"/>
    </row>
    <row r="2587" spans="4:4" x14ac:dyDescent="0.2">
      <c r="D2587" s="139"/>
    </row>
    <row r="2588" spans="4:4" x14ac:dyDescent="0.2">
      <c r="D2588" s="139"/>
    </row>
    <row r="2589" spans="4:4" x14ac:dyDescent="0.2">
      <c r="D2589" s="139"/>
    </row>
    <row r="2590" spans="4:4" x14ac:dyDescent="0.2">
      <c r="D2590" s="139"/>
    </row>
    <row r="2591" spans="4:4" x14ac:dyDescent="0.2">
      <c r="D2591" s="139"/>
    </row>
    <row r="2592" spans="4:4" x14ac:dyDescent="0.2">
      <c r="D2592" s="139"/>
    </row>
    <row r="2593" spans="4:4" x14ac:dyDescent="0.2">
      <c r="D2593" s="139"/>
    </row>
    <row r="2594" spans="4:4" x14ac:dyDescent="0.2">
      <c r="D2594" s="139"/>
    </row>
    <row r="2595" spans="4:4" x14ac:dyDescent="0.2">
      <c r="D2595" s="139"/>
    </row>
    <row r="2596" spans="4:4" x14ac:dyDescent="0.2">
      <c r="D2596" s="139"/>
    </row>
    <row r="2597" spans="4:4" x14ac:dyDescent="0.2">
      <c r="D2597" s="139"/>
    </row>
    <row r="2598" spans="4:4" x14ac:dyDescent="0.2">
      <c r="D2598" s="139"/>
    </row>
    <row r="2599" spans="4:4" x14ac:dyDescent="0.2">
      <c r="D2599" s="139"/>
    </row>
    <row r="2600" spans="4:4" x14ac:dyDescent="0.2">
      <c r="D2600" s="139"/>
    </row>
    <row r="2601" spans="4:4" x14ac:dyDescent="0.2">
      <c r="D2601" s="139"/>
    </row>
    <row r="2602" spans="4:4" x14ac:dyDescent="0.2">
      <c r="D2602" s="139"/>
    </row>
    <row r="2603" spans="4:4" x14ac:dyDescent="0.2">
      <c r="D2603" s="139"/>
    </row>
    <row r="2604" spans="4:4" x14ac:dyDescent="0.2">
      <c r="D2604" s="139"/>
    </row>
    <row r="2605" spans="4:4" x14ac:dyDescent="0.2">
      <c r="D2605" s="139"/>
    </row>
    <row r="2606" spans="4:4" x14ac:dyDescent="0.2">
      <c r="D2606" s="139"/>
    </row>
    <row r="2607" spans="4:4" x14ac:dyDescent="0.2">
      <c r="D2607" s="139"/>
    </row>
    <row r="2608" spans="4:4" x14ac:dyDescent="0.2">
      <c r="D2608" s="139"/>
    </row>
    <row r="2609" spans="4:4" x14ac:dyDescent="0.2">
      <c r="D2609" s="139"/>
    </row>
    <row r="2610" spans="4:4" x14ac:dyDescent="0.2">
      <c r="D2610" s="139"/>
    </row>
    <row r="2611" spans="4:4" x14ac:dyDescent="0.2">
      <c r="D2611" s="139"/>
    </row>
    <row r="2612" spans="4:4" x14ac:dyDescent="0.2">
      <c r="D2612" s="139"/>
    </row>
    <row r="2613" spans="4:4" x14ac:dyDescent="0.2">
      <c r="D2613" s="139"/>
    </row>
    <row r="2614" spans="4:4" x14ac:dyDescent="0.2">
      <c r="D2614" s="139"/>
    </row>
    <row r="2615" spans="4:4" x14ac:dyDescent="0.2">
      <c r="D2615" s="139"/>
    </row>
    <row r="2616" spans="4:4" x14ac:dyDescent="0.2">
      <c r="D2616" s="139"/>
    </row>
    <row r="2617" spans="4:4" x14ac:dyDescent="0.2">
      <c r="D2617" s="139"/>
    </row>
    <row r="2618" spans="4:4" x14ac:dyDescent="0.2">
      <c r="D2618" s="139"/>
    </row>
    <row r="2619" spans="4:4" x14ac:dyDescent="0.2">
      <c r="D2619" s="139"/>
    </row>
    <row r="2620" spans="4:4" x14ac:dyDescent="0.2">
      <c r="D2620" s="139"/>
    </row>
    <row r="2621" spans="4:4" x14ac:dyDescent="0.2">
      <c r="D2621" s="139"/>
    </row>
    <row r="2622" spans="4:4" x14ac:dyDescent="0.2">
      <c r="D2622" s="139"/>
    </row>
    <row r="2623" spans="4:4" x14ac:dyDescent="0.2">
      <c r="D2623" s="139"/>
    </row>
    <row r="2624" spans="4:4" x14ac:dyDescent="0.2">
      <c r="D2624" s="139"/>
    </row>
    <row r="2625" spans="4:4" x14ac:dyDescent="0.2">
      <c r="D2625" s="139"/>
    </row>
    <row r="2626" spans="4:4" x14ac:dyDescent="0.2">
      <c r="D2626" s="139"/>
    </row>
    <row r="2627" spans="4:4" x14ac:dyDescent="0.2">
      <c r="D2627" s="139"/>
    </row>
    <row r="2628" spans="4:4" x14ac:dyDescent="0.2">
      <c r="D2628" s="139"/>
    </row>
    <row r="2629" spans="4:4" x14ac:dyDescent="0.2">
      <c r="D2629" s="139"/>
    </row>
    <row r="2630" spans="4:4" x14ac:dyDescent="0.2">
      <c r="D2630" s="139"/>
    </row>
    <row r="2631" spans="4:4" x14ac:dyDescent="0.2">
      <c r="D2631" s="139"/>
    </row>
    <row r="2632" spans="4:4" x14ac:dyDescent="0.2">
      <c r="D2632" s="139"/>
    </row>
    <row r="2633" spans="4:4" x14ac:dyDescent="0.2">
      <c r="D2633" s="139"/>
    </row>
    <row r="2634" spans="4:4" x14ac:dyDescent="0.2">
      <c r="D2634" s="139"/>
    </row>
    <row r="2635" spans="4:4" x14ac:dyDescent="0.2">
      <c r="D2635" s="139"/>
    </row>
    <row r="2636" spans="4:4" x14ac:dyDescent="0.2">
      <c r="D2636" s="139"/>
    </row>
    <row r="2637" spans="4:4" x14ac:dyDescent="0.2">
      <c r="D2637" s="139"/>
    </row>
    <row r="2638" spans="4:4" x14ac:dyDescent="0.2">
      <c r="D2638" s="139"/>
    </row>
    <row r="2639" spans="4:4" x14ac:dyDescent="0.2">
      <c r="D2639" s="139"/>
    </row>
    <row r="2640" spans="4:4" x14ac:dyDescent="0.2">
      <c r="D2640" s="139"/>
    </row>
    <row r="2641" spans="4:4" x14ac:dyDescent="0.2">
      <c r="D2641" s="139"/>
    </row>
    <row r="2642" spans="4:4" x14ac:dyDescent="0.2">
      <c r="D2642" s="139"/>
    </row>
    <row r="2643" spans="4:4" x14ac:dyDescent="0.2">
      <c r="D2643" s="139"/>
    </row>
    <row r="2644" spans="4:4" x14ac:dyDescent="0.2">
      <c r="D2644" s="139"/>
    </row>
    <row r="2645" spans="4:4" x14ac:dyDescent="0.2">
      <c r="D2645" s="139"/>
    </row>
    <row r="2646" spans="4:4" x14ac:dyDescent="0.2">
      <c r="D2646" s="139"/>
    </row>
    <row r="2647" spans="4:4" x14ac:dyDescent="0.2">
      <c r="D2647" s="139"/>
    </row>
    <row r="2648" spans="4:4" x14ac:dyDescent="0.2">
      <c r="D2648" s="139"/>
    </row>
    <row r="2649" spans="4:4" x14ac:dyDescent="0.2">
      <c r="D2649" s="139"/>
    </row>
    <row r="2650" spans="4:4" x14ac:dyDescent="0.2">
      <c r="D2650" s="139"/>
    </row>
    <row r="2651" spans="4:4" x14ac:dyDescent="0.2">
      <c r="D2651" s="139"/>
    </row>
    <row r="2652" spans="4:4" x14ac:dyDescent="0.2">
      <c r="D2652" s="139"/>
    </row>
    <row r="2653" spans="4:4" x14ac:dyDescent="0.2">
      <c r="D2653" s="139"/>
    </row>
    <row r="2654" spans="4:4" x14ac:dyDescent="0.2">
      <c r="D2654" s="139"/>
    </row>
    <row r="2655" spans="4:4" x14ac:dyDescent="0.2">
      <c r="D2655" s="139"/>
    </row>
    <row r="2656" spans="4:4" x14ac:dyDescent="0.2">
      <c r="D2656" s="139"/>
    </row>
    <row r="2657" spans="4:4" x14ac:dyDescent="0.2">
      <c r="D2657" s="139"/>
    </row>
    <row r="2658" spans="4:4" x14ac:dyDescent="0.2">
      <c r="D2658" s="139"/>
    </row>
    <row r="2659" spans="4:4" x14ac:dyDescent="0.2">
      <c r="D2659" s="139"/>
    </row>
    <row r="2660" spans="4:4" x14ac:dyDescent="0.2">
      <c r="D2660" s="139"/>
    </row>
    <row r="2661" spans="4:4" x14ac:dyDescent="0.2">
      <c r="D2661" s="139"/>
    </row>
    <row r="2662" spans="4:4" x14ac:dyDescent="0.2">
      <c r="D2662" s="139"/>
    </row>
    <row r="2663" spans="4:4" x14ac:dyDescent="0.2">
      <c r="D2663" s="139"/>
    </row>
    <row r="2664" spans="4:4" x14ac:dyDescent="0.2">
      <c r="D2664" s="139"/>
    </row>
    <row r="2665" spans="4:4" x14ac:dyDescent="0.2">
      <c r="D2665" s="139"/>
    </row>
    <row r="2666" spans="4:4" x14ac:dyDescent="0.2">
      <c r="D2666" s="139"/>
    </row>
    <row r="2667" spans="4:4" x14ac:dyDescent="0.2">
      <c r="D2667" s="139"/>
    </row>
    <row r="2668" spans="4:4" x14ac:dyDescent="0.2">
      <c r="D2668" s="139"/>
    </row>
    <row r="2669" spans="4:4" x14ac:dyDescent="0.2">
      <c r="D2669" s="139"/>
    </row>
    <row r="2670" spans="4:4" x14ac:dyDescent="0.2">
      <c r="D2670" s="139"/>
    </row>
    <row r="2671" spans="4:4" x14ac:dyDescent="0.2">
      <c r="D2671" s="139"/>
    </row>
    <row r="2672" spans="4:4" x14ac:dyDescent="0.2">
      <c r="D2672" s="139"/>
    </row>
    <row r="2673" spans="4:4" x14ac:dyDescent="0.2">
      <c r="D2673" s="139"/>
    </row>
    <row r="2674" spans="4:4" x14ac:dyDescent="0.2">
      <c r="D2674" s="139"/>
    </row>
    <row r="2675" spans="4:4" x14ac:dyDescent="0.2">
      <c r="D2675" s="139"/>
    </row>
    <row r="2676" spans="4:4" x14ac:dyDescent="0.2">
      <c r="D2676" s="139"/>
    </row>
    <row r="2677" spans="4:4" x14ac:dyDescent="0.2">
      <c r="D2677" s="139"/>
    </row>
    <row r="2678" spans="4:4" x14ac:dyDescent="0.2">
      <c r="D2678" s="139"/>
    </row>
    <row r="2679" spans="4:4" x14ac:dyDescent="0.2">
      <c r="D2679" s="139"/>
    </row>
    <row r="2680" spans="4:4" x14ac:dyDescent="0.2">
      <c r="D2680" s="139"/>
    </row>
    <row r="2681" spans="4:4" x14ac:dyDescent="0.2">
      <c r="D2681" s="139"/>
    </row>
    <row r="2682" spans="4:4" x14ac:dyDescent="0.2">
      <c r="D2682" s="139"/>
    </row>
    <row r="2683" spans="4:4" x14ac:dyDescent="0.2">
      <c r="D2683" s="139"/>
    </row>
    <row r="2684" spans="4:4" x14ac:dyDescent="0.2">
      <c r="D2684" s="139"/>
    </row>
    <row r="2685" spans="4:4" x14ac:dyDescent="0.2">
      <c r="D2685" s="139"/>
    </row>
    <row r="2686" spans="4:4" x14ac:dyDescent="0.2">
      <c r="D2686" s="139"/>
    </row>
    <row r="2687" spans="4:4" x14ac:dyDescent="0.2">
      <c r="D2687" s="139"/>
    </row>
    <row r="2688" spans="4:4" x14ac:dyDescent="0.2">
      <c r="D2688" s="139"/>
    </row>
    <row r="2689" spans="4:4" x14ac:dyDescent="0.2">
      <c r="D2689" s="139"/>
    </row>
    <row r="2690" spans="4:4" x14ac:dyDescent="0.2">
      <c r="D2690" s="139"/>
    </row>
    <row r="2691" spans="4:4" x14ac:dyDescent="0.2">
      <c r="D2691" s="139"/>
    </row>
    <row r="2692" spans="4:4" x14ac:dyDescent="0.2">
      <c r="D2692" s="139"/>
    </row>
    <row r="2693" spans="4:4" x14ac:dyDescent="0.2">
      <c r="D2693" s="139"/>
    </row>
    <row r="2694" spans="4:4" x14ac:dyDescent="0.2">
      <c r="D2694" s="139"/>
    </row>
    <row r="2695" spans="4:4" x14ac:dyDescent="0.2">
      <c r="D2695" s="139"/>
    </row>
    <row r="2696" spans="4:4" x14ac:dyDescent="0.2">
      <c r="D2696" s="139"/>
    </row>
    <row r="2697" spans="4:4" x14ac:dyDescent="0.2">
      <c r="D2697" s="139"/>
    </row>
    <row r="2698" spans="4:4" x14ac:dyDescent="0.2">
      <c r="D2698" s="139"/>
    </row>
    <row r="2699" spans="4:4" x14ac:dyDescent="0.2">
      <c r="D2699" s="139"/>
    </row>
    <row r="2700" spans="4:4" x14ac:dyDescent="0.2">
      <c r="D2700" s="139"/>
    </row>
    <row r="2701" spans="4:4" x14ac:dyDescent="0.2">
      <c r="D2701" s="139"/>
    </row>
    <row r="2702" spans="4:4" x14ac:dyDescent="0.2">
      <c r="D2702" s="139"/>
    </row>
    <row r="2703" spans="4:4" x14ac:dyDescent="0.2">
      <c r="D2703" s="139"/>
    </row>
    <row r="2704" spans="4:4" x14ac:dyDescent="0.2">
      <c r="D2704" s="139"/>
    </row>
    <row r="2705" spans="4:4" x14ac:dyDescent="0.2">
      <c r="D2705" s="139"/>
    </row>
    <row r="2706" spans="4:4" x14ac:dyDescent="0.2">
      <c r="D2706" s="139"/>
    </row>
    <row r="2707" spans="4:4" x14ac:dyDescent="0.2">
      <c r="D2707" s="139"/>
    </row>
    <row r="2708" spans="4:4" x14ac:dyDescent="0.2">
      <c r="D2708" s="139"/>
    </row>
    <row r="2709" spans="4:4" x14ac:dyDescent="0.2">
      <c r="D2709" s="139"/>
    </row>
    <row r="2710" spans="4:4" x14ac:dyDescent="0.2">
      <c r="D2710" s="139"/>
    </row>
    <row r="2711" spans="4:4" x14ac:dyDescent="0.2">
      <c r="D2711" s="139"/>
    </row>
    <row r="2712" spans="4:4" x14ac:dyDescent="0.2">
      <c r="D2712" s="139"/>
    </row>
    <row r="2713" spans="4:4" x14ac:dyDescent="0.2">
      <c r="D2713" s="139"/>
    </row>
    <row r="2714" spans="4:4" x14ac:dyDescent="0.2">
      <c r="D2714" s="139"/>
    </row>
    <row r="2715" spans="4:4" x14ac:dyDescent="0.2">
      <c r="D2715" s="139"/>
    </row>
    <row r="2716" spans="4:4" x14ac:dyDescent="0.2">
      <c r="D2716" s="139"/>
    </row>
    <row r="2717" spans="4:4" x14ac:dyDescent="0.2">
      <c r="D2717" s="139"/>
    </row>
    <row r="2718" spans="4:4" x14ac:dyDescent="0.2">
      <c r="D2718" s="139"/>
    </row>
    <row r="2719" spans="4:4" x14ac:dyDescent="0.2">
      <c r="D2719" s="139"/>
    </row>
    <row r="2720" spans="4:4" x14ac:dyDescent="0.2">
      <c r="D2720" s="139"/>
    </row>
    <row r="2721" spans="4:4" x14ac:dyDescent="0.2">
      <c r="D2721" s="139"/>
    </row>
    <row r="2722" spans="4:4" x14ac:dyDescent="0.2">
      <c r="D2722" s="139"/>
    </row>
    <row r="2723" spans="4:4" x14ac:dyDescent="0.2">
      <c r="D2723" s="139"/>
    </row>
    <row r="2724" spans="4:4" x14ac:dyDescent="0.2">
      <c r="D2724" s="139"/>
    </row>
    <row r="2725" spans="4:4" x14ac:dyDescent="0.2">
      <c r="D2725" s="139"/>
    </row>
    <row r="2726" spans="4:4" x14ac:dyDescent="0.2">
      <c r="D2726" s="139"/>
    </row>
    <row r="2727" spans="4:4" x14ac:dyDescent="0.2">
      <c r="D2727" s="139"/>
    </row>
    <row r="2728" spans="4:4" x14ac:dyDescent="0.2">
      <c r="D2728" s="139"/>
    </row>
    <row r="2729" spans="4:4" x14ac:dyDescent="0.2">
      <c r="D2729" s="139"/>
    </row>
    <row r="2730" spans="4:4" x14ac:dyDescent="0.2">
      <c r="D2730" s="139"/>
    </row>
    <row r="2731" spans="4:4" x14ac:dyDescent="0.2">
      <c r="D2731" s="139"/>
    </row>
    <row r="2732" spans="4:4" x14ac:dyDescent="0.2">
      <c r="D2732" s="139"/>
    </row>
    <row r="2733" spans="4:4" x14ac:dyDescent="0.2">
      <c r="D2733" s="139"/>
    </row>
    <row r="2734" spans="4:4" x14ac:dyDescent="0.2">
      <c r="D2734" s="139"/>
    </row>
    <row r="2735" spans="4:4" x14ac:dyDescent="0.2">
      <c r="D2735" s="139"/>
    </row>
    <row r="2736" spans="4:4" x14ac:dyDescent="0.2">
      <c r="D2736" s="139"/>
    </row>
    <row r="2737" spans="4:4" x14ac:dyDescent="0.2">
      <c r="D2737" s="139"/>
    </row>
    <row r="2738" spans="4:4" x14ac:dyDescent="0.2">
      <c r="D2738" s="139"/>
    </row>
    <row r="2739" spans="4:4" x14ac:dyDescent="0.2">
      <c r="D2739" s="139"/>
    </row>
    <row r="2740" spans="4:4" x14ac:dyDescent="0.2">
      <c r="D2740" s="139"/>
    </row>
    <row r="2741" spans="4:4" x14ac:dyDescent="0.2">
      <c r="D2741" s="139"/>
    </row>
    <row r="2742" spans="4:4" x14ac:dyDescent="0.2">
      <c r="D2742" s="139"/>
    </row>
    <row r="2743" spans="4:4" x14ac:dyDescent="0.2">
      <c r="D2743" s="139"/>
    </row>
    <row r="2744" spans="4:4" x14ac:dyDescent="0.2">
      <c r="D2744" s="139"/>
    </row>
    <row r="2745" spans="4:4" x14ac:dyDescent="0.2">
      <c r="D2745" s="139"/>
    </row>
    <row r="2746" spans="4:4" x14ac:dyDescent="0.2">
      <c r="D2746" s="139"/>
    </row>
    <row r="2747" spans="4:4" x14ac:dyDescent="0.2">
      <c r="D2747" s="139"/>
    </row>
    <row r="2748" spans="4:4" x14ac:dyDescent="0.2">
      <c r="D2748" s="139"/>
    </row>
    <row r="2749" spans="4:4" x14ac:dyDescent="0.2">
      <c r="D2749" s="139"/>
    </row>
    <row r="2750" spans="4:4" x14ac:dyDescent="0.2">
      <c r="D2750" s="139"/>
    </row>
    <row r="2751" spans="4:4" x14ac:dyDescent="0.2">
      <c r="D2751" s="139"/>
    </row>
    <row r="2752" spans="4:4" x14ac:dyDescent="0.2">
      <c r="D2752" s="139"/>
    </row>
    <row r="2753" spans="4:4" x14ac:dyDescent="0.2">
      <c r="D2753" s="139"/>
    </row>
    <row r="2754" spans="4:4" x14ac:dyDescent="0.2">
      <c r="D2754" s="139"/>
    </row>
    <row r="2755" spans="4:4" x14ac:dyDescent="0.2">
      <c r="D2755" s="139"/>
    </row>
    <row r="2756" spans="4:4" x14ac:dyDescent="0.2">
      <c r="D2756" s="139"/>
    </row>
    <row r="2757" spans="4:4" x14ac:dyDescent="0.2">
      <c r="D2757" s="139"/>
    </row>
    <row r="2758" spans="4:4" x14ac:dyDescent="0.2">
      <c r="D2758" s="139"/>
    </row>
    <row r="2759" spans="4:4" x14ac:dyDescent="0.2">
      <c r="D2759" s="139"/>
    </row>
    <row r="2760" spans="4:4" x14ac:dyDescent="0.2">
      <c r="D2760" s="139"/>
    </row>
    <row r="2761" spans="4:4" x14ac:dyDescent="0.2">
      <c r="D2761" s="139"/>
    </row>
    <row r="2762" spans="4:4" x14ac:dyDescent="0.2">
      <c r="D2762" s="139"/>
    </row>
    <row r="2763" spans="4:4" x14ac:dyDescent="0.2">
      <c r="D2763" s="139"/>
    </row>
    <row r="2764" spans="4:4" x14ac:dyDescent="0.2">
      <c r="D2764" s="139"/>
    </row>
    <row r="2765" spans="4:4" x14ac:dyDescent="0.2">
      <c r="D2765" s="139"/>
    </row>
    <row r="2766" spans="4:4" x14ac:dyDescent="0.2">
      <c r="D2766" s="139"/>
    </row>
    <row r="2767" spans="4:4" x14ac:dyDescent="0.2">
      <c r="D2767" s="139"/>
    </row>
    <row r="2768" spans="4:4" x14ac:dyDescent="0.2">
      <c r="D2768" s="139"/>
    </row>
    <row r="2769" spans="4:4" x14ac:dyDescent="0.2">
      <c r="D2769" s="139"/>
    </row>
    <row r="2770" spans="4:4" x14ac:dyDescent="0.2">
      <c r="D2770" s="139"/>
    </row>
    <row r="2771" spans="4:4" x14ac:dyDescent="0.2">
      <c r="D2771" s="139"/>
    </row>
    <row r="2772" spans="4:4" x14ac:dyDescent="0.2">
      <c r="D2772" s="139"/>
    </row>
    <row r="2773" spans="4:4" x14ac:dyDescent="0.2">
      <c r="D2773" s="139"/>
    </row>
    <row r="2774" spans="4:4" x14ac:dyDescent="0.2">
      <c r="D2774" s="139"/>
    </row>
    <row r="2775" spans="4:4" x14ac:dyDescent="0.2">
      <c r="D2775" s="139"/>
    </row>
    <row r="2776" spans="4:4" x14ac:dyDescent="0.2">
      <c r="D2776" s="139"/>
    </row>
    <row r="2777" spans="4:4" x14ac:dyDescent="0.2">
      <c r="D2777" s="139"/>
    </row>
    <row r="2778" spans="4:4" x14ac:dyDescent="0.2">
      <c r="D2778" s="139"/>
    </row>
    <row r="2779" spans="4:4" x14ac:dyDescent="0.2">
      <c r="D2779" s="139"/>
    </row>
    <row r="2780" spans="4:4" x14ac:dyDescent="0.2">
      <c r="D2780" s="139"/>
    </row>
    <row r="2781" spans="4:4" x14ac:dyDescent="0.2">
      <c r="D2781" s="139"/>
    </row>
    <row r="2782" spans="4:4" x14ac:dyDescent="0.2">
      <c r="D2782" s="139"/>
    </row>
    <row r="2783" spans="4:4" x14ac:dyDescent="0.2">
      <c r="D2783" s="139"/>
    </row>
    <row r="2784" spans="4:4" x14ac:dyDescent="0.2">
      <c r="D2784" s="139"/>
    </row>
    <row r="2785" spans="4:4" x14ac:dyDescent="0.2">
      <c r="D2785" s="139"/>
    </row>
    <row r="2786" spans="4:4" x14ac:dyDescent="0.2">
      <c r="D2786" s="139"/>
    </row>
    <row r="2787" spans="4:4" x14ac:dyDescent="0.2">
      <c r="D2787" s="139"/>
    </row>
    <row r="2788" spans="4:4" x14ac:dyDescent="0.2">
      <c r="D2788" s="139"/>
    </row>
    <row r="2789" spans="4:4" x14ac:dyDescent="0.2">
      <c r="D2789" s="139"/>
    </row>
    <row r="2790" spans="4:4" x14ac:dyDescent="0.2">
      <c r="D2790" s="139"/>
    </row>
    <row r="2791" spans="4:4" x14ac:dyDescent="0.2">
      <c r="D2791" s="139"/>
    </row>
    <row r="2792" spans="4:4" x14ac:dyDescent="0.2">
      <c r="D2792" s="139"/>
    </row>
    <row r="2793" spans="4:4" x14ac:dyDescent="0.2">
      <c r="D2793" s="139"/>
    </row>
    <row r="2794" spans="4:4" x14ac:dyDescent="0.2">
      <c r="D2794" s="139"/>
    </row>
    <row r="2795" spans="4:4" x14ac:dyDescent="0.2">
      <c r="D2795" s="139"/>
    </row>
    <row r="2796" spans="4:4" x14ac:dyDescent="0.2">
      <c r="D2796" s="139"/>
    </row>
    <row r="2797" spans="4:4" x14ac:dyDescent="0.2">
      <c r="D2797" s="139"/>
    </row>
    <row r="2798" spans="4:4" x14ac:dyDescent="0.2">
      <c r="D2798" s="139"/>
    </row>
    <row r="2799" spans="4:4" x14ac:dyDescent="0.2">
      <c r="D2799" s="139"/>
    </row>
    <row r="2800" spans="4:4" x14ac:dyDescent="0.2">
      <c r="D2800" s="139"/>
    </row>
    <row r="2801" spans="4:4" x14ac:dyDescent="0.2">
      <c r="D2801" s="139"/>
    </row>
    <row r="2802" spans="4:4" x14ac:dyDescent="0.2">
      <c r="D2802" s="139"/>
    </row>
    <row r="2803" spans="4:4" x14ac:dyDescent="0.2">
      <c r="D2803" s="139"/>
    </row>
    <row r="2804" spans="4:4" x14ac:dyDescent="0.2">
      <c r="D2804" s="139"/>
    </row>
    <row r="2805" spans="4:4" x14ac:dyDescent="0.2">
      <c r="D2805" s="139"/>
    </row>
    <row r="2806" spans="4:4" x14ac:dyDescent="0.2">
      <c r="D2806" s="139"/>
    </row>
    <row r="2807" spans="4:4" x14ac:dyDescent="0.2">
      <c r="D2807" s="139"/>
    </row>
    <row r="2808" spans="4:4" x14ac:dyDescent="0.2">
      <c r="D2808" s="139"/>
    </row>
    <row r="2809" spans="4:4" x14ac:dyDescent="0.2">
      <c r="D2809" s="139"/>
    </row>
    <row r="2810" spans="4:4" x14ac:dyDescent="0.2">
      <c r="D2810" s="139"/>
    </row>
    <row r="2811" spans="4:4" x14ac:dyDescent="0.2">
      <c r="D2811" s="139"/>
    </row>
    <row r="2812" spans="4:4" x14ac:dyDescent="0.2">
      <c r="D2812" s="139"/>
    </row>
    <row r="2813" spans="4:4" x14ac:dyDescent="0.2">
      <c r="D2813" s="139"/>
    </row>
    <row r="2814" spans="4:4" x14ac:dyDescent="0.2">
      <c r="D2814" s="139"/>
    </row>
    <row r="2815" spans="4:4" x14ac:dyDescent="0.2">
      <c r="D2815" s="139"/>
    </row>
    <row r="2816" spans="4:4" x14ac:dyDescent="0.2">
      <c r="D2816" s="139"/>
    </row>
    <row r="2817" spans="4:4" x14ac:dyDescent="0.2">
      <c r="D2817" s="139"/>
    </row>
    <row r="2818" spans="4:4" x14ac:dyDescent="0.2">
      <c r="D2818" s="139"/>
    </row>
    <row r="2819" spans="4:4" x14ac:dyDescent="0.2">
      <c r="D2819" s="139"/>
    </row>
    <row r="2820" spans="4:4" x14ac:dyDescent="0.2">
      <c r="D2820" s="139"/>
    </row>
    <row r="2821" spans="4:4" x14ac:dyDescent="0.2">
      <c r="D2821" s="139"/>
    </row>
    <row r="2822" spans="4:4" x14ac:dyDescent="0.2">
      <c r="D2822" s="139"/>
    </row>
    <row r="2823" spans="4:4" x14ac:dyDescent="0.2">
      <c r="D2823" s="139"/>
    </row>
    <row r="2824" spans="4:4" x14ac:dyDescent="0.2">
      <c r="D2824" s="139"/>
    </row>
    <row r="2825" spans="4:4" x14ac:dyDescent="0.2">
      <c r="D2825" s="139"/>
    </row>
    <row r="2826" spans="4:4" x14ac:dyDescent="0.2">
      <c r="D2826" s="139"/>
    </row>
    <row r="2827" spans="4:4" x14ac:dyDescent="0.2">
      <c r="D2827" s="139"/>
    </row>
    <row r="2828" spans="4:4" x14ac:dyDescent="0.2">
      <c r="D2828" s="139"/>
    </row>
    <row r="2829" spans="4:4" x14ac:dyDescent="0.2">
      <c r="D2829" s="139"/>
    </row>
    <row r="2830" spans="4:4" x14ac:dyDescent="0.2">
      <c r="D2830" s="139"/>
    </row>
    <row r="2831" spans="4:4" x14ac:dyDescent="0.2">
      <c r="D2831" s="139"/>
    </row>
    <row r="2832" spans="4:4" x14ac:dyDescent="0.2">
      <c r="D2832" s="139"/>
    </row>
    <row r="2833" spans="4:4" x14ac:dyDescent="0.2">
      <c r="D2833" s="139"/>
    </row>
    <row r="2834" spans="4:4" x14ac:dyDescent="0.2">
      <c r="D2834" s="139"/>
    </row>
    <row r="2835" spans="4:4" x14ac:dyDescent="0.2">
      <c r="D2835" s="139"/>
    </row>
    <row r="2836" spans="4:4" x14ac:dyDescent="0.2">
      <c r="D2836" s="139"/>
    </row>
    <row r="2837" spans="4:4" x14ac:dyDescent="0.2">
      <c r="D2837" s="139"/>
    </row>
    <row r="2838" spans="4:4" x14ac:dyDescent="0.2">
      <c r="D2838" s="139"/>
    </row>
    <row r="2839" spans="4:4" x14ac:dyDescent="0.2">
      <c r="D2839" s="139"/>
    </row>
    <row r="2840" spans="4:4" x14ac:dyDescent="0.2">
      <c r="D2840" s="139"/>
    </row>
    <row r="2841" spans="4:4" x14ac:dyDescent="0.2">
      <c r="D2841" s="139"/>
    </row>
    <row r="2842" spans="4:4" x14ac:dyDescent="0.2">
      <c r="D2842" s="139"/>
    </row>
    <row r="2843" spans="4:4" x14ac:dyDescent="0.2">
      <c r="D2843" s="139"/>
    </row>
    <row r="2844" spans="4:4" x14ac:dyDescent="0.2">
      <c r="D2844" s="139"/>
    </row>
    <row r="2845" spans="4:4" x14ac:dyDescent="0.2">
      <c r="D2845" s="139"/>
    </row>
    <row r="2846" spans="4:4" x14ac:dyDescent="0.2">
      <c r="D2846" s="139"/>
    </row>
    <row r="2847" spans="4:4" x14ac:dyDescent="0.2">
      <c r="D2847" s="139"/>
    </row>
    <row r="2848" spans="4:4" x14ac:dyDescent="0.2">
      <c r="D2848" s="139"/>
    </row>
    <row r="2849" spans="4:4" x14ac:dyDescent="0.2">
      <c r="D2849" s="139"/>
    </row>
    <row r="2850" spans="4:4" x14ac:dyDescent="0.2">
      <c r="D2850" s="139"/>
    </row>
    <row r="2851" spans="4:4" x14ac:dyDescent="0.2">
      <c r="D2851" s="139"/>
    </row>
    <row r="2852" spans="4:4" x14ac:dyDescent="0.2">
      <c r="D2852" s="139"/>
    </row>
    <row r="2853" spans="4:4" x14ac:dyDescent="0.2">
      <c r="D2853" s="139"/>
    </row>
    <row r="2854" spans="4:4" x14ac:dyDescent="0.2">
      <c r="D2854" s="139"/>
    </row>
    <row r="2855" spans="4:4" x14ac:dyDescent="0.2">
      <c r="D2855" s="139"/>
    </row>
    <row r="2856" spans="4:4" x14ac:dyDescent="0.2">
      <c r="D2856" s="139"/>
    </row>
    <row r="2857" spans="4:4" x14ac:dyDescent="0.2">
      <c r="D2857" s="139"/>
    </row>
    <row r="2858" spans="4:4" x14ac:dyDescent="0.2">
      <c r="D2858" s="139"/>
    </row>
    <row r="2859" spans="4:4" x14ac:dyDescent="0.2">
      <c r="D2859" s="139"/>
    </row>
    <row r="2860" spans="4:4" x14ac:dyDescent="0.2">
      <c r="D2860" s="139"/>
    </row>
    <row r="2861" spans="4:4" x14ac:dyDescent="0.2">
      <c r="D2861" s="139"/>
    </row>
    <row r="2862" spans="4:4" x14ac:dyDescent="0.2">
      <c r="D2862" s="139"/>
    </row>
    <row r="2863" spans="4:4" x14ac:dyDescent="0.2">
      <c r="D2863" s="139"/>
    </row>
    <row r="2864" spans="4:4" x14ac:dyDescent="0.2">
      <c r="D2864" s="139"/>
    </row>
    <row r="2865" spans="4:4" x14ac:dyDescent="0.2">
      <c r="D2865" s="139"/>
    </row>
    <row r="2866" spans="4:4" x14ac:dyDescent="0.2">
      <c r="D2866" s="139"/>
    </row>
    <row r="2867" spans="4:4" x14ac:dyDescent="0.2">
      <c r="D2867" s="139"/>
    </row>
    <row r="2868" spans="4:4" x14ac:dyDescent="0.2">
      <c r="D2868" s="139"/>
    </row>
    <row r="2869" spans="4:4" x14ac:dyDescent="0.2">
      <c r="D2869" s="139"/>
    </row>
    <row r="2870" spans="4:4" x14ac:dyDescent="0.2">
      <c r="D2870" s="139"/>
    </row>
    <row r="2871" spans="4:4" x14ac:dyDescent="0.2">
      <c r="D2871" s="139"/>
    </row>
    <row r="2872" spans="4:4" x14ac:dyDescent="0.2">
      <c r="D2872" s="139"/>
    </row>
    <row r="2873" spans="4:4" x14ac:dyDescent="0.2">
      <c r="D2873" s="139"/>
    </row>
    <row r="2874" spans="4:4" x14ac:dyDescent="0.2">
      <c r="D2874" s="139"/>
    </row>
    <row r="2875" spans="4:4" x14ac:dyDescent="0.2">
      <c r="D2875" s="139"/>
    </row>
    <row r="2876" spans="4:4" x14ac:dyDescent="0.2">
      <c r="D2876" s="139"/>
    </row>
    <row r="2877" spans="4:4" x14ac:dyDescent="0.2">
      <c r="D2877" s="139"/>
    </row>
    <row r="2878" spans="4:4" x14ac:dyDescent="0.2">
      <c r="D2878" s="139"/>
    </row>
    <row r="2879" spans="4:4" x14ac:dyDescent="0.2">
      <c r="D2879" s="139"/>
    </row>
    <row r="2880" spans="4:4" x14ac:dyDescent="0.2">
      <c r="D2880" s="139"/>
    </row>
    <row r="2881" spans="4:4" x14ac:dyDescent="0.2">
      <c r="D2881" s="139"/>
    </row>
    <row r="2882" spans="4:4" x14ac:dyDescent="0.2">
      <c r="D2882" s="139"/>
    </row>
    <row r="2883" spans="4:4" x14ac:dyDescent="0.2">
      <c r="D2883" s="139"/>
    </row>
    <row r="2884" spans="4:4" x14ac:dyDescent="0.2">
      <c r="D2884" s="139"/>
    </row>
    <row r="2885" spans="4:4" x14ac:dyDescent="0.2">
      <c r="D2885" s="139"/>
    </row>
    <row r="2886" spans="4:4" x14ac:dyDescent="0.2">
      <c r="D2886" s="139"/>
    </row>
    <row r="2887" spans="4:4" x14ac:dyDescent="0.2">
      <c r="D2887" s="139"/>
    </row>
    <row r="2888" spans="4:4" x14ac:dyDescent="0.2">
      <c r="D2888" s="139"/>
    </row>
    <row r="2889" spans="4:4" x14ac:dyDescent="0.2">
      <c r="D2889" s="139"/>
    </row>
    <row r="2890" spans="4:4" x14ac:dyDescent="0.2">
      <c r="D2890" s="139"/>
    </row>
    <row r="2891" spans="4:4" x14ac:dyDescent="0.2">
      <c r="D2891" s="139"/>
    </row>
    <row r="2892" spans="4:4" x14ac:dyDescent="0.2">
      <c r="D2892" s="139"/>
    </row>
    <row r="2893" spans="4:4" x14ac:dyDescent="0.2">
      <c r="D2893" s="139"/>
    </row>
    <row r="2894" spans="4:4" x14ac:dyDescent="0.2">
      <c r="D2894" s="139"/>
    </row>
    <row r="2895" spans="4:4" x14ac:dyDescent="0.2">
      <c r="D2895" s="139"/>
    </row>
    <row r="2896" spans="4:4" x14ac:dyDescent="0.2">
      <c r="D2896" s="139"/>
    </row>
    <row r="2897" spans="4:4" x14ac:dyDescent="0.2">
      <c r="D2897" s="139"/>
    </row>
    <row r="2898" spans="4:4" x14ac:dyDescent="0.2">
      <c r="D2898" s="139"/>
    </row>
    <row r="2899" spans="4:4" x14ac:dyDescent="0.2">
      <c r="D2899" s="139"/>
    </row>
    <row r="2900" spans="4:4" x14ac:dyDescent="0.2">
      <c r="D2900" s="139"/>
    </row>
    <row r="2901" spans="4:4" x14ac:dyDescent="0.2">
      <c r="D2901" s="139"/>
    </row>
    <row r="2902" spans="4:4" x14ac:dyDescent="0.2">
      <c r="D2902" s="139"/>
    </row>
    <row r="2903" spans="4:4" x14ac:dyDescent="0.2">
      <c r="D2903" s="139"/>
    </row>
    <row r="2904" spans="4:4" x14ac:dyDescent="0.2">
      <c r="D2904" s="139"/>
    </row>
    <row r="2905" spans="4:4" x14ac:dyDescent="0.2">
      <c r="D2905" s="139"/>
    </row>
    <row r="2906" spans="4:4" x14ac:dyDescent="0.2">
      <c r="D2906" s="139"/>
    </row>
    <row r="2907" spans="4:4" x14ac:dyDescent="0.2">
      <c r="D2907" s="139"/>
    </row>
    <row r="2908" spans="4:4" x14ac:dyDescent="0.2">
      <c r="D2908" s="139"/>
    </row>
    <row r="2909" spans="4:4" x14ac:dyDescent="0.2">
      <c r="D2909" s="139"/>
    </row>
    <row r="2910" spans="4:4" x14ac:dyDescent="0.2">
      <c r="D2910" s="139"/>
    </row>
    <row r="2911" spans="4:4" x14ac:dyDescent="0.2">
      <c r="D2911" s="139"/>
    </row>
    <row r="2912" spans="4:4" x14ac:dyDescent="0.2">
      <c r="D2912" s="139"/>
    </row>
    <row r="2913" spans="4:4" x14ac:dyDescent="0.2">
      <c r="D2913" s="139"/>
    </row>
    <row r="2914" spans="4:4" x14ac:dyDescent="0.2">
      <c r="D2914" s="139"/>
    </row>
    <row r="2915" spans="4:4" x14ac:dyDescent="0.2">
      <c r="D2915" s="139"/>
    </row>
    <row r="2916" spans="4:4" x14ac:dyDescent="0.2">
      <c r="D2916" s="139"/>
    </row>
    <row r="2917" spans="4:4" x14ac:dyDescent="0.2">
      <c r="D2917" s="139"/>
    </row>
    <row r="2918" spans="4:4" x14ac:dyDescent="0.2">
      <c r="D2918" s="139"/>
    </row>
    <row r="2919" spans="4:4" x14ac:dyDescent="0.2">
      <c r="D2919" s="139"/>
    </row>
    <row r="2920" spans="4:4" x14ac:dyDescent="0.2">
      <c r="D2920" s="139"/>
    </row>
    <row r="2921" spans="4:4" x14ac:dyDescent="0.2">
      <c r="D2921" s="139"/>
    </row>
    <row r="2922" spans="4:4" x14ac:dyDescent="0.2">
      <c r="D2922" s="139"/>
    </row>
    <row r="2923" spans="4:4" x14ac:dyDescent="0.2">
      <c r="D2923" s="139"/>
    </row>
    <row r="2924" spans="4:4" x14ac:dyDescent="0.2">
      <c r="D2924" s="139"/>
    </row>
    <row r="2925" spans="4:4" x14ac:dyDescent="0.2">
      <c r="D2925" s="139"/>
    </row>
    <row r="2926" spans="4:4" x14ac:dyDescent="0.2">
      <c r="D2926" s="139"/>
    </row>
    <row r="2927" spans="4:4" x14ac:dyDescent="0.2">
      <c r="D2927" s="139"/>
    </row>
    <row r="2928" spans="4:4" x14ac:dyDescent="0.2">
      <c r="D2928" s="139"/>
    </row>
    <row r="2929" spans="4:4" x14ac:dyDescent="0.2">
      <c r="D2929" s="139"/>
    </row>
    <row r="2930" spans="4:4" x14ac:dyDescent="0.2">
      <c r="D2930" s="139"/>
    </row>
    <row r="2931" spans="4:4" x14ac:dyDescent="0.2">
      <c r="D2931" s="139"/>
    </row>
    <row r="2932" spans="4:4" x14ac:dyDescent="0.2">
      <c r="D2932" s="139"/>
    </row>
    <row r="2933" spans="4:4" x14ac:dyDescent="0.2">
      <c r="D2933" s="139"/>
    </row>
    <row r="2934" spans="4:4" x14ac:dyDescent="0.2">
      <c r="D2934" s="139"/>
    </row>
    <row r="2935" spans="4:4" x14ac:dyDescent="0.2">
      <c r="D2935" s="139"/>
    </row>
    <row r="2936" spans="4:4" x14ac:dyDescent="0.2">
      <c r="D2936" s="139"/>
    </row>
    <row r="2937" spans="4:4" x14ac:dyDescent="0.2">
      <c r="D2937" s="139"/>
    </row>
    <row r="2938" spans="4:4" x14ac:dyDescent="0.2">
      <c r="D2938" s="139"/>
    </row>
    <row r="2939" spans="4:4" x14ac:dyDescent="0.2">
      <c r="D2939" s="139"/>
    </row>
    <row r="2940" spans="4:4" x14ac:dyDescent="0.2">
      <c r="D2940" s="139"/>
    </row>
    <row r="2941" spans="4:4" x14ac:dyDescent="0.2">
      <c r="D2941" s="139"/>
    </row>
    <row r="2942" spans="4:4" x14ac:dyDescent="0.2">
      <c r="D2942" s="139"/>
    </row>
    <row r="2943" spans="4:4" x14ac:dyDescent="0.2">
      <c r="D2943" s="139"/>
    </row>
    <row r="2944" spans="4:4" x14ac:dyDescent="0.2">
      <c r="D2944" s="139"/>
    </row>
    <row r="2945" spans="4:4" x14ac:dyDescent="0.2">
      <c r="D2945" s="139"/>
    </row>
    <row r="2946" spans="4:4" x14ac:dyDescent="0.2">
      <c r="D2946" s="139"/>
    </row>
    <row r="2947" spans="4:4" x14ac:dyDescent="0.2">
      <c r="D2947" s="139"/>
    </row>
    <row r="2948" spans="4:4" x14ac:dyDescent="0.2">
      <c r="D2948" s="139"/>
    </row>
    <row r="2949" spans="4:4" x14ac:dyDescent="0.2">
      <c r="D2949" s="139"/>
    </row>
    <row r="2950" spans="4:4" x14ac:dyDescent="0.2">
      <c r="D2950" s="139"/>
    </row>
    <row r="2951" spans="4:4" x14ac:dyDescent="0.2">
      <c r="D2951" s="139"/>
    </row>
    <row r="2952" spans="4:4" x14ac:dyDescent="0.2">
      <c r="D2952" s="139"/>
    </row>
    <row r="2953" spans="4:4" x14ac:dyDescent="0.2">
      <c r="D2953" s="139"/>
    </row>
    <row r="2954" spans="4:4" x14ac:dyDescent="0.2">
      <c r="D2954" s="139"/>
    </row>
    <row r="2955" spans="4:4" x14ac:dyDescent="0.2">
      <c r="D2955" s="139"/>
    </row>
    <row r="2956" spans="4:4" x14ac:dyDescent="0.2">
      <c r="D2956" s="139"/>
    </row>
    <row r="2957" spans="4:4" x14ac:dyDescent="0.2">
      <c r="D2957" s="139"/>
    </row>
    <row r="2958" spans="4:4" x14ac:dyDescent="0.2">
      <c r="D2958" s="139"/>
    </row>
    <row r="2959" spans="4:4" x14ac:dyDescent="0.2">
      <c r="D2959" s="139"/>
    </row>
    <row r="2960" spans="4:4" x14ac:dyDescent="0.2">
      <c r="D2960" s="139"/>
    </row>
    <row r="2961" spans="4:4" x14ac:dyDescent="0.2">
      <c r="D2961" s="139"/>
    </row>
    <row r="2962" spans="4:4" x14ac:dyDescent="0.2">
      <c r="D2962" s="139"/>
    </row>
    <row r="2963" spans="4:4" x14ac:dyDescent="0.2">
      <c r="D2963" s="139"/>
    </row>
    <row r="2964" spans="4:4" x14ac:dyDescent="0.2">
      <c r="D2964" s="139"/>
    </row>
    <row r="2965" spans="4:4" x14ac:dyDescent="0.2">
      <c r="D2965" s="139"/>
    </row>
    <row r="2966" spans="4:4" x14ac:dyDescent="0.2">
      <c r="D2966" s="139"/>
    </row>
    <row r="2967" spans="4:4" x14ac:dyDescent="0.2">
      <c r="D2967" s="139"/>
    </row>
    <row r="2968" spans="4:4" x14ac:dyDescent="0.2">
      <c r="D2968" s="139"/>
    </row>
    <row r="2969" spans="4:4" x14ac:dyDescent="0.2">
      <c r="D2969" s="139"/>
    </row>
    <row r="2970" spans="4:4" x14ac:dyDescent="0.2">
      <c r="D2970" s="139"/>
    </row>
    <row r="2971" spans="4:4" x14ac:dyDescent="0.2">
      <c r="D2971" s="139"/>
    </row>
    <row r="2972" spans="4:4" x14ac:dyDescent="0.2">
      <c r="D2972" s="139"/>
    </row>
    <row r="2973" spans="4:4" x14ac:dyDescent="0.2">
      <c r="D2973" s="139"/>
    </row>
    <row r="2974" spans="4:4" x14ac:dyDescent="0.2">
      <c r="D2974" s="139"/>
    </row>
    <row r="2975" spans="4:4" x14ac:dyDescent="0.2">
      <c r="D2975" s="139"/>
    </row>
    <row r="2976" spans="4:4" x14ac:dyDescent="0.2">
      <c r="D2976" s="139"/>
    </row>
    <row r="2977" spans="4:4" x14ac:dyDescent="0.2">
      <c r="D2977" s="139"/>
    </row>
    <row r="2978" spans="4:4" x14ac:dyDescent="0.2">
      <c r="D2978" s="139"/>
    </row>
    <row r="2979" spans="4:4" x14ac:dyDescent="0.2">
      <c r="D2979" s="139"/>
    </row>
    <row r="2980" spans="4:4" x14ac:dyDescent="0.2">
      <c r="D2980" s="139"/>
    </row>
    <row r="2981" spans="4:4" x14ac:dyDescent="0.2">
      <c r="D2981" s="139"/>
    </row>
    <row r="2982" spans="4:4" x14ac:dyDescent="0.2">
      <c r="D2982" s="139"/>
    </row>
    <row r="2983" spans="4:4" x14ac:dyDescent="0.2">
      <c r="D2983" s="139"/>
    </row>
    <row r="2984" spans="4:4" x14ac:dyDescent="0.2">
      <c r="D2984" s="139"/>
    </row>
    <row r="2985" spans="4:4" x14ac:dyDescent="0.2">
      <c r="D2985" s="139"/>
    </row>
    <row r="2986" spans="4:4" x14ac:dyDescent="0.2">
      <c r="D2986" s="139"/>
    </row>
    <row r="2987" spans="4:4" x14ac:dyDescent="0.2">
      <c r="D2987" s="139"/>
    </row>
    <row r="2988" spans="4:4" x14ac:dyDescent="0.2">
      <c r="D2988" s="139"/>
    </row>
    <row r="2989" spans="4:4" x14ac:dyDescent="0.2">
      <c r="D2989" s="139"/>
    </row>
    <row r="2990" spans="4:4" x14ac:dyDescent="0.2">
      <c r="D2990" s="139"/>
    </row>
    <row r="2991" spans="4:4" x14ac:dyDescent="0.2">
      <c r="D2991" s="139"/>
    </row>
    <row r="2992" spans="4:4" x14ac:dyDescent="0.2">
      <c r="D2992" s="139"/>
    </row>
    <row r="2993" spans="4:4" x14ac:dyDescent="0.2">
      <c r="D2993" s="139"/>
    </row>
    <row r="2994" spans="4:4" x14ac:dyDescent="0.2">
      <c r="D2994" s="139"/>
    </row>
    <row r="2995" spans="4:4" x14ac:dyDescent="0.2">
      <c r="D2995" s="139"/>
    </row>
    <row r="2996" spans="4:4" x14ac:dyDescent="0.2">
      <c r="D2996" s="139"/>
    </row>
    <row r="2997" spans="4:4" x14ac:dyDescent="0.2">
      <c r="D2997" s="139"/>
    </row>
    <row r="2998" spans="4:4" x14ac:dyDescent="0.2">
      <c r="D2998" s="139"/>
    </row>
    <row r="2999" spans="4:4" x14ac:dyDescent="0.2">
      <c r="D2999" s="139"/>
    </row>
    <row r="3000" spans="4:4" x14ac:dyDescent="0.2">
      <c r="D3000" s="139"/>
    </row>
    <row r="3001" spans="4:4" x14ac:dyDescent="0.2">
      <c r="D3001" s="139"/>
    </row>
    <row r="3002" spans="4:4" x14ac:dyDescent="0.2">
      <c r="D3002" s="139"/>
    </row>
    <row r="3003" spans="4:4" x14ac:dyDescent="0.2">
      <c r="D3003" s="139"/>
    </row>
    <row r="3004" spans="4:4" x14ac:dyDescent="0.2">
      <c r="D3004" s="139"/>
    </row>
    <row r="3005" spans="4:4" x14ac:dyDescent="0.2">
      <c r="D3005" s="139"/>
    </row>
    <row r="3006" spans="4:4" x14ac:dyDescent="0.2">
      <c r="D3006" s="139"/>
    </row>
    <row r="3007" spans="4:4" x14ac:dyDescent="0.2">
      <c r="D3007" s="139"/>
    </row>
    <row r="3008" spans="4:4" x14ac:dyDescent="0.2">
      <c r="D3008" s="139"/>
    </row>
    <row r="3009" spans="4:4" x14ac:dyDescent="0.2">
      <c r="D3009" s="139"/>
    </row>
    <row r="3010" spans="4:4" x14ac:dyDescent="0.2">
      <c r="D3010" s="139"/>
    </row>
    <row r="3011" spans="4:4" x14ac:dyDescent="0.2">
      <c r="D3011" s="139"/>
    </row>
    <row r="3012" spans="4:4" x14ac:dyDescent="0.2">
      <c r="D3012" s="139"/>
    </row>
    <row r="3013" spans="4:4" x14ac:dyDescent="0.2">
      <c r="D3013" s="139"/>
    </row>
    <row r="3014" spans="4:4" x14ac:dyDescent="0.2">
      <c r="D3014" s="139"/>
    </row>
    <row r="3015" spans="4:4" x14ac:dyDescent="0.2">
      <c r="D3015" s="139"/>
    </row>
    <row r="3016" spans="4:4" x14ac:dyDescent="0.2">
      <c r="D3016" s="139"/>
    </row>
    <row r="3017" spans="4:4" x14ac:dyDescent="0.2">
      <c r="D3017" s="139"/>
    </row>
    <row r="3018" spans="4:4" x14ac:dyDescent="0.2">
      <c r="D3018" s="139"/>
    </row>
    <row r="3019" spans="4:4" x14ac:dyDescent="0.2">
      <c r="D3019" s="139"/>
    </row>
    <row r="3020" spans="4:4" x14ac:dyDescent="0.2">
      <c r="D3020" s="139"/>
    </row>
    <row r="3021" spans="4:4" x14ac:dyDescent="0.2">
      <c r="D3021" s="139"/>
    </row>
    <row r="3022" spans="4:4" x14ac:dyDescent="0.2">
      <c r="D3022" s="139"/>
    </row>
    <row r="3023" spans="4:4" x14ac:dyDescent="0.2">
      <c r="D3023" s="139"/>
    </row>
    <row r="3024" spans="4:4" x14ac:dyDescent="0.2">
      <c r="D3024" s="139"/>
    </row>
    <row r="3025" spans="4:4" x14ac:dyDescent="0.2">
      <c r="D3025" s="139"/>
    </row>
    <row r="3026" spans="4:4" x14ac:dyDescent="0.2">
      <c r="D3026" s="139"/>
    </row>
    <row r="3027" spans="4:4" x14ac:dyDescent="0.2">
      <c r="D3027" s="139"/>
    </row>
    <row r="3028" spans="4:4" x14ac:dyDescent="0.2">
      <c r="D3028" s="139"/>
    </row>
    <row r="3029" spans="4:4" x14ac:dyDescent="0.2">
      <c r="D3029" s="139"/>
    </row>
    <row r="3030" spans="4:4" x14ac:dyDescent="0.2">
      <c r="D3030" s="139"/>
    </row>
    <row r="3031" spans="4:4" x14ac:dyDescent="0.2">
      <c r="D3031" s="139"/>
    </row>
    <row r="3032" spans="4:4" x14ac:dyDescent="0.2">
      <c r="D3032" s="139"/>
    </row>
    <row r="3033" spans="4:4" x14ac:dyDescent="0.2">
      <c r="D3033" s="139"/>
    </row>
    <row r="3034" spans="4:4" x14ac:dyDescent="0.2">
      <c r="D3034" s="139"/>
    </row>
    <row r="3035" spans="4:4" x14ac:dyDescent="0.2">
      <c r="D3035" s="139"/>
    </row>
    <row r="3036" spans="4:4" x14ac:dyDescent="0.2">
      <c r="D3036" s="139"/>
    </row>
    <row r="3037" spans="4:4" x14ac:dyDescent="0.2">
      <c r="D3037" s="139"/>
    </row>
    <row r="3038" spans="4:4" x14ac:dyDescent="0.2">
      <c r="D3038" s="139"/>
    </row>
    <row r="3039" spans="4:4" x14ac:dyDescent="0.2">
      <c r="D3039" s="139"/>
    </row>
    <row r="3040" spans="4:4" x14ac:dyDescent="0.2">
      <c r="D3040" s="139"/>
    </row>
    <row r="3041" spans="4:4" x14ac:dyDescent="0.2">
      <c r="D3041" s="139"/>
    </row>
    <row r="3042" spans="4:4" x14ac:dyDescent="0.2">
      <c r="D3042" s="139"/>
    </row>
    <row r="3043" spans="4:4" x14ac:dyDescent="0.2">
      <c r="D3043" s="139"/>
    </row>
    <row r="3044" spans="4:4" x14ac:dyDescent="0.2">
      <c r="D3044" s="139"/>
    </row>
    <row r="3045" spans="4:4" x14ac:dyDescent="0.2">
      <c r="D3045" s="139"/>
    </row>
    <row r="3046" spans="4:4" x14ac:dyDescent="0.2">
      <c r="D3046" s="139"/>
    </row>
    <row r="3047" spans="4:4" x14ac:dyDescent="0.2">
      <c r="D3047" s="139"/>
    </row>
    <row r="3048" spans="4:4" x14ac:dyDescent="0.2">
      <c r="D3048" s="139"/>
    </row>
    <row r="3049" spans="4:4" x14ac:dyDescent="0.2">
      <c r="D3049" s="139"/>
    </row>
    <row r="3050" spans="4:4" x14ac:dyDescent="0.2">
      <c r="D3050" s="139"/>
    </row>
    <row r="3051" spans="4:4" x14ac:dyDescent="0.2">
      <c r="D3051" s="139"/>
    </row>
    <row r="3052" spans="4:4" x14ac:dyDescent="0.2">
      <c r="D3052" s="139"/>
    </row>
    <row r="3053" spans="4:4" x14ac:dyDescent="0.2">
      <c r="D3053" s="139"/>
    </row>
    <row r="3054" spans="4:4" x14ac:dyDescent="0.2">
      <c r="D3054" s="139"/>
    </row>
    <row r="3055" spans="4:4" x14ac:dyDescent="0.2">
      <c r="D3055" s="139"/>
    </row>
    <row r="3056" spans="4:4" x14ac:dyDescent="0.2">
      <c r="D3056" s="139"/>
    </row>
    <row r="3057" spans="4:4" x14ac:dyDescent="0.2">
      <c r="D3057" s="139"/>
    </row>
    <row r="3058" spans="4:4" x14ac:dyDescent="0.2">
      <c r="D3058" s="139"/>
    </row>
    <row r="3059" spans="4:4" x14ac:dyDescent="0.2">
      <c r="D3059" s="139"/>
    </row>
    <row r="3060" spans="4:4" x14ac:dyDescent="0.2">
      <c r="D3060" s="139"/>
    </row>
    <row r="3061" spans="4:4" x14ac:dyDescent="0.2">
      <c r="D3061" s="139"/>
    </row>
    <row r="3062" spans="4:4" x14ac:dyDescent="0.2">
      <c r="D3062" s="139"/>
    </row>
    <row r="3063" spans="4:4" x14ac:dyDescent="0.2">
      <c r="D3063" s="139"/>
    </row>
    <row r="3064" spans="4:4" x14ac:dyDescent="0.2">
      <c r="D3064" s="139"/>
    </row>
    <row r="3065" spans="4:4" x14ac:dyDescent="0.2">
      <c r="D3065" s="139"/>
    </row>
    <row r="3066" spans="4:4" x14ac:dyDescent="0.2">
      <c r="D3066" s="139"/>
    </row>
    <row r="3067" spans="4:4" x14ac:dyDescent="0.2">
      <c r="D3067" s="139"/>
    </row>
    <row r="3068" spans="4:4" x14ac:dyDescent="0.2">
      <c r="D3068" s="139"/>
    </row>
    <row r="3069" spans="4:4" x14ac:dyDescent="0.2">
      <c r="D3069" s="139"/>
    </row>
    <row r="3070" spans="4:4" x14ac:dyDescent="0.2">
      <c r="D3070" s="139"/>
    </row>
    <row r="3071" spans="4:4" x14ac:dyDescent="0.2">
      <c r="D3071" s="139"/>
    </row>
    <row r="3072" spans="4:4" x14ac:dyDescent="0.2">
      <c r="D3072" s="139"/>
    </row>
    <row r="3073" spans="4:4" x14ac:dyDescent="0.2">
      <c r="D3073" s="139"/>
    </row>
    <row r="3074" spans="4:4" x14ac:dyDescent="0.2">
      <c r="D3074" s="139"/>
    </row>
    <row r="3075" spans="4:4" x14ac:dyDescent="0.2">
      <c r="D3075" s="139"/>
    </row>
    <row r="3076" spans="4:4" x14ac:dyDescent="0.2">
      <c r="D3076" s="139"/>
    </row>
    <row r="3077" spans="4:4" x14ac:dyDescent="0.2">
      <c r="D3077" s="139"/>
    </row>
    <row r="3078" spans="4:4" x14ac:dyDescent="0.2">
      <c r="D3078" s="139"/>
    </row>
    <row r="3079" spans="4:4" x14ac:dyDescent="0.2">
      <c r="D3079" s="139"/>
    </row>
    <row r="3080" spans="4:4" x14ac:dyDescent="0.2">
      <c r="D3080" s="139"/>
    </row>
    <row r="3081" spans="4:4" x14ac:dyDescent="0.2">
      <c r="D3081" s="139"/>
    </row>
    <row r="3082" spans="4:4" x14ac:dyDescent="0.2">
      <c r="D3082" s="139"/>
    </row>
    <row r="3083" spans="4:4" x14ac:dyDescent="0.2">
      <c r="D3083" s="139"/>
    </row>
    <row r="3084" spans="4:4" x14ac:dyDescent="0.2">
      <c r="D3084" s="139"/>
    </row>
    <row r="3085" spans="4:4" x14ac:dyDescent="0.2">
      <c r="D3085" s="139"/>
    </row>
    <row r="3086" spans="4:4" x14ac:dyDescent="0.2">
      <c r="D3086" s="139"/>
    </row>
    <row r="3087" spans="4:4" x14ac:dyDescent="0.2">
      <c r="D3087" s="139"/>
    </row>
    <row r="3088" spans="4:4" x14ac:dyDescent="0.2">
      <c r="D3088" s="139"/>
    </row>
    <row r="3089" spans="4:4" x14ac:dyDescent="0.2">
      <c r="D3089" s="139"/>
    </row>
    <row r="3090" spans="4:4" x14ac:dyDescent="0.2">
      <c r="D3090" s="139"/>
    </row>
    <row r="3091" spans="4:4" x14ac:dyDescent="0.2">
      <c r="D3091" s="139"/>
    </row>
    <row r="3092" spans="4:4" x14ac:dyDescent="0.2">
      <c r="D3092" s="139"/>
    </row>
    <row r="3093" spans="4:4" x14ac:dyDescent="0.2">
      <c r="D3093" s="139"/>
    </row>
    <row r="3094" spans="4:4" x14ac:dyDescent="0.2">
      <c r="D3094" s="139"/>
    </row>
    <row r="3095" spans="4:4" x14ac:dyDescent="0.2">
      <c r="D3095" s="139"/>
    </row>
    <row r="3096" spans="4:4" x14ac:dyDescent="0.2">
      <c r="D3096" s="139"/>
    </row>
    <row r="3097" spans="4:4" x14ac:dyDescent="0.2">
      <c r="D3097" s="139"/>
    </row>
    <row r="3098" spans="4:4" x14ac:dyDescent="0.2">
      <c r="D3098" s="139"/>
    </row>
    <row r="3099" spans="4:4" x14ac:dyDescent="0.2">
      <c r="D3099" s="139"/>
    </row>
    <row r="3100" spans="4:4" x14ac:dyDescent="0.2">
      <c r="D3100" s="139"/>
    </row>
    <row r="3101" spans="4:4" x14ac:dyDescent="0.2">
      <c r="D3101" s="139"/>
    </row>
    <row r="3102" spans="4:4" x14ac:dyDescent="0.2">
      <c r="D3102" s="139"/>
    </row>
    <row r="3103" spans="4:4" x14ac:dyDescent="0.2">
      <c r="D3103" s="139"/>
    </row>
    <row r="3104" spans="4:4" x14ac:dyDescent="0.2">
      <c r="D3104" s="139"/>
    </row>
    <row r="3105" spans="4:4" x14ac:dyDescent="0.2">
      <c r="D3105" s="139"/>
    </row>
    <row r="3106" spans="4:4" x14ac:dyDescent="0.2">
      <c r="D3106" s="139"/>
    </row>
    <row r="3107" spans="4:4" x14ac:dyDescent="0.2">
      <c r="D3107" s="139"/>
    </row>
    <row r="3108" spans="4:4" x14ac:dyDescent="0.2">
      <c r="D3108" s="139"/>
    </row>
    <row r="3109" spans="4:4" x14ac:dyDescent="0.2">
      <c r="D3109" s="139"/>
    </row>
    <row r="3110" spans="4:4" x14ac:dyDescent="0.2">
      <c r="D3110" s="139"/>
    </row>
    <row r="3111" spans="4:4" x14ac:dyDescent="0.2">
      <c r="D3111" s="139"/>
    </row>
    <row r="3112" spans="4:4" x14ac:dyDescent="0.2">
      <c r="D3112" s="139"/>
    </row>
    <row r="3113" spans="4:4" x14ac:dyDescent="0.2">
      <c r="D3113" s="139"/>
    </row>
    <row r="3114" spans="4:4" x14ac:dyDescent="0.2">
      <c r="D3114" s="139"/>
    </row>
    <row r="3115" spans="4:4" x14ac:dyDescent="0.2">
      <c r="D3115" s="139"/>
    </row>
    <row r="3116" spans="4:4" x14ac:dyDescent="0.2">
      <c r="D3116" s="139"/>
    </row>
    <row r="3117" spans="4:4" x14ac:dyDescent="0.2">
      <c r="D3117" s="139"/>
    </row>
    <row r="3118" spans="4:4" x14ac:dyDescent="0.2">
      <c r="D3118" s="139"/>
    </row>
    <row r="3119" spans="4:4" x14ac:dyDescent="0.2">
      <c r="D3119" s="139"/>
    </row>
    <row r="3120" spans="4:4" x14ac:dyDescent="0.2">
      <c r="D3120" s="139"/>
    </row>
    <row r="3121" spans="4:4" x14ac:dyDescent="0.2">
      <c r="D3121" s="139"/>
    </row>
    <row r="3122" spans="4:4" x14ac:dyDescent="0.2">
      <c r="D3122" s="139"/>
    </row>
    <row r="3123" spans="4:4" x14ac:dyDescent="0.2">
      <c r="D3123" s="139"/>
    </row>
    <row r="3124" spans="4:4" x14ac:dyDescent="0.2">
      <c r="D3124" s="139"/>
    </row>
    <row r="3125" spans="4:4" x14ac:dyDescent="0.2">
      <c r="D3125" s="139"/>
    </row>
    <row r="3126" spans="4:4" x14ac:dyDescent="0.2">
      <c r="D3126" s="139"/>
    </row>
    <row r="3127" spans="4:4" x14ac:dyDescent="0.2">
      <c r="D3127" s="139"/>
    </row>
    <row r="3128" spans="4:4" x14ac:dyDescent="0.2">
      <c r="D3128" s="139"/>
    </row>
    <row r="3129" spans="4:4" x14ac:dyDescent="0.2">
      <c r="D3129" s="139"/>
    </row>
    <row r="3130" spans="4:4" x14ac:dyDescent="0.2">
      <c r="D3130" s="139"/>
    </row>
    <row r="3131" spans="4:4" x14ac:dyDescent="0.2">
      <c r="D3131" s="139"/>
    </row>
    <row r="3132" spans="4:4" x14ac:dyDescent="0.2">
      <c r="D3132" s="139"/>
    </row>
    <row r="3133" spans="4:4" x14ac:dyDescent="0.2">
      <c r="D3133" s="139"/>
    </row>
    <row r="3134" spans="4:4" x14ac:dyDescent="0.2">
      <c r="D3134" s="139"/>
    </row>
    <row r="3135" spans="4:4" x14ac:dyDescent="0.2">
      <c r="D3135" s="139"/>
    </row>
    <row r="3136" spans="4:4" x14ac:dyDescent="0.2">
      <c r="D3136" s="139"/>
    </row>
    <row r="3137" spans="4:4" x14ac:dyDescent="0.2">
      <c r="D3137" s="139"/>
    </row>
    <row r="3138" spans="4:4" x14ac:dyDescent="0.2">
      <c r="D3138" s="139"/>
    </row>
    <row r="3139" spans="4:4" x14ac:dyDescent="0.2">
      <c r="D3139" s="139"/>
    </row>
    <row r="3140" spans="4:4" x14ac:dyDescent="0.2">
      <c r="D3140" s="139"/>
    </row>
    <row r="3141" spans="4:4" x14ac:dyDescent="0.2">
      <c r="D3141" s="139"/>
    </row>
    <row r="3142" spans="4:4" x14ac:dyDescent="0.2">
      <c r="D3142" s="139"/>
    </row>
    <row r="3143" spans="4:4" x14ac:dyDescent="0.2">
      <c r="D3143" s="139"/>
    </row>
    <row r="3144" spans="4:4" x14ac:dyDescent="0.2">
      <c r="D3144" s="139"/>
    </row>
    <row r="3145" spans="4:4" x14ac:dyDescent="0.2">
      <c r="D3145" s="139"/>
    </row>
    <row r="3146" spans="4:4" x14ac:dyDescent="0.2">
      <c r="D3146" s="139"/>
    </row>
    <row r="3147" spans="4:4" x14ac:dyDescent="0.2">
      <c r="D3147" s="139"/>
    </row>
    <row r="3148" spans="4:4" x14ac:dyDescent="0.2">
      <c r="D3148" s="139"/>
    </row>
    <row r="3149" spans="4:4" x14ac:dyDescent="0.2">
      <c r="D3149" s="139"/>
    </row>
    <row r="3150" spans="4:4" x14ac:dyDescent="0.2">
      <c r="D3150" s="139"/>
    </row>
    <row r="3151" spans="4:4" x14ac:dyDescent="0.2">
      <c r="D3151" s="139"/>
    </row>
    <row r="3152" spans="4:4" x14ac:dyDescent="0.2">
      <c r="D3152" s="139"/>
    </row>
    <row r="3153" spans="4:4" x14ac:dyDescent="0.2">
      <c r="D3153" s="139"/>
    </row>
    <row r="3154" spans="4:4" x14ac:dyDescent="0.2">
      <c r="D3154" s="139"/>
    </row>
    <row r="3155" spans="4:4" x14ac:dyDescent="0.2">
      <c r="D3155" s="139"/>
    </row>
    <row r="3156" spans="4:4" x14ac:dyDescent="0.2">
      <c r="D3156" s="139"/>
    </row>
    <row r="3157" spans="4:4" x14ac:dyDescent="0.2">
      <c r="D3157" s="139"/>
    </row>
    <row r="3158" spans="4:4" x14ac:dyDescent="0.2">
      <c r="D3158" s="139"/>
    </row>
    <row r="3159" spans="4:4" x14ac:dyDescent="0.2">
      <c r="D3159" s="139"/>
    </row>
    <row r="3160" spans="4:4" x14ac:dyDescent="0.2">
      <c r="D3160" s="139"/>
    </row>
    <row r="3161" spans="4:4" x14ac:dyDescent="0.2">
      <c r="D3161" s="139"/>
    </row>
    <row r="3162" spans="4:4" x14ac:dyDescent="0.2">
      <c r="D3162" s="139"/>
    </row>
    <row r="3163" spans="4:4" x14ac:dyDescent="0.2">
      <c r="D3163" s="139"/>
    </row>
    <row r="3164" spans="4:4" x14ac:dyDescent="0.2">
      <c r="D3164" s="139"/>
    </row>
    <row r="3165" spans="4:4" x14ac:dyDescent="0.2">
      <c r="D3165" s="139"/>
    </row>
    <row r="3166" spans="4:4" x14ac:dyDescent="0.2">
      <c r="D3166" s="139"/>
    </row>
    <row r="3167" spans="4:4" x14ac:dyDescent="0.2">
      <c r="D3167" s="139"/>
    </row>
    <row r="3168" spans="4:4" x14ac:dyDescent="0.2">
      <c r="D3168" s="139"/>
    </row>
    <row r="3169" spans="4:4" x14ac:dyDescent="0.2">
      <c r="D3169" s="139"/>
    </row>
    <row r="3170" spans="4:4" x14ac:dyDescent="0.2">
      <c r="D3170" s="139"/>
    </row>
    <row r="3171" spans="4:4" x14ac:dyDescent="0.2">
      <c r="D3171" s="139"/>
    </row>
    <row r="3172" spans="4:4" x14ac:dyDescent="0.2">
      <c r="D3172" s="139"/>
    </row>
    <row r="3173" spans="4:4" x14ac:dyDescent="0.2">
      <c r="D3173" s="139"/>
    </row>
    <row r="3174" spans="4:4" x14ac:dyDescent="0.2">
      <c r="D3174" s="139"/>
    </row>
    <row r="3175" spans="4:4" x14ac:dyDescent="0.2">
      <c r="D3175" s="139"/>
    </row>
    <row r="3176" spans="4:4" x14ac:dyDescent="0.2">
      <c r="D3176" s="139"/>
    </row>
    <row r="3177" spans="4:4" x14ac:dyDescent="0.2">
      <c r="D3177" s="139"/>
    </row>
    <row r="3178" spans="4:4" x14ac:dyDescent="0.2">
      <c r="D3178" s="139"/>
    </row>
    <row r="3179" spans="4:4" x14ac:dyDescent="0.2">
      <c r="D3179" s="139"/>
    </row>
    <row r="3180" spans="4:4" x14ac:dyDescent="0.2">
      <c r="D3180" s="139"/>
    </row>
    <row r="3181" spans="4:4" x14ac:dyDescent="0.2">
      <c r="D3181" s="139"/>
    </row>
    <row r="3182" spans="4:4" x14ac:dyDescent="0.2">
      <c r="D3182" s="139"/>
    </row>
    <row r="3183" spans="4:4" x14ac:dyDescent="0.2">
      <c r="D3183" s="139"/>
    </row>
    <row r="3184" spans="4:4" x14ac:dyDescent="0.2">
      <c r="D3184" s="139"/>
    </row>
    <row r="3185" spans="4:4" x14ac:dyDescent="0.2">
      <c r="D3185" s="139"/>
    </row>
    <row r="3186" spans="4:4" x14ac:dyDescent="0.2">
      <c r="D3186" s="139"/>
    </row>
    <row r="3187" spans="4:4" x14ac:dyDescent="0.2">
      <c r="D3187" s="139"/>
    </row>
    <row r="3188" spans="4:4" x14ac:dyDescent="0.2">
      <c r="D3188" s="139"/>
    </row>
    <row r="3189" spans="4:4" x14ac:dyDescent="0.2">
      <c r="D3189" s="139"/>
    </row>
    <row r="3190" spans="4:4" x14ac:dyDescent="0.2">
      <c r="D3190" s="139"/>
    </row>
    <row r="3191" spans="4:4" x14ac:dyDescent="0.2">
      <c r="D3191" s="139"/>
    </row>
    <row r="3192" spans="4:4" x14ac:dyDescent="0.2">
      <c r="D3192" s="139"/>
    </row>
    <row r="3193" spans="4:4" x14ac:dyDescent="0.2">
      <c r="D3193" s="139"/>
    </row>
    <row r="3194" spans="4:4" x14ac:dyDescent="0.2">
      <c r="D3194" s="139"/>
    </row>
    <row r="3195" spans="4:4" x14ac:dyDescent="0.2">
      <c r="D3195" s="139"/>
    </row>
    <row r="3196" spans="4:4" x14ac:dyDescent="0.2">
      <c r="D3196" s="139"/>
    </row>
    <row r="3197" spans="4:4" x14ac:dyDescent="0.2">
      <c r="D3197" s="139"/>
    </row>
    <row r="3198" spans="4:4" x14ac:dyDescent="0.2">
      <c r="D3198" s="139"/>
    </row>
    <row r="3199" spans="4:4" x14ac:dyDescent="0.2">
      <c r="D3199" s="139"/>
    </row>
    <row r="3200" spans="4:4" x14ac:dyDescent="0.2">
      <c r="D3200" s="139"/>
    </row>
    <row r="3201" spans="4:4" x14ac:dyDescent="0.2">
      <c r="D3201" s="139"/>
    </row>
    <row r="3202" spans="4:4" x14ac:dyDescent="0.2">
      <c r="D3202" s="139"/>
    </row>
    <row r="3203" spans="4:4" x14ac:dyDescent="0.2">
      <c r="D3203" s="139"/>
    </row>
    <row r="3204" spans="4:4" x14ac:dyDescent="0.2">
      <c r="D3204" s="139"/>
    </row>
    <row r="3205" spans="4:4" x14ac:dyDescent="0.2">
      <c r="D3205" s="139"/>
    </row>
    <row r="3206" spans="4:4" x14ac:dyDescent="0.2">
      <c r="D3206" s="139"/>
    </row>
    <row r="3207" spans="4:4" x14ac:dyDescent="0.2">
      <c r="D3207" s="139"/>
    </row>
    <row r="3208" spans="4:4" x14ac:dyDescent="0.2">
      <c r="D3208" s="139"/>
    </row>
    <row r="3209" spans="4:4" x14ac:dyDescent="0.2">
      <c r="D3209" s="139"/>
    </row>
    <row r="3210" spans="4:4" x14ac:dyDescent="0.2">
      <c r="D3210" s="139"/>
    </row>
    <row r="3211" spans="4:4" x14ac:dyDescent="0.2">
      <c r="D3211" s="139"/>
    </row>
    <row r="3212" spans="4:4" x14ac:dyDescent="0.2">
      <c r="D3212" s="139"/>
    </row>
    <row r="3213" spans="4:4" x14ac:dyDescent="0.2">
      <c r="D3213" s="139"/>
    </row>
    <row r="3214" spans="4:4" x14ac:dyDescent="0.2">
      <c r="D3214" s="139"/>
    </row>
    <row r="3215" spans="4:4" x14ac:dyDescent="0.2">
      <c r="D3215" s="139"/>
    </row>
    <row r="3216" spans="4:4" x14ac:dyDescent="0.2">
      <c r="D3216" s="139"/>
    </row>
    <row r="3217" spans="4:4" x14ac:dyDescent="0.2">
      <c r="D3217" s="139"/>
    </row>
    <row r="3218" spans="4:4" x14ac:dyDescent="0.2">
      <c r="D3218" s="139"/>
    </row>
    <row r="3219" spans="4:4" x14ac:dyDescent="0.2">
      <c r="D3219" s="139"/>
    </row>
    <row r="3220" spans="4:4" x14ac:dyDescent="0.2">
      <c r="D3220" s="139"/>
    </row>
    <row r="3221" spans="4:4" x14ac:dyDescent="0.2">
      <c r="D3221" s="139"/>
    </row>
    <row r="3222" spans="4:4" x14ac:dyDescent="0.2">
      <c r="D3222" s="139"/>
    </row>
    <row r="3223" spans="4:4" x14ac:dyDescent="0.2">
      <c r="D3223" s="139"/>
    </row>
    <row r="3224" spans="4:4" x14ac:dyDescent="0.2">
      <c r="D3224" s="139"/>
    </row>
    <row r="3225" spans="4:4" x14ac:dyDescent="0.2">
      <c r="D3225" s="139"/>
    </row>
    <row r="3226" spans="4:4" x14ac:dyDescent="0.2">
      <c r="D3226" s="139"/>
    </row>
    <row r="3227" spans="4:4" x14ac:dyDescent="0.2">
      <c r="D3227" s="139"/>
    </row>
    <row r="3228" spans="4:4" x14ac:dyDescent="0.2">
      <c r="D3228" s="139"/>
    </row>
    <row r="3229" spans="4:4" x14ac:dyDescent="0.2">
      <c r="D3229" s="139"/>
    </row>
    <row r="3230" spans="4:4" x14ac:dyDescent="0.2">
      <c r="D3230" s="139"/>
    </row>
    <row r="3231" spans="4:4" x14ac:dyDescent="0.2">
      <c r="D3231" s="139"/>
    </row>
    <row r="3232" spans="4:4" x14ac:dyDescent="0.2">
      <c r="D3232" s="139"/>
    </row>
    <row r="3233" spans="4:4" x14ac:dyDescent="0.2">
      <c r="D3233" s="139"/>
    </row>
    <row r="3234" spans="4:4" x14ac:dyDescent="0.2">
      <c r="D3234" s="139"/>
    </row>
    <row r="3235" spans="4:4" x14ac:dyDescent="0.2">
      <c r="D3235" s="139"/>
    </row>
    <row r="3236" spans="4:4" x14ac:dyDescent="0.2">
      <c r="D3236" s="139"/>
    </row>
    <row r="3237" spans="4:4" x14ac:dyDescent="0.2">
      <c r="D3237" s="139"/>
    </row>
    <row r="3238" spans="4:4" x14ac:dyDescent="0.2">
      <c r="D3238" s="139"/>
    </row>
    <row r="3239" spans="4:4" x14ac:dyDescent="0.2">
      <c r="D3239" s="139"/>
    </row>
    <row r="3240" spans="4:4" x14ac:dyDescent="0.2">
      <c r="D3240" s="139"/>
    </row>
    <row r="3241" spans="4:4" x14ac:dyDescent="0.2">
      <c r="D3241" s="139"/>
    </row>
    <row r="3242" spans="4:4" x14ac:dyDescent="0.2">
      <c r="D3242" s="139"/>
    </row>
    <row r="3243" spans="4:4" x14ac:dyDescent="0.2">
      <c r="D3243" s="139"/>
    </row>
    <row r="3244" spans="4:4" x14ac:dyDescent="0.2">
      <c r="D3244" s="139"/>
    </row>
    <row r="3245" spans="4:4" x14ac:dyDescent="0.2">
      <c r="D3245" s="139"/>
    </row>
    <row r="3246" spans="4:4" x14ac:dyDescent="0.2">
      <c r="D3246" s="139"/>
    </row>
    <row r="3247" spans="4:4" x14ac:dyDescent="0.2">
      <c r="D3247" s="139"/>
    </row>
    <row r="3248" spans="4:4" x14ac:dyDescent="0.2">
      <c r="D3248" s="139"/>
    </row>
    <row r="3249" spans="4:4" x14ac:dyDescent="0.2">
      <c r="D3249" s="139"/>
    </row>
    <row r="3250" spans="4:4" x14ac:dyDescent="0.2">
      <c r="D3250" s="139"/>
    </row>
    <row r="3251" spans="4:4" x14ac:dyDescent="0.2">
      <c r="D3251" s="139"/>
    </row>
    <row r="3252" spans="4:4" x14ac:dyDescent="0.2">
      <c r="D3252" s="139"/>
    </row>
    <row r="3253" spans="4:4" x14ac:dyDescent="0.2">
      <c r="D3253" s="139"/>
    </row>
    <row r="3254" spans="4:4" x14ac:dyDescent="0.2">
      <c r="D3254" s="139"/>
    </row>
    <row r="3255" spans="4:4" x14ac:dyDescent="0.2">
      <c r="D3255" s="139"/>
    </row>
    <row r="3256" spans="4:4" x14ac:dyDescent="0.2">
      <c r="D3256" s="139"/>
    </row>
    <row r="3257" spans="4:4" x14ac:dyDescent="0.2">
      <c r="D3257" s="139"/>
    </row>
    <row r="3258" spans="4:4" x14ac:dyDescent="0.2">
      <c r="D3258" s="139"/>
    </row>
    <row r="3259" spans="4:4" x14ac:dyDescent="0.2">
      <c r="D3259" s="139"/>
    </row>
    <row r="3260" spans="4:4" x14ac:dyDescent="0.2">
      <c r="D3260" s="139"/>
    </row>
    <row r="3261" spans="4:4" x14ac:dyDescent="0.2">
      <c r="D3261" s="139"/>
    </row>
    <row r="3262" spans="4:4" x14ac:dyDescent="0.2">
      <c r="D3262" s="139"/>
    </row>
    <row r="3263" spans="4:4" x14ac:dyDescent="0.2">
      <c r="D3263" s="139"/>
    </row>
    <row r="3264" spans="4:4" x14ac:dyDescent="0.2">
      <c r="D3264" s="139"/>
    </row>
    <row r="3265" spans="4:4" x14ac:dyDescent="0.2">
      <c r="D3265" s="139"/>
    </row>
    <row r="3266" spans="4:4" x14ac:dyDescent="0.2">
      <c r="D3266" s="139"/>
    </row>
    <row r="3267" spans="4:4" x14ac:dyDescent="0.2">
      <c r="D3267" s="139"/>
    </row>
    <row r="3268" spans="4:4" x14ac:dyDescent="0.2">
      <c r="D3268" s="139"/>
    </row>
    <row r="3269" spans="4:4" x14ac:dyDescent="0.2">
      <c r="D3269" s="139"/>
    </row>
    <row r="3270" spans="4:4" x14ac:dyDescent="0.2">
      <c r="D3270" s="139"/>
    </row>
    <row r="3271" spans="4:4" x14ac:dyDescent="0.2">
      <c r="D3271" s="139"/>
    </row>
    <row r="3272" spans="4:4" x14ac:dyDescent="0.2">
      <c r="D3272" s="139"/>
    </row>
    <row r="3273" spans="4:4" x14ac:dyDescent="0.2">
      <c r="D3273" s="139"/>
    </row>
    <row r="3274" spans="4:4" x14ac:dyDescent="0.2">
      <c r="D3274" s="139"/>
    </row>
    <row r="3275" spans="4:4" x14ac:dyDescent="0.2">
      <c r="D3275" s="139"/>
    </row>
    <row r="3276" spans="4:4" x14ac:dyDescent="0.2">
      <c r="D3276" s="139"/>
    </row>
    <row r="3277" spans="4:4" x14ac:dyDescent="0.2">
      <c r="D3277" s="139"/>
    </row>
    <row r="3278" spans="4:4" x14ac:dyDescent="0.2">
      <c r="D3278" s="139"/>
    </row>
    <row r="3279" spans="4:4" x14ac:dyDescent="0.2">
      <c r="D3279" s="139"/>
    </row>
    <row r="3280" spans="4:4" x14ac:dyDescent="0.2">
      <c r="D3280" s="139"/>
    </row>
    <row r="3281" spans="4:4" x14ac:dyDescent="0.2">
      <c r="D3281" s="139"/>
    </row>
    <row r="3282" spans="4:4" x14ac:dyDescent="0.2">
      <c r="D3282" s="139"/>
    </row>
    <row r="3283" spans="4:4" x14ac:dyDescent="0.2">
      <c r="D3283" s="139"/>
    </row>
    <row r="3284" spans="4:4" x14ac:dyDescent="0.2">
      <c r="D3284" s="139"/>
    </row>
    <row r="3285" spans="4:4" x14ac:dyDescent="0.2">
      <c r="D3285" s="139"/>
    </row>
    <row r="3286" spans="4:4" x14ac:dyDescent="0.2">
      <c r="D3286" s="139"/>
    </row>
    <row r="3287" spans="4:4" x14ac:dyDescent="0.2">
      <c r="D3287" s="139"/>
    </row>
    <row r="3288" spans="4:4" x14ac:dyDescent="0.2">
      <c r="D3288" s="139"/>
    </row>
    <row r="3289" spans="4:4" x14ac:dyDescent="0.2">
      <c r="D3289" s="139"/>
    </row>
    <row r="3290" spans="4:4" x14ac:dyDescent="0.2">
      <c r="D3290" s="139"/>
    </row>
    <row r="3291" spans="4:4" x14ac:dyDescent="0.2">
      <c r="D3291" s="139"/>
    </row>
    <row r="3292" spans="4:4" x14ac:dyDescent="0.2">
      <c r="D3292" s="139"/>
    </row>
    <row r="3293" spans="4:4" x14ac:dyDescent="0.2">
      <c r="D3293" s="139"/>
    </row>
    <row r="3294" spans="4:4" x14ac:dyDescent="0.2">
      <c r="D3294" s="139"/>
    </row>
    <row r="3295" spans="4:4" x14ac:dyDescent="0.2">
      <c r="D3295" s="139"/>
    </row>
    <row r="3296" spans="4:4" x14ac:dyDescent="0.2">
      <c r="D3296" s="139"/>
    </row>
    <row r="3297" spans="4:4" x14ac:dyDescent="0.2">
      <c r="D3297" s="139"/>
    </row>
    <row r="3298" spans="4:4" x14ac:dyDescent="0.2">
      <c r="D3298" s="139"/>
    </row>
    <row r="3299" spans="4:4" x14ac:dyDescent="0.2">
      <c r="D3299" s="139"/>
    </row>
    <row r="3300" spans="4:4" x14ac:dyDescent="0.2">
      <c r="D3300" s="139"/>
    </row>
    <row r="3301" spans="4:4" x14ac:dyDescent="0.2">
      <c r="D3301" s="139"/>
    </row>
    <row r="3302" spans="4:4" x14ac:dyDescent="0.2">
      <c r="D3302" s="139"/>
    </row>
    <row r="3303" spans="4:4" x14ac:dyDescent="0.2">
      <c r="D3303" s="139"/>
    </row>
    <row r="3304" spans="4:4" x14ac:dyDescent="0.2">
      <c r="D3304" s="139"/>
    </row>
    <row r="3305" spans="4:4" x14ac:dyDescent="0.2">
      <c r="D3305" s="139"/>
    </row>
    <row r="3306" spans="4:4" x14ac:dyDescent="0.2">
      <c r="D3306" s="139"/>
    </row>
    <row r="3307" spans="4:4" x14ac:dyDescent="0.2">
      <c r="D3307" s="139"/>
    </row>
    <row r="3308" spans="4:4" x14ac:dyDescent="0.2">
      <c r="D3308" s="139"/>
    </row>
    <row r="3309" spans="4:4" x14ac:dyDescent="0.2">
      <c r="D3309" s="139"/>
    </row>
    <row r="3310" spans="4:4" x14ac:dyDescent="0.2">
      <c r="D3310" s="139"/>
    </row>
    <row r="3311" spans="4:4" x14ac:dyDescent="0.2">
      <c r="D3311" s="139"/>
    </row>
    <row r="3312" spans="4:4" x14ac:dyDescent="0.2">
      <c r="D3312" s="139"/>
    </row>
    <row r="3313" spans="4:4" x14ac:dyDescent="0.2">
      <c r="D3313" s="139"/>
    </row>
    <row r="3314" spans="4:4" x14ac:dyDescent="0.2">
      <c r="D3314" s="139"/>
    </row>
    <row r="3315" spans="4:4" x14ac:dyDescent="0.2">
      <c r="D3315" s="139"/>
    </row>
    <row r="3316" spans="4:4" x14ac:dyDescent="0.2">
      <c r="D3316" s="139"/>
    </row>
    <row r="3317" spans="4:4" x14ac:dyDescent="0.2">
      <c r="D3317" s="139"/>
    </row>
    <row r="3318" spans="4:4" x14ac:dyDescent="0.2">
      <c r="D3318" s="139"/>
    </row>
    <row r="3319" spans="4:4" x14ac:dyDescent="0.2">
      <c r="D3319" s="139"/>
    </row>
    <row r="3320" spans="4:4" x14ac:dyDescent="0.2">
      <c r="D3320" s="139"/>
    </row>
    <row r="3321" spans="4:4" x14ac:dyDescent="0.2">
      <c r="D3321" s="139"/>
    </row>
    <row r="3322" spans="4:4" x14ac:dyDescent="0.2">
      <c r="D3322" s="139"/>
    </row>
    <row r="3323" spans="4:4" x14ac:dyDescent="0.2">
      <c r="D3323" s="139"/>
    </row>
    <row r="3324" spans="4:4" x14ac:dyDescent="0.2">
      <c r="D3324" s="139"/>
    </row>
    <row r="3325" spans="4:4" x14ac:dyDescent="0.2">
      <c r="D3325" s="139"/>
    </row>
    <row r="3326" spans="4:4" x14ac:dyDescent="0.2">
      <c r="D3326" s="139"/>
    </row>
    <row r="3327" spans="4:4" x14ac:dyDescent="0.2">
      <c r="D3327" s="139"/>
    </row>
    <row r="3328" spans="4:4" x14ac:dyDescent="0.2">
      <c r="D3328" s="139"/>
    </row>
    <row r="3329" spans="4:4" x14ac:dyDescent="0.2">
      <c r="D3329" s="139"/>
    </row>
    <row r="3330" spans="4:4" x14ac:dyDescent="0.2">
      <c r="D3330" s="139"/>
    </row>
    <row r="3331" spans="4:4" x14ac:dyDescent="0.2">
      <c r="D3331" s="139"/>
    </row>
    <row r="3332" spans="4:4" x14ac:dyDescent="0.2">
      <c r="D3332" s="139"/>
    </row>
    <row r="3333" spans="4:4" x14ac:dyDescent="0.2">
      <c r="D3333" s="139"/>
    </row>
    <row r="3334" spans="4:4" x14ac:dyDescent="0.2">
      <c r="D3334" s="139"/>
    </row>
    <row r="3335" spans="4:4" x14ac:dyDescent="0.2">
      <c r="D3335" s="139"/>
    </row>
    <row r="3336" spans="4:4" x14ac:dyDescent="0.2">
      <c r="D3336" s="139"/>
    </row>
    <row r="3337" spans="4:4" x14ac:dyDescent="0.2">
      <c r="D3337" s="139"/>
    </row>
    <row r="3338" spans="4:4" x14ac:dyDescent="0.2">
      <c r="D3338" s="139"/>
    </row>
    <row r="3339" spans="4:4" x14ac:dyDescent="0.2">
      <c r="D3339" s="139"/>
    </row>
    <row r="3340" spans="4:4" x14ac:dyDescent="0.2">
      <c r="D3340" s="139"/>
    </row>
    <row r="3341" spans="4:4" x14ac:dyDescent="0.2">
      <c r="D3341" s="139"/>
    </row>
    <row r="3342" spans="4:4" x14ac:dyDescent="0.2">
      <c r="D3342" s="139"/>
    </row>
    <row r="3343" spans="4:4" x14ac:dyDescent="0.2">
      <c r="D3343" s="139"/>
    </row>
    <row r="3344" spans="4:4" x14ac:dyDescent="0.2">
      <c r="D3344" s="139"/>
    </row>
    <row r="3345" spans="4:4" x14ac:dyDescent="0.2">
      <c r="D3345" s="139"/>
    </row>
    <row r="3346" spans="4:4" x14ac:dyDescent="0.2">
      <c r="D3346" s="139"/>
    </row>
    <row r="3347" spans="4:4" x14ac:dyDescent="0.2">
      <c r="D3347" s="139"/>
    </row>
    <row r="3348" spans="4:4" x14ac:dyDescent="0.2">
      <c r="D3348" s="139"/>
    </row>
    <row r="3349" spans="4:4" x14ac:dyDescent="0.2">
      <c r="D3349" s="139"/>
    </row>
    <row r="3350" spans="4:4" x14ac:dyDescent="0.2">
      <c r="D3350" s="139"/>
    </row>
    <row r="3351" spans="4:4" x14ac:dyDescent="0.2">
      <c r="D3351" s="139"/>
    </row>
    <row r="3352" spans="4:4" x14ac:dyDescent="0.2">
      <c r="D3352" s="139"/>
    </row>
    <row r="3353" spans="4:4" x14ac:dyDescent="0.2">
      <c r="D3353" s="139"/>
    </row>
    <row r="3354" spans="4:4" x14ac:dyDescent="0.2">
      <c r="D3354" s="139"/>
    </row>
    <row r="3355" spans="4:4" x14ac:dyDescent="0.2">
      <c r="D3355" s="139"/>
    </row>
    <row r="3356" spans="4:4" x14ac:dyDescent="0.2">
      <c r="D3356" s="139"/>
    </row>
    <row r="3357" spans="4:4" x14ac:dyDescent="0.2">
      <c r="D3357" s="139"/>
    </row>
    <row r="3358" spans="4:4" x14ac:dyDescent="0.2">
      <c r="D3358" s="139"/>
    </row>
    <row r="3359" spans="4:4" x14ac:dyDescent="0.2">
      <c r="D3359" s="139"/>
    </row>
    <row r="3360" spans="4:4" x14ac:dyDescent="0.2">
      <c r="D3360" s="139"/>
    </row>
    <row r="3361" spans="4:4" x14ac:dyDescent="0.2">
      <c r="D3361" s="139"/>
    </row>
    <row r="3362" spans="4:4" x14ac:dyDescent="0.2">
      <c r="D3362" s="139"/>
    </row>
    <row r="3363" spans="4:4" x14ac:dyDescent="0.2">
      <c r="D3363" s="139"/>
    </row>
    <row r="3364" spans="4:4" x14ac:dyDescent="0.2">
      <c r="D3364" s="139"/>
    </row>
    <row r="3365" spans="4:4" x14ac:dyDescent="0.2">
      <c r="D3365" s="139"/>
    </row>
    <row r="3366" spans="4:4" x14ac:dyDescent="0.2">
      <c r="D3366" s="139"/>
    </row>
    <row r="3367" spans="4:4" x14ac:dyDescent="0.2">
      <c r="D3367" s="139"/>
    </row>
    <row r="3368" spans="4:4" x14ac:dyDescent="0.2">
      <c r="D3368" s="139"/>
    </row>
    <row r="3369" spans="4:4" x14ac:dyDescent="0.2">
      <c r="D3369" s="139"/>
    </row>
    <row r="3370" spans="4:4" x14ac:dyDescent="0.2">
      <c r="D3370" s="139"/>
    </row>
    <row r="3371" spans="4:4" x14ac:dyDescent="0.2">
      <c r="D3371" s="139"/>
    </row>
    <row r="3372" spans="4:4" x14ac:dyDescent="0.2">
      <c r="D3372" s="139"/>
    </row>
    <row r="3373" spans="4:4" x14ac:dyDescent="0.2">
      <c r="D3373" s="139"/>
    </row>
    <row r="3374" spans="4:4" x14ac:dyDescent="0.2">
      <c r="D3374" s="139"/>
    </row>
    <row r="3375" spans="4:4" x14ac:dyDescent="0.2">
      <c r="D3375" s="139"/>
    </row>
    <row r="3376" spans="4:4" x14ac:dyDescent="0.2">
      <c r="D3376" s="139"/>
    </row>
    <row r="3377" spans="4:4" x14ac:dyDescent="0.2">
      <c r="D3377" s="139"/>
    </row>
    <row r="3378" spans="4:4" x14ac:dyDescent="0.2">
      <c r="D3378" s="139"/>
    </row>
    <row r="3379" spans="4:4" x14ac:dyDescent="0.2">
      <c r="D3379" s="139"/>
    </row>
    <row r="3380" spans="4:4" x14ac:dyDescent="0.2">
      <c r="D3380" s="139"/>
    </row>
    <row r="3381" spans="4:4" x14ac:dyDescent="0.2">
      <c r="D3381" s="139"/>
    </row>
    <row r="3382" spans="4:4" x14ac:dyDescent="0.2">
      <c r="D3382" s="139"/>
    </row>
    <row r="3383" spans="4:4" x14ac:dyDescent="0.2">
      <c r="D3383" s="139"/>
    </row>
    <row r="3384" spans="4:4" x14ac:dyDescent="0.2">
      <c r="D3384" s="139"/>
    </row>
    <row r="3385" spans="4:4" x14ac:dyDescent="0.2">
      <c r="D3385" s="139"/>
    </row>
    <row r="3386" spans="4:4" x14ac:dyDescent="0.2">
      <c r="D3386" s="139"/>
    </row>
    <row r="3387" spans="4:4" x14ac:dyDescent="0.2">
      <c r="D3387" s="139"/>
    </row>
    <row r="3388" spans="4:4" x14ac:dyDescent="0.2">
      <c r="D3388" s="139"/>
    </row>
    <row r="3389" spans="4:4" x14ac:dyDescent="0.2">
      <c r="D3389" s="139"/>
    </row>
    <row r="3390" spans="4:4" x14ac:dyDescent="0.2">
      <c r="D3390" s="139"/>
    </row>
    <row r="3391" spans="4:4" x14ac:dyDescent="0.2">
      <c r="D3391" s="139"/>
    </row>
    <row r="3392" spans="4:4" x14ac:dyDescent="0.2">
      <c r="D3392" s="139"/>
    </row>
    <row r="3393" spans="4:4" x14ac:dyDescent="0.2">
      <c r="D3393" s="139"/>
    </row>
    <row r="3394" spans="4:4" x14ac:dyDescent="0.2">
      <c r="D3394" s="139"/>
    </row>
    <row r="3395" spans="4:4" x14ac:dyDescent="0.2">
      <c r="D3395" s="139"/>
    </row>
    <row r="3396" spans="4:4" x14ac:dyDescent="0.2">
      <c r="D3396" s="139"/>
    </row>
    <row r="3397" spans="4:4" x14ac:dyDescent="0.2">
      <c r="D3397" s="139"/>
    </row>
    <row r="3398" spans="4:4" x14ac:dyDescent="0.2">
      <c r="D3398" s="139"/>
    </row>
    <row r="3399" spans="4:4" x14ac:dyDescent="0.2">
      <c r="D3399" s="139"/>
    </row>
    <row r="3400" spans="4:4" x14ac:dyDescent="0.2">
      <c r="D3400" s="139"/>
    </row>
    <row r="3401" spans="4:4" x14ac:dyDescent="0.2">
      <c r="D3401" s="139"/>
    </row>
    <row r="3402" spans="4:4" x14ac:dyDescent="0.2">
      <c r="D3402" s="139"/>
    </row>
    <row r="3403" spans="4:4" x14ac:dyDescent="0.2">
      <c r="D3403" s="139"/>
    </row>
    <row r="3404" spans="4:4" x14ac:dyDescent="0.2">
      <c r="D3404" s="139"/>
    </row>
    <row r="3405" spans="4:4" x14ac:dyDescent="0.2">
      <c r="D3405" s="139"/>
    </row>
    <row r="3406" spans="4:4" x14ac:dyDescent="0.2">
      <c r="D3406" s="139"/>
    </row>
    <row r="3407" spans="4:4" x14ac:dyDescent="0.2">
      <c r="D3407" s="139"/>
    </row>
    <row r="3408" spans="4:4" x14ac:dyDescent="0.2">
      <c r="D3408" s="139"/>
    </row>
    <row r="3409" spans="4:4" x14ac:dyDescent="0.2">
      <c r="D3409" s="139"/>
    </row>
    <row r="3410" spans="4:4" x14ac:dyDescent="0.2">
      <c r="D3410" s="139"/>
    </row>
    <row r="3411" spans="4:4" x14ac:dyDescent="0.2">
      <c r="D3411" s="139"/>
    </row>
    <row r="3412" spans="4:4" x14ac:dyDescent="0.2">
      <c r="D3412" s="139"/>
    </row>
    <row r="3413" spans="4:4" x14ac:dyDescent="0.2">
      <c r="D3413" s="139"/>
    </row>
    <row r="3414" spans="4:4" x14ac:dyDescent="0.2">
      <c r="D3414" s="139"/>
    </row>
    <row r="3415" spans="4:4" x14ac:dyDescent="0.2">
      <c r="D3415" s="139"/>
    </row>
    <row r="3416" spans="4:4" x14ac:dyDescent="0.2">
      <c r="D3416" s="139"/>
    </row>
    <row r="3417" spans="4:4" x14ac:dyDescent="0.2">
      <c r="D3417" s="139"/>
    </row>
    <row r="3418" spans="4:4" x14ac:dyDescent="0.2">
      <c r="D3418" s="139"/>
    </row>
    <row r="3419" spans="4:4" x14ac:dyDescent="0.2">
      <c r="D3419" s="139"/>
    </row>
    <row r="3420" spans="4:4" x14ac:dyDescent="0.2">
      <c r="D3420" s="139"/>
    </row>
    <row r="3421" spans="4:4" x14ac:dyDescent="0.2">
      <c r="D3421" s="139"/>
    </row>
    <row r="3422" spans="4:4" x14ac:dyDescent="0.2">
      <c r="D3422" s="139"/>
    </row>
    <row r="3423" spans="4:4" x14ac:dyDescent="0.2">
      <c r="D3423" s="139"/>
    </row>
    <row r="3424" spans="4:4" x14ac:dyDescent="0.2">
      <c r="D3424" s="139"/>
    </row>
    <row r="3425" spans="4:4" x14ac:dyDescent="0.2">
      <c r="D3425" s="139"/>
    </row>
    <row r="3426" spans="4:4" x14ac:dyDescent="0.2">
      <c r="D3426" s="139"/>
    </row>
    <row r="3427" spans="4:4" x14ac:dyDescent="0.2">
      <c r="D3427" s="139"/>
    </row>
    <row r="3428" spans="4:4" x14ac:dyDescent="0.2">
      <c r="D3428" s="139"/>
    </row>
    <row r="3429" spans="4:4" x14ac:dyDescent="0.2">
      <c r="D3429" s="139"/>
    </row>
    <row r="3430" spans="4:4" x14ac:dyDescent="0.2">
      <c r="D3430" s="139"/>
    </row>
    <row r="3431" spans="4:4" x14ac:dyDescent="0.2">
      <c r="D3431" s="139"/>
    </row>
    <row r="3432" spans="4:4" x14ac:dyDescent="0.2">
      <c r="D3432" s="139"/>
    </row>
    <row r="3433" spans="4:4" x14ac:dyDescent="0.2">
      <c r="D3433" s="139"/>
    </row>
    <row r="3434" spans="4:4" x14ac:dyDescent="0.2">
      <c r="D3434" s="139"/>
    </row>
    <row r="3435" spans="4:4" x14ac:dyDescent="0.2">
      <c r="D3435" s="139"/>
    </row>
    <row r="3436" spans="4:4" x14ac:dyDescent="0.2">
      <c r="D3436" s="139"/>
    </row>
    <row r="3437" spans="4:4" x14ac:dyDescent="0.2">
      <c r="D3437" s="139"/>
    </row>
    <row r="3438" spans="4:4" x14ac:dyDescent="0.2">
      <c r="D3438" s="139"/>
    </row>
    <row r="3439" spans="4:4" x14ac:dyDescent="0.2">
      <c r="D3439" s="139"/>
    </row>
    <row r="3440" spans="4:4" x14ac:dyDescent="0.2">
      <c r="D3440" s="139"/>
    </row>
    <row r="3441" spans="4:4" x14ac:dyDescent="0.2">
      <c r="D3441" s="139"/>
    </row>
    <row r="3442" spans="4:4" x14ac:dyDescent="0.2">
      <c r="D3442" s="139"/>
    </row>
    <row r="3443" spans="4:4" x14ac:dyDescent="0.2">
      <c r="D3443" s="139"/>
    </row>
    <row r="3444" spans="4:4" x14ac:dyDescent="0.2">
      <c r="D3444" s="139"/>
    </row>
    <row r="3445" spans="4:4" x14ac:dyDescent="0.2">
      <c r="D3445" s="139"/>
    </row>
    <row r="3446" spans="4:4" x14ac:dyDescent="0.2">
      <c r="D3446" s="139"/>
    </row>
    <row r="3447" spans="4:4" x14ac:dyDescent="0.2">
      <c r="D3447" s="139"/>
    </row>
    <row r="3448" spans="4:4" x14ac:dyDescent="0.2">
      <c r="D3448" s="139"/>
    </row>
    <row r="3449" spans="4:4" x14ac:dyDescent="0.2">
      <c r="D3449" s="139"/>
    </row>
    <row r="3450" spans="4:4" x14ac:dyDescent="0.2">
      <c r="D3450" s="139"/>
    </row>
    <row r="3451" spans="4:4" x14ac:dyDescent="0.2">
      <c r="D3451" s="139"/>
    </row>
    <row r="3452" spans="4:4" x14ac:dyDescent="0.2">
      <c r="D3452" s="139"/>
    </row>
    <row r="3453" spans="4:4" x14ac:dyDescent="0.2">
      <c r="D3453" s="139"/>
    </row>
    <row r="3454" spans="4:4" x14ac:dyDescent="0.2">
      <c r="D3454" s="139"/>
    </row>
    <row r="3455" spans="4:4" x14ac:dyDescent="0.2">
      <c r="D3455" s="139"/>
    </row>
    <row r="3456" spans="4:4" x14ac:dyDescent="0.2">
      <c r="D3456" s="139"/>
    </row>
    <row r="3457" spans="4:4" x14ac:dyDescent="0.2">
      <c r="D3457" s="139"/>
    </row>
    <row r="3458" spans="4:4" x14ac:dyDescent="0.2">
      <c r="D3458" s="139"/>
    </row>
    <row r="3459" spans="4:4" x14ac:dyDescent="0.2">
      <c r="D3459" s="139"/>
    </row>
    <row r="3460" spans="4:4" x14ac:dyDescent="0.2">
      <c r="D3460" s="139"/>
    </row>
    <row r="3461" spans="4:4" x14ac:dyDescent="0.2">
      <c r="D3461" s="139"/>
    </row>
    <row r="3462" spans="4:4" x14ac:dyDescent="0.2">
      <c r="D3462" s="139"/>
    </row>
    <row r="3463" spans="4:4" x14ac:dyDescent="0.2">
      <c r="D3463" s="139"/>
    </row>
    <row r="3464" spans="4:4" x14ac:dyDescent="0.2">
      <c r="D3464" s="139"/>
    </row>
    <row r="3465" spans="4:4" x14ac:dyDescent="0.2">
      <c r="D3465" s="139"/>
    </row>
    <row r="3466" spans="4:4" x14ac:dyDescent="0.2">
      <c r="D3466" s="139"/>
    </row>
    <row r="3467" spans="4:4" x14ac:dyDescent="0.2">
      <c r="D3467" s="139"/>
    </row>
    <row r="3468" spans="4:4" x14ac:dyDescent="0.2">
      <c r="D3468" s="139"/>
    </row>
    <row r="3469" spans="4:4" x14ac:dyDescent="0.2">
      <c r="D3469" s="139"/>
    </row>
    <row r="3470" spans="4:4" x14ac:dyDescent="0.2">
      <c r="D3470" s="139"/>
    </row>
    <row r="3471" spans="4:4" x14ac:dyDescent="0.2">
      <c r="D3471" s="139"/>
    </row>
    <row r="3472" spans="4:4" x14ac:dyDescent="0.2">
      <c r="D3472" s="139"/>
    </row>
    <row r="3473" spans="4:4" x14ac:dyDescent="0.2">
      <c r="D3473" s="139"/>
    </row>
    <row r="3474" spans="4:4" x14ac:dyDescent="0.2">
      <c r="D3474" s="139"/>
    </row>
    <row r="3475" spans="4:4" x14ac:dyDescent="0.2">
      <c r="D3475" s="139"/>
    </row>
    <row r="3476" spans="4:4" x14ac:dyDescent="0.2">
      <c r="D3476" s="139"/>
    </row>
    <row r="3477" spans="4:4" x14ac:dyDescent="0.2">
      <c r="D3477" s="139"/>
    </row>
    <row r="3478" spans="4:4" x14ac:dyDescent="0.2">
      <c r="D3478" s="139"/>
    </row>
    <row r="3479" spans="4:4" x14ac:dyDescent="0.2">
      <c r="D3479" s="139"/>
    </row>
    <row r="3480" spans="4:4" x14ac:dyDescent="0.2">
      <c r="D3480" s="139"/>
    </row>
    <row r="3481" spans="4:4" x14ac:dyDescent="0.2">
      <c r="D3481" s="139"/>
    </row>
    <row r="3482" spans="4:4" x14ac:dyDescent="0.2">
      <c r="D3482" s="139"/>
    </row>
    <row r="3483" spans="4:4" x14ac:dyDescent="0.2">
      <c r="D3483" s="139"/>
    </row>
    <row r="3484" spans="4:4" x14ac:dyDescent="0.2">
      <c r="D3484" s="139"/>
    </row>
    <row r="3485" spans="4:4" x14ac:dyDescent="0.2">
      <c r="D3485" s="139"/>
    </row>
    <row r="3486" spans="4:4" x14ac:dyDescent="0.2">
      <c r="D3486" s="139"/>
    </row>
    <row r="3487" spans="4:4" x14ac:dyDescent="0.2">
      <c r="D3487" s="139"/>
    </row>
    <row r="3488" spans="4:4" x14ac:dyDescent="0.2">
      <c r="D3488" s="139"/>
    </row>
    <row r="3489" spans="4:4" x14ac:dyDescent="0.2">
      <c r="D3489" s="139"/>
    </row>
    <row r="3490" spans="4:4" x14ac:dyDescent="0.2">
      <c r="D3490" s="139"/>
    </row>
    <row r="3491" spans="4:4" x14ac:dyDescent="0.2">
      <c r="D3491" s="139"/>
    </row>
    <row r="3492" spans="4:4" x14ac:dyDescent="0.2">
      <c r="D3492" s="139"/>
    </row>
    <row r="3493" spans="4:4" x14ac:dyDescent="0.2">
      <c r="D3493" s="139"/>
    </row>
    <row r="3494" spans="4:4" x14ac:dyDescent="0.2">
      <c r="D3494" s="139"/>
    </row>
    <row r="3495" spans="4:4" x14ac:dyDescent="0.2">
      <c r="D3495" s="139"/>
    </row>
    <row r="3496" spans="4:4" x14ac:dyDescent="0.2">
      <c r="D3496" s="139"/>
    </row>
    <row r="3497" spans="4:4" x14ac:dyDescent="0.2">
      <c r="D3497" s="139"/>
    </row>
    <row r="3498" spans="4:4" x14ac:dyDescent="0.2">
      <c r="D3498" s="139"/>
    </row>
    <row r="3499" spans="4:4" x14ac:dyDescent="0.2">
      <c r="D3499" s="139"/>
    </row>
    <row r="3500" spans="4:4" x14ac:dyDescent="0.2">
      <c r="D3500" s="139"/>
    </row>
    <row r="3501" spans="4:4" x14ac:dyDescent="0.2">
      <c r="D3501" s="139"/>
    </row>
    <row r="3502" spans="4:4" x14ac:dyDescent="0.2">
      <c r="D3502" s="139"/>
    </row>
    <row r="3503" spans="4:4" x14ac:dyDescent="0.2">
      <c r="D3503" s="139"/>
    </row>
    <row r="3504" spans="4:4" x14ac:dyDescent="0.2">
      <c r="D3504" s="139"/>
    </row>
    <row r="3505" spans="4:4" x14ac:dyDescent="0.2">
      <c r="D3505" s="139"/>
    </row>
    <row r="3506" spans="4:4" x14ac:dyDescent="0.2">
      <c r="D3506" s="139"/>
    </row>
    <row r="3507" spans="4:4" x14ac:dyDescent="0.2">
      <c r="D3507" s="139"/>
    </row>
    <row r="3508" spans="4:4" x14ac:dyDescent="0.2">
      <c r="D3508" s="139"/>
    </row>
    <row r="3509" spans="4:4" x14ac:dyDescent="0.2">
      <c r="D3509" s="139"/>
    </row>
    <row r="3510" spans="4:4" x14ac:dyDescent="0.2">
      <c r="D3510" s="139"/>
    </row>
    <row r="3511" spans="4:4" x14ac:dyDescent="0.2">
      <c r="D3511" s="139"/>
    </row>
    <row r="3512" spans="4:4" x14ac:dyDescent="0.2">
      <c r="D3512" s="139"/>
    </row>
    <row r="3513" spans="4:4" x14ac:dyDescent="0.2">
      <c r="D3513" s="139"/>
    </row>
    <row r="3514" spans="4:4" x14ac:dyDescent="0.2">
      <c r="D3514" s="139"/>
    </row>
    <row r="3515" spans="4:4" x14ac:dyDescent="0.2">
      <c r="D3515" s="139"/>
    </row>
    <row r="3516" spans="4:4" x14ac:dyDescent="0.2">
      <c r="D3516" s="139"/>
    </row>
    <row r="3517" spans="4:4" x14ac:dyDescent="0.2">
      <c r="D3517" s="139"/>
    </row>
    <row r="3518" spans="4:4" x14ac:dyDescent="0.2">
      <c r="D3518" s="139"/>
    </row>
    <row r="3519" spans="4:4" x14ac:dyDescent="0.2">
      <c r="D3519" s="139"/>
    </row>
    <row r="3520" spans="4:4" x14ac:dyDescent="0.2">
      <c r="D3520" s="139"/>
    </row>
    <row r="3521" spans="4:4" x14ac:dyDescent="0.2">
      <c r="D3521" s="139"/>
    </row>
    <row r="3522" spans="4:4" x14ac:dyDescent="0.2">
      <c r="D3522" s="139"/>
    </row>
    <row r="3523" spans="4:4" x14ac:dyDescent="0.2">
      <c r="D3523" s="139"/>
    </row>
    <row r="3524" spans="4:4" x14ac:dyDescent="0.2">
      <c r="D3524" s="139"/>
    </row>
    <row r="3525" spans="4:4" x14ac:dyDescent="0.2">
      <c r="D3525" s="139"/>
    </row>
    <row r="3526" spans="4:4" x14ac:dyDescent="0.2">
      <c r="D3526" s="139"/>
    </row>
    <row r="3527" spans="4:4" x14ac:dyDescent="0.2">
      <c r="D3527" s="139"/>
    </row>
    <row r="3528" spans="4:4" x14ac:dyDescent="0.2">
      <c r="D3528" s="139"/>
    </row>
    <row r="3529" spans="4:4" x14ac:dyDescent="0.2">
      <c r="D3529" s="139"/>
    </row>
    <row r="3530" spans="4:4" x14ac:dyDescent="0.2">
      <c r="D3530" s="139"/>
    </row>
    <row r="3531" spans="4:4" x14ac:dyDescent="0.2">
      <c r="D3531" s="139"/>
    </row>
    <row r="3532" spans="4:4" x14ac:dyDescent="0.2">
      <c r="D3532" s="139"/>
    </row>
    <row r="3533" spans="4:4" x14ac:dyDescent="0.2">
      <c r="D3533" s="139"/>
    </row>
    <row r="3534" spans="4:4" x14ac:dyDescent="0.2">
      <c r="D3534" s="139"/>
    </row>
    <row r="3535" spans="4:4" x14ac:dyDescent="0.2">
      <c r="D3535" s="139"/>
    </row>
    <row r="3536" spans="4:4" x14ac:dyDescent="0.2">
      <c r="D3536" s="139"/>
    </row>
    <row r="3537" spans="4:4" x14ac:dyDescent="0.2">
      <c r="D3537" s="139"/>
    </row>
    <row r="3538" spans="4:4" x14ac:dyDescent="0.2">
      <c r="D3538" s="139"/>
    </row>
    <row r="3539" spans="4:4" x14ac:dyDescent="0.2">
      <c r="D3539" s="139"/>
    </row>
    <row r="3540" spans="4:4" x14ac:dyDescent="0.2">
      <c r="D3540" s="139"/>
    </row>
    <row r="3541" spans="4:4" x14ac:dyDescent="0.2">
      <c r="D3541" s="139"/>
    </row>
    <row r="3542" spans="4:4" x14ac:dyDescent="0.2">
      <c r="D3542" s="139"/>
    </row>
    <row r="3543" spans="4:4" x14ac:dyDescent="0.2">
      <c r="D3543" s="139"/>
    </row>
    <row r="3544" spans="4:4" x14ac:dyDescent="0.2">
      <c r="D3544" s="139"/>
    </row>
    <row r="3545" spans="4:4" x14ac:dyDescent="0.2">
      <c r="D3545" s="139"/>
    </row>
    <row r="3546" spans="4:4" x14ac:dyDescent="0.2">
      <c r="D3546" s="139"/>
    </row>
    <row r="3547" spans="4:4" x14ac:dyDescent="0.2">
      <c r="D3547" s="139"/>
    </row>
    <row r="3548" spans="4:4" x14ac:dyDescent="0.2">
      <c r="D3548" s="139"/>
    </row>
    <row r="3549" spans="4:4" x14ac:dyDescent="0.2">
      <c r="D3549" s="139"/>
    </row>
    <row r="3550" spans="4:4" x14ac:dyDescent="0.2">
      <c r="D3550" s="139"/>
    </row>
    <row r="3551" spans="4:4" x14ac:dyDescent="0.2">
      <c r="D3551" s="139"/>
    </row>
    <row r="3552" spans="4:4" x14ac:dyDescent="0.2">
      <c r="D3552" s="139"/>
    </row>
    <row r="3553" spans="4:4" x14ac:dyDescent="0.2">
      <c r="D3553" s="139"/>
    </row>
    <row r="3554" spans="4:4" x14ac:dyDescent="0.2">
      <c r="D3554" s="139"/>
    </row>
    <row r="3555" spans="4:4" x14ac:dyDescent="0.2">
      <c r="D3555" s="139"/>
    </row>
    <row r="3556" spans="4:4" x14ac:dyDescent="0.2">
      <c r="D3556" s="139"/>
    </row>
    <row r="3557" spans="4:4" x14ac:dyDescent="0.2">
      <c r="D3557" s="139"/>
    </row>
    <row r="3558" spans="4:4" x14ac:dyDescent="0.2">
      <c r="D3558" s="139"/>
    </row>
    <row r="3559" spans="4:4" x14ac:dyDescent="0.2">
      <c r="D3559" s="139"/>
    </row>
    <row r="3560" spans="4:4" x14ac:dyDescent="0.2">
      <c r="D3560" s="139"/>
    </row>
    <row r="3561" spans="4:4" x14ac:dyDescent="0.2">
      <c r="D3561" s="139"/>
    </row>
    <row r="3562" spans="4:4" x14ac:dyDescent="0.2">
      <c r="D3562" s="139"/>
    </row>
    <row r="3563" spans="4:4" x14ac:dyDescent="0.2">
      <c r="D3563" s="139"/>
    </row>
    <row r="3564" spans="4:4" x14ac:dyDescent="0.2">
      <c r="D3564" s="139"/>
    </row>
    <row r="3565" spans="4:4" x14ac:dyDescent="0.2">
      <c r="D3565" s="139"/>
    </row>
    <row r="3566" spans="4:4" x14ac:dyDescent="0.2">
      <c r="D3566" s="139"/>
    </row>
    <row r="3567" spans="4:4" x14ac:dyDescent="0.2">
      <c r="D3567" s="139"/>
    </row>
    <row r="3568" spans="4:4" x14ac:dyDescent="0.2">
      <c r="D3568" s="139"/>
    </row>
    <row r="3569" spans="4:4" x14ac:dyDescent="0.2">
      <c r="D3569" s="139"/>
    </row>
    <row r="3570" spans="4:4" x14ac:dyDescent="0.2">
      <c r="D3570" s="139"/>
    </row>
    <row r="3571" spans="4:4" x14ac:dyDescent="0.2">
      <c r="D3571" s="139"/>
    </row>
    <row r="3572" spans="4:4" x14ac:dyDescent="0.2">
      <c r="D3572" s="139"/>
    </row>
    <row r="3573" spans="4:4" x14ac:dyDescent="0.2">
      <c r="D3573" s="139"/>
    </row>
    <row r="3574" spans="4:4" x14ac:dyDescent="0.2">
      <c r="D3574" s="139"/>
    </row>
    <row r="3575" spans="4:4" x14ac:dyDescent="0.2">
      <c r="D3575" s="139"/>
    </row>
    <row r="3576" spans="4:4" x14ac:dyDescent="0.2">
      <c r="D3576" s="139"/>
    </row>
    <row r="3577" spans="4:4" x14ac:dyDescent="0.2">
      <c r="D3577" s="139"/>
    </row>
    <row r="3578" spans="4:4" x14ac:dyDescent="0.2">
      <c r="D3578" s="139"/>
    </row>
    <row r="3579" spans="4:4" x14ac:dyDescent="0.2">
      <c r="D3579" s="139"/>
    </row>
    <row r="3580" spans="4:4" x14ac:dyDescent="0.2">
      <c r="D3580" s="139"/>
    </row>
    <row r="3581" spans="4:4" x14ac:dyDescent="0.2">
      <c r="D3581" s="139"/>
    </row>
    <row r="3582" spans="4:4" x14ac:dyDescent="0.2">
      <c r="D3582" s="139"/>
    </row>
    <row r="3583" spans="4:4" x14ac:dyDescent="0.2">
      <c r="D3583" s="139"/>
    </row>
    <row r="3584" spans="4:4" x14ac:dyDescent="0.2">
      <c r="D3584" s="139"/>
    </row>
    <row r="3585" spans="4:4" x14ac:dyDescent="0.2">
      <c r="D3585" s="139"/>
    </row>
    <row r="3586" spans="4:4" x14ac:dyDescent="0.2">
      <c r="D3586" s="139"/>
    </row>
    <row r="3587" spans="4:4" x14ac:dyDescent="0.2">
      <c r="D3587" s="139"/>
    </row>
    <row r="3588" spans="4:4" x14ac:dyDescent="0.2">
      <c r="D3588" s="139"/>
    </row>
    <row r="3589" spans="4:4" x14ac:dyDescent="0.2">
      <c r="D3589" s="139"/>
    </row>
    <row r="3590" spans="4:4" x14ac:dyDescent="0.2">
      <c r="D3590" s="139"/>
    </row>
    <row r="3591" spans="4:4" x14ac:dyDescent="0.2">
      <c r="D3591" s="139"/>
    </row>
    <row r="3592" spans="4:4" x14ac:dyDescent="0.2">
      <c r="D3592" s="139"/>
    </row>
    <row r="3593" spans="4:4" x14ac:dyDescent="0.2">
      <c r="D3593" s="139"/>
    </row>
    <row r="3594" spans="4:4" x14ac:dyDescent="0.2">
      <c r="D3594" s="139"/>
    </row>
    <row r="3595" spans="4:4" x14ac:dyDescent="0.2">
      <c r="D3595" s="139"/>
    </row>
    <row r="3596" spans="4:4" x14ac:dyDescent="0.2">
      <c r="D3596" s="139"/>
    </row>
    <row r="3597" spans="4:4" x14ac:dyDescent="0.2">
      <c r="D3597" s="139"/>
    </row>
    <row r="3598" spans="4:4" x14ac:dyDescent="0.2">
      <c r="D3598" s="139"/>
    </row>
    <row r="3599" spans="4:4" x14ac:dyDescent="0.2">
      <c r="D3599" s="139"/>
    </row>
    <row r="3600" spans="4:4" x14ac:dyDescent="0.2">
      <c r="D3600" s="139"/>
    </row>
    <row r="3601" spans="4:4" x14ac:dyDescent="0.2">
      <c r="D3601" s="139"/>
    </row>
    <row r="3602" spans="4:4" x14ac:dyDescent="0.2">
      <c r="D3602" s="139"/>
    </row>
    <row r="3603" spans="4:4" x14ac:dyDescent="0.2">
      <c r="D3603" s="139"/>
    </row>
    <row r="3604" spans="4:4" x14ac:dyDescent="0.2">
      <c r="D3604" s="139"/>
    </row>
    <row r="3605" spans="4:4" x14ac:dyDescent="0.2">
      <c r="D3605" s="139"/>
    </row>
    <row r="3606" spans="4:4" x14ac:dyDescent="0.2">
      <c r="D3606" s="139"/>
    </row>
    <row r="3607" spans="4:4" x14ac:dyDescent="0.2">
      <c r="D3607" s="139"/>
    </row>
    <row r="3608" spans="4:4" x14ac:dyDescent="0.2">
      <c r="D3608" s="139"/>
    </row>
    <row r="3609" spans="4:4" x14ac:dyDescent="0.2">
      <c r="D3609" s="139"/>
    </row>
    <row r="3610" spans="4:4" x14ac:dyDescent="0.2">
      <c r="D3610" s="139"/>
    </row>
    <row r="3611" spans="4:4" x14ac:dyDescent="0.2">
      <c r="D3611" s="139"/>
    </row>
    <row r="3612" spans="4:4" x14ac:dyDescent="0.2">
      <c r="D3612" s="139"/>
    </row>
    <row r="3613" spans="4:4" x14ac:dyDescent="0.2">
      <c r="D3613" s="139"/>
    </row>
    <row r="3614" spans="4:4" x14ac:dyDescent="0.2">
      <c r="D3614" s="139"/>
    </row>
    <row r="3615" spans="4:4" x14ac:dyDescent="0.2">
      <c r="D3615" s="139"/>
    </row>
    <row r="3616" spans="4:4" x14ac:dyDescent="0.2">
      <c r="D3616" s="139"/>
    </row>
    <row r="3617" spans="4:4" x14ac:dyDescent="0.2">
      <c r="D3617" s="139"/>
    </row>
    <row r="3618" spans="4:4" x14ac:dyDescent="0.2">
      <c r="D3618" s="139"/>
    </row>
    <row r="3619" spans="4:4" x14ac:dyDescent="0.2">
      <c r="D3619" s="139"/>
    </row>
    <row r="3620" spans="4:4" x14ac:dyDescent="0.2">
      <c r="D3620" s="139"/>
    </row>
    <row r="3621" spans="4:4" x14ac:dyDescent="0.2">
      <c r="D3621" s="139"/>
    </row>
    <row r="3622" spans="4:4" x14ac:dyDescent="0.2">
      <c r="D3622" s="139"/>
    </row>
    <row r="3623" spans="4:4" x14ac:dyDescent="0.2">
      <c r="D3623" s="139"/>
    </row>
    <row r="3624" spans="4:4" x14ac:dyDescent="0.2">
      <c r="D3624" s="139"/>
    </row>
    <row r="3625" spans="4:4" x14ac:dyDescent="0.2">
      <c r="D3625" s="139"/>
    </row>
    <row r="3626" spans="4:4" x14ac:dyDescent="0.2">
      <c r="D3626" s="139"/>
    </row>
    <row r="3627" spans="4:4" x14ac:dyDescent="0.2">
      <c r="D3627" s="139"/>
    </row>
    <row r="3628" spans="4:4" x14ac:dyDescent="0.2">
      <c r="D3628" s="139"/>
    </row>
    <row r="3629" spans="4:4" x14ac:dyDescent="0.2">
      <c r="D3629" s="139"/>
    </row>
    <row r="3630" spans="4:4" x14ac:dyDescent="0.2">
      <c r="D3630" s="139"/>
    </row>
    <row r="3631" spans="4:4" x14ac:dyDescent="0.2">
      <c r="D3631" s="139"/>
    </row>
    <row r="3632" spans="4:4" x14ac:dyDescent="0.2">
      <c r="D3632" s="139"/>
    </row>
    <row r="3633" spans="4:4" x14ac:dyDescent="0.2">
      <c r="D3633" s="139"/>
    </row>
    <row r="3634" spans="4:4" x14ac:dyDescent="0.2">
      <c r="D3634" s="139"/>
    </row>
    <row r="3635" spans="4:4" x14ac:dyDescent="0.2">
      <c r="D3635" s="139"/>
    </row>
    <row r="3636" spans="4:4" x14ac:dyDescent="0.2">
      <c r="D3636" s="139"/>
    </row>
    <row r="3637" spans="4:4" x14ac:dyDescent="0.2">
      <c r="D3637" s="139"/>
    </row>
    <row r="3638" spans="4:4" x14ac:dyDescent="0.2">
      <c r="D3638" s="139"/>
    </row>
    <row r="3639" spans="4:4" x14ac:dyDescent="0.2">
      <c r="D3639" s="139"/>
    </row>
    <row r="3640" spans="4:4" x14ac:dyDescent="0.2">
      <c r="D3640" s="139"/>
    </row>
    <row r="3641" spans="4:4" x14ac:dyDescent="0.2">
      <c r="D3641" s="139"/>
    </row>
    <row r="3642" spans="4:4" x14ac:dyDescent="0.2">
      <c r="D3642" s="139"/>
    </row>
    <row r="3643" spans="4:4" x14ac:dyDescent="0.2">
      <c r="D3643" s="139"/>
    </row>
    <row r="3644" spans="4:4" x14ac:dyDescent="0.2">
      <c r="D3644" s="139"/>
    </row>
    <row r="3645" spans="4:4" x14ac:dyDescent="0.2">
      <c r="D3645" s="139"/>
    </row>
    <row r="3646" spans="4:4" x14ac:dyDescent="0.2">
      <c r="D3646" s="139"/>
    </row>
    <row r="3647" spans="4:4" x14ac:dyDescent="0.2">
      <c r="D3647" s="139"/>
    </row>
    <row r="3648" spans="4:4" x14ac:dyDescent="0.2">
      <c r="D3648" s="139"/>
    </row>
    <row r="3649" spans="4:4" x14ac:dyDescent="0.2">
      <c r="D3649" s="139"/>
    </row>
    <row r="3650" spans="4:4" x14ac:dyDescent="0.2">
      <c r="D3650" s="139"/>
    </row>
    <row r="3651" spans="4:4" x14ac:dyDescent="0.2">
      <c r="D3651" s="139"/>
    </row>
    <row r="3652" spans="4:4" x14ac:dyDescent="0.2">
      <c r="D3652" s="139"/>
    </row>
    <row r="3653" spans="4:4" x14ac:dyDescent="0.2">
      <c r="D3653" s="139"/>
    </row>
    <row r="3654" spans="4:4" x14ac:dyDescent="0.2">
      <c r="D3654" s="139"/>
    </row>
    <row r="3655" spans="4:4" x14ac:dyDescent="0.2">
      <c r="D3655" s="139"/>
    </row>
    <row r="3656" spans="4:4" x14ac:dyDescent="0.2">
      <c r="D3656" s="139"/>
    </row>
    <row r="3657" spans="4:4" x14ac:dyDescent="0.2">
      <c r="D3657" s="139"/>
    </row>
    <row r="3658" spans="4:4" x14ac:dyDescent="0.2">
      <c r="D3658" s="139"/>
    </row>
    <row r="3659" spans="4:4" x14ac:dyDescent="0.2">
      <c r="D3659" s="139"/>
    </row>
    <row r="3660" spans="4:4" x14ac:dyDescent="0.2">
      <c r="D3660" s="139"/>
    </row>
    <row r="3661" spans="4:4" x14ac:dyDescent="0.2">
      <c r="D3661" s="139"/>
    </row>
    <row r="3662" spans="4:4" x14ac:dyDescent="0.2">
      <c r="D3662" s="139"/>
    </row>
    <row r="3663" spans="4:4" x14ac:dyDescent="0.2">
      <c r="D3663" s="139"/>
    </row>
    <row r="3664" spans="4:4" x14ac:dyDescent="0.2">
      <c r="D3664" s="139"/>
    </row>
    <row r="3665" spans="4:4" x14ac:dyDescent="0.2">
      <c r="D3665" s="139"/>
    </row>
    <row r="3666" spans="4:4" x14ac:dyDescent="0.2">
      <c r="D3666" s="139"/>
    </row>
    <row r="3667" spans="4:4" x14ac:dyDescent="0.2">
      <c r="D3667" s="139"/>
    </row>
    <row r="3668" spans="4:4" x14ac:dyDescent="0.2">
      <c r="D3668" s="139"/>
    </row>
    <row r="3669" spans="4:4" x14ac:dyDescent="0.2">
      <c r="D3669" s="139"/>
    </row>
    <row r="3670" spans="4:4" x14ac:dyDescent="0.2">
      <c r="D3670" s="139"/>
    </row>
    <row r="3671" spans="4:4" x14ac:dyDescent="0.2">
      <c r="D3671" s="139"/>
    </row>
    <row r="3672" spans="4:4" x14ac:dyDescent="0.2">
      <c r="D3672" s="139"/>
    </row>
    <row r="3673" spans="4:4" x14ac:dyDescent="0.2">
      <c r="D3673" s="139"/>
    </row>
    <row r="3674" spans="4:4" x14ac:dyDescent="0.2">
      <c r="D3674" s="139"/>
    </row>
    <row r="3675" spans="4:4" x14ac:dyDescent="0.2">
      <c r="D3675" s="139"/>
    </row>
    <row r="3676" spans="4:4" x14ac:dyDescent="0.2">
      <c r="D3676" s="139"/>
    </row>
    <row r="3677" spans="4:4" x14ac:dyDescent="0.2">
      <c r="D3677" s="139"/>
    </row>
    <row r="3678" spans="4:4" x14ac:dyDescent="0.2">
      <c r="D3678" s="139"/>
    </row>
    <row r="3679" spans="4:4" x14ac:dyDescent="0.2">
      <c r="D3679" s="139"/>
    </row>
    <row r="3680" spans="4:4" x14ac:dyDescent="0.2">
      <c r="D3680" s="139"/>
    </row>
    <row r="3681" spans="4:4" x14ac:dyDescent="0.2">
      <c r="D3681" s="139"/>
    </row>
    <row r="3682" spans="4:4" x14ac:dyDescent="0.2">
      <c r="D3682" s="139"/>
    </row>
    <row r="3683" spans="4:4" x14ac:dyDescent="0.2">
      <c r="D3683" s="139"/>
    </row>
    <row r="3684" spans="4:4" x14ac:dyDescent="0.2">
      <c r="D3684" s="139"/>
    </row>
    <row r="3685" spans="4:4" x14ac:dyDescent="0.2">
      <c r="D3685" s="139"/>
    </row>
    <row r="3686" spans="4:4" x14ac:dyDescent="0.2">
      <c r="D3686" s="139"/>
    </row>
    <row r="3687" spans="4:4" x14ac:dyDescent="0.2">
      <c r="D3687" s="139"/>
    </row>
    <row r="3688" spans="4:4" x14ac:dyDescent="0.2">
      <c r="D3688" s="139"/>
    </row>
    <row r="3689" spans="4:4" x14ac:dyDescent="0.2">
      <c r="D3689" s="139"/>
    </row>
    <row r="3690" spans="4:4" x14ac:dyDescent="0.2">
      <c r="D3690" s="139"/>
    </row>
    <row r="3691" spans="4:4" x14ac:dyDescent="0.2">
      <c r="D3691" s="139"/>
    </row>
    <row r="3692" spans="4:4" x14ac:dyDescent="0.2">
      <c r="D3692" s="139"/>
    </row>
    <row r="3693" spans="4:4" x14ac:dyDescent="0.2">
      <c r="D3693" s="139"/>
    </row>
    <row r="3694" spans="4:4" x14ac:dyDescent="0.2">
      <c r="D3694" s="139"/>
    </row>
    <row r="3695" spans="4:4" x14ac:dyDescent="0.2">
      <c r="D3695" s="139"/>
    </row>
    <row r="3696" spans="4:4" x14ac:dyDescent="0.2">
      <c r="D3696" s="139"/>
    </row>
    <row r="3697" spans="4:4" x14ac:dyDescent="0.2">
      <c r="D3697" s="139"/>
    </row>
    <row r="3698" spans="4:4" x14ac:dyDescent="0.2">
      <c r="D3698" s="139"/>
    </row>
    <row r="3699" spans="4:4" x14ac:dyDescent="0.2">
      <c r="D3699" s="139"/>
    </row>
    <row r="3700" spans="4:4" x14ac:dyDescent="0.2">
      <c r="D3700" s="139"/>
    </row>
    <row r="3701" spans="4:4" x14ac:dyDescent="0.2">
      <c r="D3701" s="139"/>
    </row>
    <row r="3702" spans="4:4" x14ac:dyDescent="0.2">
      <c r="D3702" s="139"/>
    </row>
    <row r="3703" spans="4:4" x14ac:dyDescent="0.2">
      <c r="D3703" s="139"/>
    </row>
    <row r="3704" spans="4:4" x14ac:dyDescent="0.2">
      <c r="D3704" s="139"/>
    </row>
    <row r="3705" spans="4:4" x14ac:dyDescent="0.2">
      <c r="D3705" s="139"/>
    </row>
    <row r="3706" spans="4:4" x14ac:dyDescent="0.2">
      <c r="D3706" s="139"/>
    </row>
    <row r="3707" spans="4:4" x14ac:dyDescent="0.2">
      <c r="D3707" s="139"/>
    </row>
    <row r="3708" spans="4:4" x14ac:dyDescent="0.2">
      <c r="D3708" s="139"/>
    </row>
    <row r="3709" spans="4:4" x14ac:dyDescent="0.2">
      <c r="D3709" s="139"/>
    </row>
    <row r="3710" spans="4:4" x14ac:dyDescent="0.2">
      <c r="D3710" s="139"/>
    </row>
    <row r="3711" spans="4:4" x14ac:dyDescent="0.2">
      <c r="D3711" s="139"/>
    </row>
    <row r="3712" spans="4:4" x14ac:dyDescent="0.2">
      <c r="D3712" s="139"/>
    </row>
    <row r="3713" spans="4:4" x14ac:dyDescent="0.2">
      <c r="D3713" s="139"/>
    </row>
    <row r="3714" spans="4:4" x14ac:dyDescent="0.2">
      <c r="D3714" s="139"/>
    </row>
    <row r="3715" spans="4:4" x14ac:dyDescent="0.2">
      <c r="D3715" s="139"/>
    </row>
    <row r="3716" spans="4:4" x14ac:dyDescent="0.2">
      <c r="D3716" s="139"/>
    </row>
    <row r="3717" spans="4:4" x14ac:dyDescent="0.2">
      <c r="D3717" s="139"/>
    </row>
    <row r="3718" spans="4:4" x14ac:dyDescent="0.2">
      <c r="D3718" s="139"/>
    </row>
    <row r="3719" spans="4:4" x14ac:dyDescent="0.2">
      <c r="D3719" s="139"/>
    </row>
    <row r="3720" spans="4:4" x14ac:dyDescent="0.2">
      <c r="D3720" s="139"/>
    </row>
    <row r="3721" spans="4:4" x14ac:dyDescent="0.2">
      <c r="D3721" s="139"/>
    </row>
    <row r="3722" spans="4:4" x14ac:dyDescent="0.2">
      <c r="D3722" s="139"/>
    </row>
    <row r="3723" spans="4:4" x14ac:dyDescent="0.2">
      <c r="D3723" s="139"/>
    </row>
    <row r="3724" spans="4:4" x14ac:dyDescent="0.2">
      <c r="D3724" s="139"/>
    </row>
    <row r="3725" spans="4:4" x14ac:dyDescent="0.2">
      <c r="D3725" s="139"/>
    </row>
    <row r="3726" spans="4:4" x14ac:dyDescent="0.2">
      <c r="D3726" s="139"/>
    </row>
    <row r="3727" spans="4:4" x14ac:dyDescent="0.2">
      <c r="D3727" s="139"/>
    </row>
    <row r="3728" spans="4:4" x14ac:dyDescent="0.2">
      <c r="D3728" s="139"/>
    </row>
    <row r="3729" spans="4:4" x14ac:dyDescent="0.2">
      <c r="D3729" s="139"/>
    </row>
    <row r="3730" spans="4:4" x14ac:dyDescent="0.2">
      <c r="D3730" s="139"/>
    </row>
    <row r="3731" spans="4:4" x14ac:dyDescent="0.2">
      <c r="D3731" s="139"/>
    </row>
    <row r="3732" spans="4:4" x14ac:dyDescent="0.2">
      <c r="D3732" s="139"/>
    </row>
    <row r="3733" spans="4:4" x14ac:dyDescent="0.2">
      <c r="D3733" s="139"/>
    </row>
    <row r="3734" spans="4:4" x14ac:dyDescent="0.2">
      <c r="D3734" s="139"/>
    </row>
    <row r="3735" spans="4:4" x14ac:dyDescent="0.2">
      <c r="D3735" s="139"/>
    </row>
    <row r="3736" spans="4:4" x14ac:dyDescent="0.2">
      <c r="D3736" s="139"/>
    </row>
    <row r="3737" spans="4:4" x14ac:dyDescent="0.2">
      <c r="D3737" s="139"/>
    </row>
    <row r="3738" spans="4:4" x14ac:dyDescent="0.2">
      <c r="D3738" s="139"/>
    </row>
    <row r="3739" spans="4:4" x14ac:dyDescent="0.2">
      <c r="D3739" s="139"/>
    </row>
    <row r="3740" spans="4:4" x14ac:dyDescent="0.2">
      <c r="D3740" s="139"/>
    </row>
    <row r="3741" spans="4:4" x14ac:dyDescent="0.2">
      <c r="D3741" s="139"/>
    </row>
    <row r="3742" spans="4:4" x14ac:dyDescent="0.2">
      <c r="D3742" s="139"/>
    </row>
    <row r="3743" spans="4:4" x14ac:dyDescent="0.2">
      <c r="D3743" s="139"/>
    </row>
    <row r="3744" spans="4:4" x14ac:dyDescent="0.2">
      <c r="D3744" s="139"/>
    </row>
    <row r="3745" spans="4:4" x14ac:dyDescent="0.2">
      <c r="D3745" s="139"/>
    </row>
    <row r="3746" spans="4:4" x14ac:dyDescent="0.2">
      <c r="D3746" s="139"/>
    </row>
    <row r="3747" spans="4:4" x14ac:dyDescent="0.2">
      <c r="D3747" s="139"/>
    </row>
    <row r="3748" spans="4:4" x14ac:dyDescent="0.2">
      <c r="D3748" s="139"/>
    </row>
    <row r="3749" spans="4:4" x14ac:dyDescent="0.2">
      <c r="D3749" s="139"/>
    </row>
    <row r="3750" spans="4:4" x14ac:dyDescent="0.2">
      <c r="D3750" s="139"/>
    </row>
    <row r="3751" spans="4:4" x14ac:dyDescent="0.2">
      <c r="D3751" s="139"/>
    </row>
    <row r="3752" spans="4:4" x14ac:dyDescent="0.2">
      <c r="D3752" s="139"/>
    </row>
    <row r="3753" spans="4:4" x14ac:dyDescent="0.2">
      <c r="D3753" s="139"/>
    </row>
    <row r="3754" spans="4:4" x14ac:dyDescent="0.2">
      <c r="D3754" s="139"/>
    </row>
    <row r="3755" spans="4:4" x14ac:dyDescent="0.2">
      <c r="D3755" s="139"/>
    </row>
    <row r="3756" spans="4:4" x14ac:dyDescent="0.2">
      <c r="D3756" s="139"/>
    </row>
    <row r="3757" spans="4:4" x14ac:dyDescent="0.2">
      <c r="D3757" s="139"/>
    </row>
    <row r="3758" spans="4:4" x14ac:dyDescent="0.2">
      <c r="D3758" s="139"/>
    </row>
    <row r="3759" spans="4:4" x14ac:dyDescent="0.2">
      <c r="D3759" s="139"/>
    </row>
    <row r="3760" spans="4:4" x14ac:dyDescent="0.2">
      <c r="D3760" s="139"/>
    </row>
    <row r="3761" spans="4:4" x14ac:dyDescent="0.2">
      <c r="D3761" s="139"/>
    </row>
    <row r="3762" spans="4:4" x14ac:dyDescent="0.2">
      <c r="D3762" s="139"/>
    </row>
    <row r="3763" spans="4:4" x14ac:dyDescent="0.2">
      <c r="D3763" s="139"/>
    </row>
    <row r="3764" spans="4:4" x14ac:dyDescent="0.2">
      <c r="D3764" s="139"/>
    </row>
    <row r="3765" spans="4:4" x14ac:dyDescent="0.2">
      <c r="D3765" s="139"/>
    </row>
    <row r="3766" spans="4:4" x14ac:dyDescent="0.2">
      <c r="D3766" s="139"/>
    </row>
    <row r="3767" spans="4:4" x14ac:dyDescent="0.2">
      <c r="D3767" s="139"/>
    </row>
    <row r="3768" spans="4:4" x14ac:dyDescent="0.2">
      <c r="D3768" s="139"/>
    </row>
    <row r="3769" spans="4:4" x14ac:dyDescent="0.2">
      <c r="D3769" s="139"/>
    </row>
    <row r="3770" spans="4:4" x14ac:dyDescent="0.2">
      <c r="D3770" s="139"/>
    </row>
    <row r="3771" spans="4:4" x14ac:dyDescent="0.2">
      <c r="D3771" s="139"/>
    </row>
    <row r="3772" spans="4:4" x14ac:dyDescent="0.2">
      <c r="D3772" s="139"/>
    </row>
    <row r="3773" spans="4:4" x14ac:dyDescent="0.2">
      <c r="D3773" s="139"/>
    </row>
    <row r="3774" spans="4:4" x14ac:dyDescent="0.2">
      <c r="D3774" s="139"/>
    </row>
    <row r="3775" spans="4:4" x14ac:dyDescent="0.2">
      <c r="D3775" s="139"/>
    </row>
    <row r="3776" spans="4:4" x14ac:dyDescent="0.2">
      <c r="D3776" s="139"/>
    </row>
    <row r="3777" spans="4:4" x14ac:dyDescent="0.2">
      <c r="D3777" s="139"/>
    </row>
    <row r="3778" spans="4:4" x14ac:dyDescent="0.2">
      <c r="D3778" s="139"/>
    </row>
    <row r="3779" spans="4:4" x14ac:dyDescent="0.2">
      <c r="D3779" s="139"/>
    </row>
    <row r="3780" spans="4:4" x14ac:dyDescent="0.2">
      <c r="D3780" s="139"/>
    </row>
    <row r="3781" spans="4:4" x14ac:dyDescent="0.2">
      <c r="D3781" s="139"/>
    </row>
    <row r="3782" spans="4:4" x14ac:dyDescent="0.2">
      <c r="D3782" s="139"/>
    </row>
    <row r="3783" spans="4:4" x14ac:dyDescent="0.2">
      <c r="D3783" s="139"/>
    </row>
    <row r="3784" spans="4:4" x14ac:dyDescent="0.2">
      <c r="D3784" s="139"/>
    </row>
    <row r="3785" spans="4:4" x14ac:dyDescent="0.2">
      <c r="D3785" s="139"/>
    </row>
    <row r="3786" spans="4:4" x14ac:dyDescent="0.2">
      <c r="D3786" s="139"/>
    </row>
    <row r="3787" spans="4:4" x14ac:dyDescent="0.2">
      <c r="D3787" s="139"/>
    </row>
    <row r="3788" spans="4:4" x14ac:dyDescent="0.2">
      <c r="D3788" s="139"/>
    </row>
    <row r="3789" spans="4:4" x14ac:dyDescent="0.2">
      <c r="D3789" s="139"/>
    </row>
    <row r="3790" spans="4:4" x14ac:dyDescent="0.2">
      <c r="D3790" s="139"/>
    </row>
    <row r="3791" spans="4:4" x14ac:dyDescent="0.2">
      <c r="D3791" s="139"/>
    </row>
    <row r="3792" spans="4:4" x14ac:dyDescent="0.2">
      <c r="D3792" s="139"/>
    </row>
    <row r="3793" spans="4:4" x14ac:dyDescent="0.2">
      <c r="D3793" s="139"/>
    </row>
    <row r="3794" spans="4:4" x14ac:dyDescent="0.2">
      <c r="D3794" s="139"/>
    </row>
    <row r="3795" spans="4:4" x14ac:dyDescent="0.2">
      <c r="D3795" s="139"/>
    </row>
    <row r="3796" spans="4:4" x14ac:dyDescent="0.2">
      <c r="D3796" s="139"/>
    </row>
    <row r="3797" spans="4:4" x14ac:dyDescent="0.2">
      <c r="D3797" s="139"/>
    </row>
    <row r="3798" spans="4:4" x14ac:dyDescent="0.2">
      <c r="D3798" s="139"/>
    </row>
    <row r="3799" spans="4:4" x14ac:dyDescent="0.2">
      <c r="D3799" s="139"/>
    </row>
    <row r="3800" spans="4:4" x14ac:dyDescent="0.2">
      <c r="D3800" s="139"/>
    </row>
    <row r="3801" spans="4:4" x14ac:dyDescent="0.2">
      <c r="D3801" s="139"/>
    </row>
    <row r="3802" spans="4:4" x14ac:dyDescent="0.2">
      <c r="D3802" s="139"/>
    </row>
    <row r="3803" spans="4:4" x14ac:dyDescent="0.2">
      <c r="D3803" s="139"/>
    </row>
    <row r="3804" spans="4:4" x14ac:dyDescent="0.2">
      <c r="D3804" s="139"/>
    </row>
    <row r="3805" spans="4:4" x14ac:dyDescent="0.2">
      <c r="D3805" s="139"/>
    </row>
    <row r="3806" spans="4:4" x14ac:dyDescent="0.2">
      <c r="D3806" s="139"/>
    </row>
    <row r="3807" spans="4:4" x14ac:dyDescent="0.2">
      <c r="D3807" s="139"/>
    </row>
    <row r="3808" spans="4:4" x14ac:dyDescent="0.2">
      <c r="D3808" s="139"/>
    </row>
    <row r="3809" spans="4:4" x14ac:dyDescent="0.2">
      <c r="D3809" s="139"/>
    </row>
    <row r="3810" spans="4:4" x14ac:dyDescent="0.2">
      <c r="D3810" s="139"/>
    </row>
    <row r="3811" spans="4:4" x14ac:dyDescent="0.2">
      <c r="D3811" s="139"/>
    </row>
    <row r="3812" spans="4:4" x14ac:dyDescent="0.2">
      <c r="D3812" s="139"/>
    </row>
    <row r="3813" spans="4:4" x14ac:dyDescent="0.2">
      <c r="D3813" s="139"/>
    </row>
    <row r="3814" spans="4:4" x14ac:dyDescent="0.2">
      <c r="D3814" s="139"/>
    </row>
    <row r="3815" spans="4:4" x14ac:dyDescent="0.2">
      <c r="D3815" s="139"/>
    </row>
    <row r="3816" spans="4:4" x14ac:dyDescent="0.2">
      <c r="D3816" s="139"/>
    </row>
    <row r="3817" spans="4:4" x14ac:dyDescent="0.2">
      <c r="D3817" s="139"/>
    </row>
    <row r="3818" spans="4:4" x14ac:dyDescent="0.2">
      <c r="D3818" s="139"/>
    </row>
    <row r="3819" spans="4:4" x14ac:dyDescent="0.2">
      <c r="D3819" s="139"/>
    </row>
    <row r="3820" spans="4:4" x14ac:dyDescent="0.2">
      <c r="D3820" s="139"/>
    </row>
    <row r="3821" spans="4:4" x14ac:dyDescent="0.2">
      <c r="D3821" s="139"/>
    </row>
    <row r="3822" spans="4:4" x14ac:dyDescent="0.2">
      <c r="D3822" s="139"/>
    </row>
    <row r="3823" spans="4:4" x14ac:dyDescent="0.2">
      <c r="D3823" s="139"/>
    </row>
    <row r="3824" spans="4:4" x14ac:dyDescent="0.2">
      <c r="D3824" s="139"/>
    </row>
    <row r="3825" spans="4:4" x14ac:dyDescent="0.2">
      <c r="D3825" s="139"/>
    </row>
    <row r="3826" spans="4:4" x14ac:dyDescent="0.2">
      <c r="D3826" s="139"/>
    </row>
    <row r="3827" spans="4:4" x14ac:dyDescent="0.2">
      <c r="D3827" s="139"/>
    </row>
    <row r="3828" spans="4:4" x14ac:dyDescent="0.2">
      <c r="D3828" s="139"/>
    </row>
    <row r="3829" spans="4:4" x14ac:dyDescent="0.2">
      <c r="D3829" s="139"/>
    </row>
    <row r="3830" spans="4:4" x14ac:dyDescent="0.2">
      <c r="D3830" s="139"/>
    </row>
    <row r="3831" spans="4:4" x14ac:dyDescent="0.2">
      <c r="D3831" s="139"/>
    </row>
    <row r="3832" spans="4:4" x14ac:dyDescent="0.2">
      <c r="D3832" s="139"/>
    </row>
    <row r="3833" spans="4:4" x14ac:dyDescent="0.2">
      <c r="D3833" s="139"/>
    </row>
    <row r="3834" spans="4:4" x14ac:dyDescent="0.2">
      <c r="D3834" s="139"/>
    </row>
    <row r="3835" spans="4:4" x14ac:dyDescent="0.2">
      <c r="D3835" s="139"/>
    </row>
    <row r="3836" spans="4:4" x14ac:dyDescent="0.2">
      <c r="D3836" s="139"/>
    </row>
    <row r="3837" spans="4:4" x14ac:dyDescent="0.2">
      <c r="D3837" s="139"/>
    </row>
    <row r="3838" spans="4:4" x14ac:dyDescent="0.2">
      <c r="D3838" s="139"/>
    </row>
    <row r="3839" spans="4:4" x14ac:dyDescent="0.2">
      <c r="D3839" s="139"/>
    </row>
    <row r="3840" spans="4:4" x14ac:dyDescent="0.2">
      <c r="D3840" s="139"/>
    </row>
    <row r="3841" spans="4:4" x14ac:dyDescent="0.2">
      <c r="D3841" s="139"/>
    </row>
    <row r="3842" spans="4:4" x14ac:dyDescent="0.2">
      <c r="D3842" s="139"/>
    </row>
    <row r="3843" spans="4:4" x14ac:dyDescent="0.2">
      <c r="D3843" s="139"/>
    </row>
    <row r="3844" spans="4:4" x14ac:dyDescent="0.2">
      <c r="D3844" s="139"/>
    </row>
    <row r="3845" spans="4:4" x14ac:dyDescent="0.2">
      <c r="D3845" s="139"/>
    </row>
    <row r="3846" spans="4:4" x14ac:dyDescent="0.2">
      <c r="D3846" s="139"/>
    </row>
    <row r="3847" spans="4:4" x14ac:dyDescent="0.2">
      <c r="D3847" s="139"/>
    </row>
    <row r="3848" spans="4:4" x14ac:dyDescent="0.2">
      <c r="D3848" s="139"/>
    </row>
    <row r="3849" spans="4:4" x14ac:dyDescent="0.2">
      <c r="D3849" s="139"/>
    </row>
    <row r="3850" spans="4:4" x14ac:dyDescent="0.2">
      <c r="D3850" s="139"/>
    </row>
    <row r="3851" spans="4:4" x14ac:dyDescent="0.2">
      <c r="D3851" s="139"/>
    </row>
    <row r="3852" spans="4:4" x14ac:dyDescent="0.2">
      <c r="D3852" s="139"/>
    </row>
    <row r="3853" spans="4:4" x14ac:dyDescent="0.2">
      <c r="D3853" s="139"/>
    </row>
    <row r="3854" spans="4:4" x14ac:dyDescent="0.2">
      <c r="D3854" s="139"/>
    </row>
    <row r="3855" spans="4:4" x14ac:dyDescent="0.2">
      <c r="D3855" s="139"/>
    </row>
    <row r="3856" spans="4:4" x14ac:dyDescent="0.2">
      <c r="D3856" s="139"/>
    </row>
    <row r="3857" spans="4:4" x14ac:dyDescent="0.2">
      <c r="D3857" s="139"/>
    </row>
    <row r="3858" spans="4:4" x14ac:dyDescent="0.2">
      <c r="D3858" s="139"/>
    </row>
    <row r="3859" spans="4:4" x14ac:dyDescent="0.2">
      <c r="D3859" s="139"/>
    </row>
    <row r="3860" spans="4:4" x14ac:dyDescent="0.2">
      <c r="D3860" s="139"/>
    </row>
    <row r="3861" spans="4:4" x14ac:dyDescent="0.2">
      <c r="D3861" s="139"/>
    </row>
    <row r="3862" spans="4:4" x14ac:dyDescent="0.2">
      <c r="D3862" s="139"/>
    </row>
    <row r="3863" spans="4:4" x14ac:dyDescent="0.2">
      <c r="D3863" s="139"/>
    </row>
    <row r="3864" spans="4:4" x14ac:dyDescent="0.2">
      <c r="D3864" s="139"/>
    </row>
    <row r="3865" spans="4:4" x14ac:dyDescent="0.2">
      <c r="D3865" s="139"/>
    </row>
    <row r="3866" spans="4:4" x14ac:dyDescent="0.2">
      <c r="D3866" s="139"/>
    </row>
    <row r="3867" spans="4:4" x14ac:dyDescent="0.2">
      <c r="D3867" s="139"/>
    </row>
    <row r="3868" spans="4:4" x14ac:dyDescent="0.2">
      <c r="D3868" s="139"/>
    </row>
    <row r="3869" spans="4:4" x14ac:dyDescent="0.2">
      <c r="D3869" s="139"/>
    </row>
    <row r="3870" spans="4:4" x14ac:dyDescent="0.2">
      <c r="D3870" s="139"/>
    </row>
    <row r="3871" spans="4:4" x14ac:dyDescent="0.2">
      <c r="D3871" s="139"/>
    </row>
    <row r="3872" spans="4:4" x14ac:dyDescent="0.2">
      <c r="D3872" s="139"/>
    </row>
    <row r="3873" spans="4:4" x14ac:dyDescent="0.2">
      <c r="D3873" s="139"/>
    </row>
    <row r="3874" spans="4:4" x14ac:dyDescent="0.2">
      <c r="D3874" s="139"/>
    </row>
    <row r="3875" spans="4:4" x14ac:dyDescent="0.2">
      <c r="D3875" s="139"/>
    </row>
    <row r="3876" spans="4:4" x14ac:dyDescent="0.2">
      <c r="D3876" s="139"/>
    </row>
    <row r="3877" spans="4:4" x14ac:dyDescent="0.2">
      <c r="D3877" s="139"/>
    </row>
    <row r="3878" spans="4:4" x14ac:dyDescent="0.2">
      <c r="D3878" s="139"/>
    </row>
    <row r="3879" spans="4:4" x14ac:dyDescent="0.2">
      <c r="D3879" s="139"/>
    </row>
    <row r="3880" spans="4:4" x14ac:dyDescent="0.2">
      <c r="D3880" s="139"/>
    </row>
    <row r="3881" spans="4:4" x14ac:dyDescent="0.2">
      <c r="D3881" s="139"/>
    </row>
    <row r="3882" spans="4:4" x14ac:dyDescent="0.2">
      <c r="D3882" s="139"/>
    </row>
    <row r="3883" spans="4:4" x14ac:dyDescent="0.2">
      <c r="D3883" s="139"/>
    </row>
    <row r="3884" spans="4:4" x14ac:dyDescent="0.2">
      <c r="D3884" s="139"/>
    </row>
    <row r="3885" spans="4:4" x14ac:dyDescent="0.2">
      <c r="D3885" s="139"/>
    </row>
    <row r="3886" spans="4:4" x14ac:dyDescent="0.2">
      <c r="D3886" s="139"/>
    </row>
    <row r="3887" spans="4:4" x14ac:dyDescent="0.2">
      <c r="D3887" s="139"/>
    </row>
    <row r="3888" spans="4:4" x14ac:dyDescent="0.2">
      <c r="D3888" s="139"/>
    </row>
    <row r="3889" spans="4:4" x14ac:dyDescent="0.2">
      <c r="D3889" s="139"/>
    </row>
    <row r="3890" spans="4:4" x14ac:dyDescent="0.2">
      <c r="D3890" s="139"/>
    </row>
    <row r="3891" spans="4:4" x14ac:dyDescent="0.2">
      <c r="D3891" s="139"/>
    </row>
    <row r="3892" spans="4:4" x14ac:dyDescent="0.2">
      <c r="D3892" s="139"/>
    </row>
    <row r="3893" spans="4:4" x14ac:dyDescent="0.2">
      <c r="D3893" s="139"/>
    </row>
    <row r="3894" spans="4:4" x14ac:dyDescent="0.2">
      <c r="D3894" s="139"/>
    </row>
    <row r="3895" spans="4:4" x14ac:dyDescent="0.2">
      <c r="D3895" s="139"/>
    </row>
    <row r="3896" spans="4:4" x14ac:dyDescent="0.2">
      <c r="D3896" s="139"/>
    </row>
    <row r="3897" spans="4:4" x14ac:dyDescent="0.2">
      <c r="D3897" s="139"/>
    </row>
    <row r="3898" spans="4:4" x14ac:dyDescent="0.2">
      <c r="D3898" s="139"/>
    </row>
    <row r="3899" spans="4:4" x14ac:dyDescent="0.2">
      <c r="D3899" s="139"/>
    </row>
    <row r="3900" spans="4:4" x14ac:dyDescent="0.2">
      <c r="D3900" s="139"/>
    </row>
    <row r="3901" spans="4:4" x14ac:dyDescent="0.2">
      <c r="D3901" s="139"/>
    </row>
    <row r="3902" spans="4:4" x14ac:dyDescent="0.2">
      <c r="D3902" s="139"/>
    </row>
    <row r="3903" spans="4:4" x14ac:dyDescent="0.2">
      <c r="D3903" s="139"/>
    </row>
    <row r="3904" spans="4:4" x14ac:dyDescent="0.2">
      <c r="D3904" s="139"/>
    </row>
    <row r="3905" spans="4:4" x14ac:dyDescent="0.2">
      <c r="D3905" s="139"/>
    </row>
    <row r="3906" spans="4:4" x14ac:dyDescent="0.2">
      <c r="D3906" s="139"/>
    </row>
    <row r="3907" spans="4:4" x14ac:dyDescent="0.2">
      <c r="D3907" s="139"/>
    </row>
    <row r="3908" spans="4:4" x14ac:dyDescent="0.2">
      <c r="D3908" s="139"/>
    </row>
    <row r="3909" spans="4:4" x14ac:dyDescent="0.2">
      <c r="D3909" s="139"/>
    </row>
    <row r="3910" spans="4:4" x14ac:dyDescent="0.2">
      <c r="D3910" s="139"/>
    </row>
    <row r="3911" spans="4:4" x14ac:dyDescent="0.2">
      <c r="D3911" s="139"/>
    </row>
    <row r="3912" spans="4:4" x14ac:dyDescent="0.2">
      <c r="D3912" s="139"/>
    </row>
    <row r="3913" spans="4:4" x14ac:dyDescent="0.2">
      <c r="D3913" s="139"/>
    </row>
    <row r="3914" spans="4:4" x14ac:dyDescent="0.2">
      <c r="D3914" s="139"/>
    </row>
    <row r="3915" spans="4:4" x14ac:dyDescent="0.2">
      <c r="D3915" s="139"/>
    </row>
    <row r="3916" spans="4:4" x14ac:dyDescent="0.2">
      <c r="D3916" s="139"/>
    </row>
    <row r="3917" spans="4:4" x14ac:dyDescent="0.2">
      <c r="D3917" s="139"/>
    </row>
    <row r="3918" spans="4:4" x14ac:dyDescent="0.2">
      <c r="D3918" s="139"/>
    </row>
    <row r="3919" spans="4:4" x14ac:dyDescent="0.2">
      <c r="D3919" s="139"/>
    </row>
    <row r="3920" spans="4:4" x14ac:dyDescent="0.2">
      <c r="D3920" s="139"/>
    </row>
    <row r="3921" spans="4:4" x14ac:dyDescent="0.2">
      <c r="D3921" s="139"/>
    </row>
    <row r="3922" spans="4:4" x14ac:dyDescent="0.2">
      <c r="D3922" s="139"/>
    </row>
    <row r="3923" spans="4:4" x14ac:dyDescent="0.2">
      <c r="D3923" s="139"/>
    </row>
    <row r="3924" spans="4:4" x14ac:dyDescent="0.2">
      <c r="D3924" s="139"/>
    </row>
    <row r="3925" spans="4:4" x14ac:dyDescent="0.2">
      <c r="D3925" s="139"/>
    </row>
    <row r="3926" spans="4:4" x14ac:dyDescent="0.2">
      <c r="D3926" s="139"/>
    </row>
    <row r="3927" spans="4:4" x14ac:dyDescent="0.2">
      <c r="D3927" s="139"/>
    </row>
    <row r="3928" spans="4:4" x14ac:dyDescent="0.2">
      <c r="D3928" s="139"/>
    </row>
    <row r="3929" spans="4:4" x14ac:dyDescent="0.2">
      <c r="D3929" s="139"/>
    </row>
    <row r="3930" spans="4:4" x14ac:dyDescent="0.2">
      <c r="D3930" s="139"/>
    </row>
    <row r="3931" spans="4:4" x14ac:dyDescent="0.2">
      <c r="D3931" s="139"/>
    </row>
    <row r="3932" spans="4:4" x14ac:dyDescent="0.2">
      <c r="D3932" s="139"/>
    </row>
    <row r="3933" spans="4:4" x14ac:dyDescent="0.2">
      <c r="D3933" s="139"/>
    </row>
    <row r="3934" spans="4:4" x14ac:dyDescent="0.2">
      <c r="D3934" s="139"/>
    </row>
    <row r="3935" spans="4:4" x14ac:dyDescent="0.2">
      <c r="D3935" s="139"/>
    </row>
    <row r="3936" spans="4:4" x14ac:dyDescent="0.2">
      <c r="D3936" s="139"/>
    </row>
    <row r="3937" spans="4:4" x14ac:dyDescent="0.2">
      <c r="D3937" s="139"/>
    </row>
    <row r="3938" spans="4:4" x14ac:dyDescent="0.2">
      <c r="D3938" s="139"/>
    </row>
    <row r="3939" spans="4:4" x14ac:dyDescent="0.2">
      <c r="D3939" s="139"/>
    </row>
    <row r="3940" spans="4:4" x14ac:dyDescent="0.2">
      <c r="D3940" s="139"/>
    </row>
    <row r="3941" spans="4:4" x14ac:dyDescent="0.2">
      <c r="D3941" s="139"/>
    </row>
    <row r="3942" spans="4:4" x14ac:dyDescent="0.2">
      <c r="D3942" s="139"/>
    </row>
    <row r="3943" spans="4:4" x14ac:dyDescent="0.2">
      <c r="D3943" s="139"/>
    </row>
    <row r="3944" spans="4:4" x14ac:dyDescent="0.2">
      <c r="D3944" s="139"/>
    </row>
    <row r="3945" spans="4:4" x14ac:dyDescent="0.2">
      <c r="D3945" s="139"/>
    </row>
    <row r="3946" spans="4:4" x14ac:dyDescent="0.2">
      <c r="D3946" s="139"/>
    </row>
    <row r="3947" spans="4:4" x14ac:dyDescent="0.2">
      <c r="D3947" s="139"/>
    </row>
    <row r="3948" spans="4:4" x14ac:dyDescent="0.2">
      <c r="D3948" s="139"/>
    </row>
    <row r="3949" spans="4:4" x14ac:dyDescent="0.2">
      <c r="D3949" s="139"/>
    </row>
    <row r="3950" spans="4:4" x14ac:dyDescent="0.2">
      <c r="D3950" s="139"/>
    </row>
    <row r="3951" spans="4:4" x14ac:dyDescent="0.2">
      <c r="D3951" s="139"/>
    </row>
    <row r="3952" spans="4:4" x14ac:dyDescent="0.2">
      <c r="D3952" s="139"/>
    </row>
    <row r="3953" spans="4:4" x14ac:dyDescent="0.2">
      <c r="D3953" s="139"/>
    </row>
    <row r="3954" spans="4:4" x14ac:dyDescent="0.2">
      <c r="D3954" s="139"/>
    </row>
    <row r="3955" spans="4:4" x14ac:dyDescent="0.2">
      <c r="D3955" s="139"/>
    </row>
    <row r="3956" spans="4:4" x14ac:dyDescent="0.2">
      <c r="D3956" s="139"/>
    </row>
    <row r="3957" spans="4:4" x14ac:dyDescent="0.2">
      <c r="D3957" s="139"/>
    </row>
    <row r="3958" spans="4:4" x14ac:dyDescent="0.2">
      <c r="D3958" s="139"/>
    </row>
    <row r="3959" spans="4:4" x14ac:dyDescent="0.2">
      <c r="D3959" s="139"/>
    </row>
    <row r="3960" spans="4:4" x14ac:dyDescent="0.2">
      <c r="D3960" s="139"/>
    </row>
    <row r="3961" spans="4:4" x14ac:dyDescent="0.2">
      <c r="D3961" s="139"/>
    </row>
    <row r="3962" spans="4:4" x14ac:dyDescent="0.2">
      <c r="D3962" s="139"/>
    </row>
    <row r="3963" spans="4:4" x14ac:dyDescent="0.2">
      <c r="D3963" s="139"/>
    </row>
    <row r="3964" spans="4:4" x14ac:dyDescent="0.2">
      <c r="D3964" s="139"/>
    </row>
    <row r="3965" spans="4:4" x14ac:dyDescent="0.2">
      <c r="D3965" s="139"/>
    </row>
    <row r="3966" spans="4:4" x14ac:dyDescent="0.2">
      <c r="D3966" s="139"/>
    </row>
    <row r="3967" spans="4:4" x14ac:dyDescent="0.2">
      <c r="D3967" s="139"/>
    </row>
    <row r="3968" spans="4:4" x14ac:dyDescent="0.2">
      <c r="D3968" s="139"/>
    </row>
    <row r="3969" spans="4:4" x14ac:dyDescent="0.2">
      <c r="D3969" s="139"/>
    </row>
    <row r="3970" spans="4:4" x14ac:dyDescent="0.2">
      <c r="D3970" s="139"/>
    </row>
    <row r="3971" spans="4:4" x14ac:dyDescent="0.2">
      <c r="D3971" s="139"/>
    </row>
    <row r="3972" spans="4:4" x14ac:dyDescent="0.2">
      <c r="D3972" s="139"/>
    </row>
    <row r="3973" spans="4:4" x14ac:dyDescent="0.2">
      <c r="D3973" s="139"/>
    </row>
    <row r="3974" spans="4:4" x14ac:dyDescent="0.2">
      <c r="D3974" s="139"/>
    </row>
    <row r="3975" spans="4:4" x14ac:dyDescent="0.2">
      <c r="D3975" s="139"/>
    </row>
    <row r="3976" spans="4:4" x14ac:dyDescent="0.2">
      <c r="D3976" s="139"/>
    </row>
    <row r="3977" spans="4:4" x14ac:dyDescent="0.2">
      <c r="D3977" s="139"/>
    </row>
    <row r="3978" spans="4:4" x14ac:dyDescent="0.2">
      <c r="D3978" s="139"/>
    </row>
    <row r="3979" spans="4:4" x14ac:dyDescent="0.2">
      <c r="D3979" s="139"/>
    </row>
    <row r="3980" spans="4:4" x14ac:dyDescent="0.2">
      <c r="D3980" s="139"/>
    </row>
    <row r="3981" spans="4:4" x14ac:dyDescent="0.2">
      <c r="D3981" s="139"/>
    </row>
    <row r="3982" spans="4:4" x14ac:dyDescent="0.2">
      <c r="D3982" s="139"/>
    </row>
    <row r="3983" spans="4:4" x14ac:dyDescent="0.2">
      <c r="D3983" s="139"/>
    </row>
    <row r="3984" spans="4:4" x14ac:dyDescent="0.2">
      <c r="D3984" s="139"/>
    </row>
    <row r="3985" spans="4:4" x14ac:dyDescent="0.2">
      <c r="D3985" s="139"/>
    </row>
    <row r="3986" spans="4:4" x14ac:dyDescent="0.2">
      <c r="D3986" s="139"/>
    </row>
    <row r="3987" spans="4:4" x14ac:dyDescent="0.2">
      <c r="D3987" s="139"/>
    </row>
    <row r="3988" spans="4:4" x14ac:dyDescent="0.2">
      <c r="D3988" s="139"/>
    </row>
    <row r="3989" spans="4:4" x14ac:dyDescent="0.2">
      <c r="D3989" s="139"/>
    </row>
    <row r="3990" spans="4:4" x14ac:dyDescent="0.2">
      <c r="D3990" s="139"/>
    </row>
    <row r="3991" spans="4:4" x14ac:dyDescent="0.2">
      <c r="D3991" s="139"/>
    </row>
    <row r="3992" spans="4:4" x14ac:dyDescent="0.2">
      <c r="D3992" s="139"/>
    </row>
    <row r="3993" spans="4:4" x14ac:dyDescent="0.2">
      <c r="D3993" s="139"/>
    </row>
    <row r="3994" spans="4:4" x14ac:dyDescent="0.2">
      <c r="D3994" s="139"/>
    </row>
    <row r="3995" spans="4:4" x14ac:dyDescent="0.2">
      <c r="D3995" s="139"/>
    </row>
    <row r="3996" spans="4:4" x14ac:dyDescent="0.2">
      <c r="D3996" s="139"/>
    </row>
    <row r="3997" spans="4:4" x14ac:dyDescent="0.2">
      <c r="D3997" s="139"/>
    </row>
    <row r="3998" spans="4:4" x14ac:dyDescent="0.2">
      <c r="D3998" s="139"/>
    </row>
    <row r="3999" spans="4:4" x14ac:dyDescent="0.2">
      <c r="D3999" s="139"/>
    </row>
    <row r="4000" spans="4:4" x14ac:dyDescent="0.2">
      <c r="D4000" s="139"/>
    </row>
    <row r="4001" spans="4:4" x14ac:dyDescent="0.2">
      <c r="D4001" s="139"/>
    </row>
    <row r="4002" spans="4:4" x14ac:dyDescent="0.2">
      <c r="D4002" s="139"/>
    </row>
    <row r="4003" spans="4:4" x14ac:dyDescent="0.2">
      <c r="D4003" s="139"/>
    </row>
    <row r="4004" spans="4:4" x14ac:dyDescent="0.2">
      <c r="D4004" s="139"/>
    </row>
    <row r="4005" spans="4:4" x14ac:dyDescent="0.2">
      <c r="D4005" s="139"/>
    </row>
    <row r="4006" spans="4:4" x14ac:dyDescent="0.2">
      <c r="D4006" s="139"/>
    </row>
    <row r="4007" spans="4:4" x14ac:dyDescent="0.2">
      <c r="D4007" s="139"/>
    </row>
    <row r="4008" spans="4:4" x14ac:dyDescent="0.2">
      <c r="D4008" s="139"/>
    </row>
    <row r="4009" spans="4:4" x14ac:dyDescent="0.2">
      <c r="D4009" s="139"/>
    </row>
    <row r="4010" spans="4:4" x14ac:dyDescent="0.2">
      <c r="D4010" s="139"/>
    </row>
    <row r="4011" spans="4:4" x14ac:dyDescent="0.2">
      <c r="D4011" s="139"/>
    </row>
    <row r="4012" spans="4:4" x14ac:dyDescent="0.2">
      <c r="D4012" s="139"/>
    </row>
    <row r="4013" spans="4:4" x14ac:dyDescent="0.2">
      <c r="D4013" s="139"/>
    </row>
    <row r="4014" spans="4:4" x14ac:dyDescent="0.2">
      <c r="D4014" s="139"/>
    </row>
    <row r="4015" spans="4:4" x14ac:dyDescent="0.2">
      <c r="D4015" s="139"/>
    </row>
    <row r="4016" spans="4:4" x14ac:dyDescent="0.2">
      <c r="D4016" s="139"/>
    </row>
    <row r="4017" spans="4:4" x14ac:dyDescent="0.2">
      <c r="D4017" s="139"/>
    </row>
    <row r="4018" spans="4:4" x14ac:dyDescent="0.2">
      <c r="D4018" s="139"/>
    </row>
    <row r="4019" spans="4:4" x14ac:dyDescent="0.2">
      <c r="D4019" s="139"/>
    </row>
    <row r="4020" spans="4:4" x14ac:dyDescent="0.2">
      <c r="D4020" s="139"/>
    </row>
    <row r="4021" spans="4:4" x14ac:dyDescent="0.2">
      <c r="D4021" s="139"/>
    </row>
    <row r="4022" spans="4:4" x14ac:dyDescent="0.2">
      <c r="D4022" s="139"/>
    </row>
    <row r="4023" spans="4:4" x14ac:dyDescent="0.2">
      <c r="D4023" s="139"/>
    </row>
    <row r="4024" spans="4:4" x14ac:dyDescent="0.2">
      <c r="D4024" s="139"/>
    </row>
    <row r="4025" spans="4:4" x14ac:dyDescent="0.2">
      <c r="D4025" s="139"/>
    </row>
    <row r="4026" spans="4:4" x14ac:dyDescent="0.2">
      <c r="D4026" s="139"/>
    </row>
    <row r="4027" spans="4:4" x14ac:dyDescent="0.2">
      <c r="D4027" s="139"/>
    </row>
    <row r="4028" spans="4:4" x14ac:dyDescent="0.2">
      <c r="D4028" s="139"/>
    </row>
    <row r="4029" spans="4:4" x14ac:dyDescent="0.2">
      <c r="D4029" s="139"/>
    </row>
    <row r="4030" spans="4:4" x14ac:dyDescent="0.2">
      <c r="D4030" s="139"/>
    </row>
    <row r="4031" spans="4:4" x14ac:dyDescent="0.2">
      <c r="D4031" s="139"/>
    </row>
    <row r="4032" spans="4:4" x14ac:dyDescent="0.2">
      <c r="D4032" s="139"/>
    </row>
    <row r="4033" spans="4:4" x14ac:dyDescent="0.2">
      <c r="D4033" s="139"/>
    </row>
    <row r="4034" spans="4:4" x14ac:dyDescent="0.2">
      <c r="D4034" s="139"/>
    </row>
    <row r="4035" spans="4:4" x14ac:dyDescent="0.2">
      <c r="D4035" s="139"/>
    </row>
    <row r="4036" spans="4:4" x14ac:dyDescent="0.2">
      <c r="D4036" s="139"/>
    </row>
    <row r="4037" spans="4:4" x14ac:dyDescent="0.2">
      <c r="D4037" s="139"/>
    </row>
    <row r="4038" spans="4:4" x14ac:dyDescent="0.2">
      <c r="D4038" s="139"/>
    </row>
    <row r="4039" spans="4:4" x14ac:dyDescent="0.2">
      <c r="D4039" s="139"/>
    </row>
    <row r="4040" spans="4:4" x14ac:dyDescent="0.2">
      <c r="D4040" s="139"/>
    </row>
    <row r="4041" spans="4:4" x14ac:dyDescent="0.2">
      <c r="D4041" s="139"/>
    </row>
    <row r="4042" spans="4:4" x14ac:dyDescent="0.2">
      <c r="D4042" s="139"/>
    </row>
    <row r="4043" spans="4:4" x14ac:dyDescent="0.2">
      <c r="D4043" s="139"/>
    </row>
    <row r="4044" spans="4:4" x14ac:dyDescent="0.2">
      <c r="D4044" s="139"/>
    </row>
    <row r="4045" spans="4:4" x14ac:dyDescent="0.2">
      <c r="D4045" s="139"/>
    </row>
    <row r="4046" spans="4:4" x14ac:dyDescent="0.2">
      <c r="D4046" s="139"/>
    </row>
    <row r="4047" spans="4:4" x14ac:dyDescent="0.2">
      <c r="D4047" s="139"/>
    </row>
    <row r="4048" spans="4:4" x14ac:dyDescent="0.2">
      <c r="D4048" s="139"/>
    </row>
    <row r="4049" spans="4:4" x14ac:dyDescent="0.2">
      <c r="D4049" s="139"/>
    </row>
    <row r="4050" spans="4:4" x14ac:dyDescent="0.2">
      <c r="D4050" s="139"/>
    </row>
    <row r="4051" spans="4:4" x14ac:dyDescent="0.2">
      <c r="D4051" s="139"/>
    </row>
    <row r="4052" spans="4:4" x14ac:dyDescent="0.2">
      <c r="D4052" s="139"/>
    </row>
    <row r="4053" spans="4:4" x14ac:dyDescent="0.2">
      <c r="D4053" s="139"/>
    </row>
    <row r="4054" spans="4:4" x14ac:dyDescent="0.2">
      <c r="D4054" s="139"/>
    </row>
    <row r="4055" spans="4:4" x14ac:dyDescent="0.2">
      <c r="D4055" s="139"/>
    </row>
    <row r="4056" spans="4:4" x14ac:dyDescent="0.2">
      <c r="D4056" s="139"/>
    </row>
    <row r="4057" spans="4:4" x14ac:dyDescent="0.2">
      <c r="D4057" s="139"/>
    </row>
    <row r="4058" spans="4:4" x14ac:dyDescent="0.2">
      <c r="D4058" s="139"/>
    </row>
    <row r="4059" spans="4:4" x14ac:dyDescent="0.2">
      <c r="D4059" s="139"/>
    </row>
    <row r="4060" spans="4:4" x14ac:dyDescent="0.2">
      <c r="D4060" s="139"/>
    </row>
    <row r="4061" spans="4:4" x14ac:dyDescent="0.2">
      <c r="D4061" s="139"/>
    </row>
    <row r="4062" spans="4:4" x14ac:dyDescent="0.2">
      <c r="D4062" s="139"/>
    </row>
    <row r="4063" spans="4:4" x14ac:dyDescent="0.2">
      <c r="D4063" s="139"/>
    </row>
    <row r="4064" spans="4:4" x14ac:dyDescent="0.2">
      <c r="D4064" s="139"/>
    </row>
    <row r="4065" spans="4:4" x14ac:dyDescent="0.2">
      <c r="D4065" s="139"/>
    </row>
    <row r="4066" spans="4:4" x14ac:dyDescent="0.2">
      <c r="D4066" s="139"/>
    </row>
    <row r="4067" spans="4:4" x14ac:dyDescent="0.2">
      <c r="D4067" s="139"/>
    </row>
    <row r="4068" spans="4:4" x14ac:dyDescent="0.2">
      <c r="D4068" s="139"/>
    </row>
    <row r="4069" spans="4:4" x14ac:dyDescent="0.2">
      <c r="D4069" s="139"/>
    </row>
    <row r="4070" spans="4:4" x14ac:dyDescent="0.2">
      <c r="D4070" s="139"/>
    </row>
    <row r="4071" spans="4:4" x14ac:dyDescent="0.2">
      <c r="D4071" s="139"/>
    </row>
    <row r="4072" spans="4:4" x14ac:dyDescent="0.2">
      <c r="D4072" s="139"/>
    </row>
    <row r="4073" spans="4:4" x14ac:dyDescent="0.2">
      <c r="D4073" s="139"/>
    </row>
    <row r="4074" spans="4:4" x14ac:dyDescent="0.2">
      <c r="D4074" s="139"/>
    </row>
    <row r="4075" spans="4:4" x14ac:dyDescent="0.2">
      <c r="D4075" s="139"/>
    </row>
    <row r="4076" spans="4:4" x14ac:dyDescent="0.2">
      <c r="D4076" s="139"/>
    </row>
    <row r="4077" spans="4:4" x14ac:dyDescent="0.2">
      <c r="D4077" s="139"/>
    </row>
    <row r="4078" spans="4:4" x14ac:dyDescent="0.2">
      <c r="D4078" s="139"/>
    </row>
    <row r="4079" spans="4:4" x14ac:dyDescent="0.2">
      <c r="D4079" s="139"/>
    </row>
    <row r="4080" spans="4:4" x14ac:dyDescent="0.2">
      <c r="D4080" s="139"/>
    </row>
    <row r="4081" spans="4:4" x14ac:dyDescent="0.2">
      <c r="D4081" s="139"/>
    </row>
    <row r="4082" spans="4:4" x14ac:dyDescent="0.2">
      <c r="D4082" s="139"/>
    </row>
    <row r="4083" spans="4:4" x14ac:dyDescent="0.2">
      <c r="D4083" s="139"/>
    </row>
    <row r="4084" spans="4:4" x14ac:dyDescent="0.2">
      <c r="D4084" s="139"/>
    </row>
    <row r="4085" spans="4:4" x14ac:dyDescent="0.2">
      <c r="D4085" s="139"/>
    </row>
    <row r="4086" spans="4:4" x14ac:dyDescent="0.2">
      <c r="D4086" s="139"/>
    </row>
    <row r="4087" spans="4:4" x14ac:dyDescent="0.2">
      <c r="D4087" s="139"/>
    </row>
    <row r="4088" spans="4:4" x14ac:dyDescent="0.2">
      <c r="D4088" s="139"/>
    </row>
    <row r="4089" spans="4:4" x14ac:dyDescent="0.2">
      <c r="D4089" s="139"/>
    </row>
    <row r="4090" spans="4:4" x14ac:dyDescent="0.2">
      <c r="D4090" s="139"/>
    </row>
    <row r="4091" spans="4:4" x14ac:dyDescent="0.2">
      <c r="D4091" s="139"/>
    </row>
    <row r="4092" spans="4:4" x14ac:dyDescent="0.2">
      <c r="D4092" s="139"/>
    </row>
    <row r="4093" spans="4:4" x14ac:dyDescent="0.2">
      <c r="D4093" s="139"/>
    </row>
    <row r="4094" spans="4:4" x14ac:dyDescent="0.2">
      <c r="D4094" s="139"/>
    </row>
    <row r="4095" spans="4:4" x14ac:dyDescent="0.2">
      <c r="D4095" s="139"/>
    </row>
    <row r="4096" spans="4:4" x14ac:dyDescent="0.2">
      <c r="D4096" s="139"/>
    </row>
    <row r="4097" spans="4:4" x14ac:dyDescent="0.2">
      <c r="D4097" s="139"/>
    </row>
    <row r="4098" spans="4:4" x14ac:dyDescent="0.2">
      <c r="D4098" s="139"/>
    </row>
    <row r="4099" spans="4:4" x14ac:dyDescent="0.2">
      <c r="D4099" s="139"/>
    </row>
    <row r="4100" spans="4:4" x14ac:dyDescent="0.2">
      <c r="D4100" s="139"/>
    </row>
    <row r="4101" spans="4:4" x14ac:dyDescent="0.2">
      <c r="D4101" s="139"/>
    </row>
    <row r="4102" spans="4:4" x14ac:dyDescent="0.2">
      <c r="D4102" s="139"/>
    </row>
    <row r="4103" spans="4:4" x14ac:dyDescent="0.2">
      <c r="D4103" s="139"/>
    </row>
    <row r="4104" spans="4:4" x14ac:dyDescent="0.2">
      <c r="D4104" s="139"/>
    </row>
    <row r="4105" spans="4:4" x14ac:dyDescent="0.2">
      <c r="D4105" s="139"/>
    </row>
    <row r="4106" spans="4:4" x14ac:dyDescent="0.2">
      <c r="D4106" s="139"/>
    </row>
    <row r="4107" spans="4:4" x14ac:dyDescent="0.2">
      <c r="D4107" s="139"/>
    </row>
    <row r="4108" spans="4:4" x14ac:dyDescent="0.2">
      <c r="D4108" s="139"/>
    </row>
    <row r="4109" spans="4:4" x14ac:dyDescent="0.2">
      <c r="D4109" s="139"/>
    </row>
    <row r="4110" spans="4:4" x14ac:dyDescent="0.2">
      <c r="D4110" s="139"/>
    </row>
    <row r="4111" spans="4:4" x14ac:dyDescent="0.2">
      <c r="D4111" s="139"/>
    </row>
    <row r="4112" spans="4:4" x14ac:dyDescent="0.2">
      <c r="D4112" s="139"/>
    </row>
    <row r="4113" spans="4:4" x14ac:dyDescent="0.2">
      <c r="D4113" s="139"/>
    </row>
    <row r="4114" spans="4:4" x14ac:dyDescent="0.2">
      <c r="D4114" s="139"/>
    </row>
    <row r="4115" spans="4:4" x14ac:dyDescent="0.2">
      <c r="D4115" s="139"/>
    </row>
    <row r="4116" spans="4:4" x14ac:dyDescent="0.2">
      <c r="D4116" s="139"/>
    </row>
    <row r="4117" spans="4:4" x14ac:dyDescent="0.2">
      <c r="D4117" s="139"/>
    </row>
    <row r="4118" spans="4:4" x14ac:dyDescent="0.2">
      <c r="D4118" s="139"/>
    </row>
    <row r="4119" spans="4:4" x14ac:dyDescent="0.2">
      <c r="D4119" s="139"/>
    </row>
    <row r="4120" spans="4:4" x14ac:dyDescent="0.2">
      <c r="D4120" s="139"/>
    </row>
    <row r="4121" spans="4:4" x14ac:dyDescent="0.2">
      <c r="D4121" s="139"/>
    </row>
    <row r="4122" spans="4:4" x14ac:dyDescent="0.2">
      <c r="D4122" s="139"/>
    </row>
    <row r="4123" spans="4:4" x14ac:dyDescent="0.2">
      <c r="D4123" s="139"/>
    </row>
    <row r="4124" spans="4:4" x14ac:dyDescent="0.2">
      <c r="D4124" s="139"/>
    </row>
    <row r="4125" spans="4:4" x14ac:dyDescent="0.2">
      <c r="D4125" s="139"/>
    </row>
    <row r="4126" spans="4:4" x14ac:dyDescent="0.2">
      <c r="D4126" s="139"/>
    </row>
    <row r="4127" spans="4:4" x14ac:dyDescent="0.2">
      <c r="D4127" s="139"/>
    </row>
    <row r="4128" spans="4:4" x14ac:dyDescent="0.2">
      <c r="D4128" s="139"/>
    </row>
    <row r="4129" spans="4:4" x14ac:dyDescent="0.2">
      <c r="D4129" s="139"/>
    </row>
    <row r="4130" spans="4:4" x14ac:dyDescent="0.2">
      <c r="D4130" s="139"/>
    </row>
    <row r="4131" spans="4:4" x14ac:dyDescent="0.2">
      <c r="D4131" s="139"/>
    </row>
    <row r="4132" spans="4:4" x14ac:dyDescent="0.2">
      <c r="D4132" s="139"/>
    </row>
    <row r="4133" spans="4:4" x14ac:dyDescent="0.2">
      <c r="D4133" s="139"/>
    </row>
    <row r="4134" spans="4:4" x14ac:dyDescent="0.2">
      <c r="D4134" s="139"/>
    </row>
    <row r="4135" spans="4:4" x14ac:dyDescent="0.2">
      <c r="D4135" s="139"/>
    </row>
    <row r="4136" spans="4:4" x14ac:dyDescent="0.2">
      <c r="D4136" s="139"/>
    </row>
    <row r="4137" spans="4:4" x14ac:dyDescent="0.2">
      <c r="D4137" s="139"/>
    </row>
    <row r="4138" spans="4:4" x14ac:dyDescent="0.2">
      <c r="D4138" s="139"/>
    </row>
    <row r="4139" spans="4:4" x14ac:dyDescent="0.2">
      <c r="D4139" s="139"/>
    </row>
    <row r="4140" spans="4:4" x14ac:dyDescent="0.2">
      <c r="D4140" s="139"/>
    </row>
    <row r="4141" spans="4:4" x14ac:dyDescent="0.2">
      <c r="D4141" s="139"/>
    </row>
    <row r="4142" spans="4:4" x14ac:dyDescent="0.2">
      <c r="D4142" s="139"/>
    </row>
    <row r="4143" spans="4:4" x14ac:dyDescent="0.2">
      <c r="D4143" s="139"/>
    </row>
    <row r="4144" spans="4:4" x14ac:dyDescent="0.2">
      <c r="D4144" s="139"/>
    </row>
    <row r="4145" spans="4:4" x14ac:dyDescent="0.2">
      <c r="D4145" s="139"/>
    </row>
    <row r="4146" spans="4:4" x14ac:dyDescent="0.2">
      <c r="D4146" s="139"/>
    </row>
    <row r="4147" spans="4:4" x14ac:dyDescent="0.2">
      <c r="D4147" s="139"/>
    </row>
    <row r="4148" spans="4:4" x14ac:dyDescent="0.2">
      <c r="D4148" s="139"/>
    </row>
    <row r="4149" spans="4:4" x14ac:dyDescent="0.2">
      <c r="D4149" s="139"/>
    </row>
    <row r="4150" spans="4:4" x14ac:dyDescent="0.2">
      <c r="D4150" s="139"/>
    </row>
    <row r="4151" spans="4:4" x14ac:dyDescent="0.2">
      <c r="D4151" s="139"/>
    </row>
    <row r="4152" spans="4:4" x14ac:dyDescent="0.2">
      <c r="D4152" s="139"/>
    </row>
    <row r="4153" spans="4:4" x14ac:dyDescent="0.2">
      <c r="D4153" s="139"/>
    </row>
    <row r="4154" spans="4:4" x14ac:dyDescent="0.2">
      <c r="D4154" s="139"/>
    </row>
    <row r="4155" spans="4:4" x14ac:dyDescent="0.2">
      <c r="D4155" s="139"/>
    </row>
    <row r="4156" spans="4:4" x14ac:dyDescent="0.2">
      <c r="D4156" s="139"/>
    </row>
    <row r="4157" spans="4:4" x14ac:dyDescent="0.2">
      <c r="D4157" s="139"/>
    </row>
    <row r="4158" spans="4:4" x14ac:dyDescent="0.2">
      <c r="D4158" s="139"/>
    </row>
    <row r="4159" spans="4:4" x14ac:dyDescent="0.2">
      <c r="D4159" s="139"/>
    </row>
    <row r="4160" spans="4:4" x14ac:dyDescent="0.2">
      <c r="D4160" s="139"/>
    </row>
    <row r="4161" spans="4:4" x14ac:dyDescent="0.2">
      <c r="D4161" s="139"/>
    </row>
    <row r="4162" spans="4:4" x14ac:dyDescent="0.2">
      <c r="D4162" s="139"/>
    </row>
    <row r="4163" spans="4:4" x14ac:dyDescent="0.2">
      <c r="D4163" s="139"/>
    </row>
    <row r="4164" spans="4:4" x14ac:dyDescent="0.2">
      <c r="D4164" s="139"/>
    </row>
    <row r="4165" spans="4:4" x14ac:dyDescent="0.2">
      <c r="D4165" s="139"/>
    </row>
    <row r="4166" spans="4:4" x14ac:dyDescent="0.2">
      <c r="D4166" s="139"/>
    </row>
    <row r="4167" spans="4:4" x14ac:dyDescent="0.2">
      <c r="D4167" s="139"/>
    </row>
    <row r="4168" spans="4:4" x14ac:dyDescent="0.2">
      <c r="D4168" s="139"/>
    </row>
    <row r="4169" spans="4:4" x14ac:dyDescent="0.2">
      <c r="D4169" s="139"/>
    </row>
    <row r="4170" spans="4:4" x14ac:dyDescent="0.2">
      <c r="D4170" s="139"/>
    </row>
    <row r="4171" spans="4:4" x14ac:dyDescent="0.2">
      <c r="D4171" s="139"/>
    </row>
    <row r="4172" spans="4:4" x14ac:dyDescent="0.2">
      <c r="D4172" s="139"/>
    </row>
    <row r="4173" spans="4:4" x14ac:dyDescent="0.2">
      <c r="D4173" s="139"/>
    </row>
    <row r="4174" spans="4:4" x14ac:dyDescent="0.2">
      <c r="D4174" s="139"/>
    </row>
    <row r="4175" spans="4:4" x14ac:dyDescent="0.2">
      <c r="D4175" s="139"/>
    </row>
    <row r="4176" spans="4:4" x14ac:dyDescent="0.2">
      <c r="D4176" s="139"/>
    </row>
    <row r="4177" spans="4:4" x14ac:dyDescent="0.2">
      <c r="D4177" s="139"/>
    </row>
    <row r="4178" spans="4:4" x14ac:dyDescent="0.2">
      <c r="D4178" s="139"/>
    </row>
    <row r="4179" spans="4:4" x14ac:dyDescent="0.2">
      <c r="D4179" s="139"/>
    </row>
    <row r="4180" spans="4:4" x14ac:dyDescent="0.2">
      <c r="D4180" s="139"/>
    </row>
    <row r="4181" spans="4:4" x14ac:dyDescent="0.2">
      <c r="D4181" s="139"/>
    </row>
    <row r="4182" spans="4:4" x14ac:dyDescent="0.2">
      <c r="D4182" s="139"/>
    </row>
    <row r="4183" spans="4:4" x14ac:dyDescent="0.2">
      <c r="D4183" s="139"/>
    </row>
    <row r="4184" spans="4:4" x14ac:dyDescent="0.2">
      <c r="D4184" s="139"/>
    </row>
    <row r="4185" spans="4:4" x14ac:dyDescent="0.2">
      <c r="D4185" s="139"/>
    </row>
    <row r="4186" spans="4:4" x14ac:dyDescent="0.2">
      <c r="D4186" s="139"/>
    </row>
    <row r="4187" spans="4:4" x14ac:dyDescent="0.2">
      <c r="D4187" s="139"/>
    </row>
    <row r="4188" spans="4:4" x14ac:dyDescent="0.2">
      <c r="D4188" s="139"/>
    </row>
    <row r="4189" spans="4:4" x14ac:dyDescent="0.2">
      <c r="D4189" s="139"/>
    </row>
    <row r="4190" spans="4:4" x14ac:dyDescent="0.2">
      <c r="D4190" s="139"/>
    </row>
    <row r="4191" spans="4:4" x14ac:dyDescent="0.2">
      <c r="D4191" s="139"/>
    </row>
    <row r="4192" spans="4:4" x14ac:dyDescent="0.2">
      <c r="D4192" s="139"/>
    </row>
    <row r="4193" spans="4:4" x14ac:dyDescent="0.2">
      <c r="D4193" s="139"/>
    </row>
    <row r="4194" spans="4:4" x14ac:dyDescent="0.2">
      <c r="D4194" s="139"/>
    </row>
    <row r="4195" spans="4:4" x14ac:dyDescent="0.2">
      <c r="D4195" s="139"/>
    </row>
    <row r="4196" spans="4:4" x14ac:dyDescent="0.2">
      <c r="D4196" s="139"/>
    </row>
    <row r="4197" spans="4:4" x14ac:dyDescent="0.2">
      <c r="D4197" s="139"/>
    </row>
    <row r="4198" spans="4:4" x14ac:dyDescent="0.2">
      <c r="D4198" s="139"/>
    </row>
    <row r="4199" spans="4:4" x14ac:dyDescent="0.2">
      <c r="D4199" s="139"/>
    </row>
    <row r="4200" spans="4:4" x14ac:dyDescent="0.2">
      <c r="D4200" s="139"/>
    </row>
    <row r="4201" spans="4:4" x14ac:dyDescent="0.2">
      <c r="D4201" s="139"/>
    </row>
    <row r="4202" spans="4:4" x14ac:dyDescent="0.2">
      <c r="D4202" s="139"/>
    </row>
    <row r="4203" spans="4:4" x14ac:dyDescent="0.2">
      <c r="D4203" s="139"/>
    </row>
    <row r="4204" spans="4:4" x14ac:dyDescent="0.2">
      <c r="D4204" s="139"/>
    </row>
    <row r="4205" spans="4:4" x14ac:dyDescent="0.2">
      <c r="D4205" s="139"/>
    </row>
    <row r="4206" spans="4:4" x14ac:dyDescent="0.2">
      <c r="D4206" s="139"/>
    </row>
    <row r="4207" spans="4:4" x14ac:dyDescent="0.2">
      <c r="D4207" s="139"/>
    </row>
    <row r="4208" spans="4:4" x14ac:dyDescent="0.2">
      <c r="D4208" s="139"/>
    </row>
    <row r="4209" spans="4:4" x14ac:dyDescent="0.2">
      <c r="D4209" s="139"/>
    </row>
    <row r="4210" spans="4:4" x14ac:dyDescent="0.2">
      <c r="D4210" s="139"/>
    </row>
    <row r="4211" spans="4:4" x14ac:dyDescent="0.2">
      <c r="D4211" s="139"/>
    </row>
    <row r="4212" spans="4:4" x14ac:dyDescent="0.2">
      <c r="D4212" s="139"/>
    </row>
    <row r="4213" spans="4:4" x14ac:dyDescent="0.2">
      <c r="D4213" s="139"/>
    </row>
    <row r="4214" spans="4:4" x14ac:dyDescent="0.2">
      <c r="D4214" s="139"/>
    </row>
    <row r="4215" spans="4:4" x14ac:dyDescent="0.2">
      <c r="D4215" s="139"/>
    </row>
    <row r="4216" spans="4:4" x14ac:dyDescent="0.2">
      <c r="D4216" s="139"/>
    </row>
    <row r="4217" spans="4:4" x14ac:dyDescent="0.2">
      <c r="D4217" s="139"/>
    </row>
    <row r="4218" spans="4:4" x14ac:dyDescent="0.2">
      <c r="D4218" s="139"/>
    </row>
    <row r="4219" spans="4:4" x14ac:dyDescent="0.2">
      <c r="D4219" s="139"/>
    </row>
    <row r="4220" spans="4:4" x14ac:dyDescent="0.2">
      <c r="D4220" s="139"/>
    </row>
    <row r="4221" spans="4:4" x14ac:dyDescent="0.2">
      <c r="D4221" s="139"/>
    </row>
    <row r="4222" spans="4:4" x14ac:dyDescent="0.2">
      <c r="D4222" s="139"/>
    </row>
    <row r="4223" spans="4:4" x14ac:dyDescent="0.2">
      <c r="D4223" s="139"/>
    </row>
    <row r="4224" spans="4:4" x14ac:dyDescent="0.2">
      <c r="D4224" s="139"/>
    </row>
    <row r="4225" spans="4:4" x14ac:dyDescent="0.2">
      <c r="D4225" s="139"/>
    </row>
    <row r="4226" spans="4:4" x14ac:dyDescent="0.2">
      <c r="D4226" s="139"/>
    </row>
    <row r="4227" spans="4:4" x14ac:dyDescent="0.2">
      <c r="D4227" s="139"/>
    </row>
    <row r="4228" spans="4:4" x14ac:dyDescent="0.2">
      <c r="D4228" s="139"/>
    </row>
    <row r="4229" spans="4:4" x14ac:dyDescent="0.2">
      <c r="D4229" s="139"/>
    </row>
    <row r="4230" spans="4:4" x14ac:dyDescent="0.2">
      <c r="D4230" s="139"/>
    </row>
    <row r="4231" spans="4:4" x14ac:dyDescent="0.2">
      <c r="D4231" s="139"/>
    </row>
    <row r="4232" spans="4:4" x14ac:dyDescent="0.2">
      <c r="D4232" s="139"/>
    </row>
    <row r="4233" spans="4:4" x14ac:dyDescent="0.2">
      <c r="D4233" s="139"/>
    </row>
    <row r="4234" spans="4:4" x14ac:dyDescent="0.2">
      <c r="D4234" s="139"/>
    </row>
    <row r="4235" spans="4:4" x14ac:dyDescent="0.2">
      <c r="D4235" s="139"/>
    </row>
    <row r="4236" spans="4:4" x14ac:dyDescent="0.2">
      <c r="D4236" s="139"/>
    </row>
    <row r="4237" spans="4:4" x14ac:dyDescent="0.2">
      <c r="D4237" s="139"/>
    </row>
    <row r="4238" spans="4:4" x14ac:dyDescent="0.2">
      <c r="D4238" s="139"/>
    </row>
    <row r="4239" spans="4:4" x14ac:dyDescent="0.2">
      <c r="D4239" s="139"/>
    </row>
    <row r="4240" spans="4:4" x14ac:dyDescent="0.2">
      <c r="D4240" s="139"/>
    </row>
    <row r="4241" spans="4:4" x14ac:dyDescent="0.2">
      <c r="D4241" s="139"/>
    </row>
    <row r="4242" spans="4:4" x14ac:dyDescent="0.2">
      <c r="D4242" s="139"/>
    </row>
    <row r="4243" spans="4:4" x14ac:dyDescent="0.2">
      <c r="D4243" s="139"/>
    </row>
    <row r="4244" spans="4:4" x14ac:dyDescent="0.2">
      <c r="D4244" s="139"/>
    </row>
    <row r="4245" spans="4:4" x14ac:dyDescent="0.2">
      <c r="D4245" s="139"/>
    </row>
    <row r="4246" spans="4:4" x14ac:dyDescent="0.2">
      <c r="D4246" s="139"/>
    </row>
    <row r="4247" spans="4:4" x14ac:dyDescent="0.2">
      <c r="D4247" s="139"/>
    </row>
    <row r="4248" spans="4:4" x14ac:dyDescent="0.2">
      <c r="D4248" s="139"/>
    </row>
    <row r="4249" spans="4:4" x14ac:dyDescent="0.2">
      <c r="D4249" s="139"/>
    </row>
    <row r="4250" spans="4:4" x14ac:dyDescent="0.2">
      <c r="D4250" s="139"/>
    </row>
    <row r="4251" spans="4:4" x14ac:dyDescent="0.2">
      <c r="D4251" s="139"/>
    </row>
    <row r="4252" spans="4:4" x14ac:dyDescent="0.2">
      <c r="D4252" s="139"/>
    </row>
    <row r="4253" spans="4:4" x14ac:dyDescent="0.2">
      <c r="D4253" s="139"/>
    </row>
    <row r="4254" spans="4:4" x14ac:dyDescent="0.2">
      <c r="D4254" s="139"/>
    </row>
    <row r="4255" spans="4:4" x14ac:dyDescent="0.2">
      <c r="D4255" s="139"/>
    </row>
    <row r="4256" spans="4:4" x14ac:dyDescent="0.2">
      <c r="D4256" s="139"/>
    </row>
    <row r="4257" spans="4:4" x14ac:dyDescent="0.2">
      <c r="D4257" s="139"/>
    </row>
    <row r="4258" spans="4:4" x14ac:dyDescent="0.2">
      <c r="D4258" s="139"/>
    </row>
    <row r="4259" spans="4:4" x14ac:dyDescent="0.2">
      <c r="D4259" s="139"/>
    </row>
    <row r="4260" spans="4:4" x14ac:dyDescent="0.2">
      <c r="D4260" s="139"/>
    </row>
    <row r="4261" spans="4:4" x14ac:dyDescent="0.2">
      <c r="D4261" s="139"/>
    </row>
    <row r="4262" spans="4:4" x14ac:dyDescent="0.2">
      <c r="D4262" s="139"/>
    </row>
    <row r="4263" spans="4:4" x14ac:dyDescent="0.2">
      <c r="D4263" s="139"/>
    </row>
    <row r="4264" spans="4:4" x14ac:dyDescent="0.2">
      <c r="D4264" s="139"/>
    </row>
    <row r="4265" spans="4:4" x14ac:dyDescent="0.2">
      <c r="D4265" s="139"/>
    </row>
    <row r="4266" spans="4:4" x14ac:dyDescent="0.2">
      <c r="D4266" s="139"/>
    </row>
    <row r="4267" spans="4:4" x14ac:dyDescent="0.2">
      <c r="D4267" s="139"/>
    </row>
    <row r="4268" spans="4:4" x14ac:dyDescent="0.2">
      <c r="D4268" s="139"/>
    </row>
    <row r="4269" spans="4:4" x14ac:dyDescent="0.2">
      <c r="D4269" s="139"/>
    </row>
    <row r="4270" spans="4:4" x14ac:dyDescent="0.2">
      <c r="D4270" s="139"/>
    </row>
    <row r="4271" spans="4:4" x14ac:dyDescent="0.2">
      <c r="D4271" s="139"/>
    </row>
    <row r="4272" spans="4:4" x14ac:dyDescent="0.2">
      <c r="D4272" s="139"/>
    </row>
    <row r="4273" spans="4:4" x14ac:dyDescent="0.2">
      <c r="D4273" s="139"/>
    </row>
    <row r="4274" spans="4:4" x14ac:dyDescent="0.2">
      <c r="D4274" s="139"/>
    </row>
    <row r="4275" spans="4:4" x14ac:dyDescent="0.2">
      <c r="D4275" s="139"/>
    </row>
    <row r="4276" spans="4:4" x14ac:dyDescent="0.2">
      <c r="D4276" s="139"/>
    </row>
    <row r="4277" spans="4:4" x14ac:dyDescent="0.2">
      <c r="D4277" s="139"/>
    </row>
    <row r="4278" spans="4:4" x14ac:dyDescent="0.2">
      <c r="D4278" s="139"/>
    </row>
    <row r="4279" spans="4:4" x14ac:dyDescent="0.2">
      <c r="D4279" s="139"/>
    </row>
    <row r="4280" spans="4:4" x14ac:dyDescent="0.2">
      <c r="D4280" s="139"/>
    </row>
    <row r="4281" spans="4:4" x14ac:dyDescent="0.2">
      <c r="D4281" s="139"/>
    </row>
    <row r="4282" spans="4:4" x14ac:dyDescent="0.2">
      <c r="D4282" s="139"/>
    </row>
    <row r="4283" spans="4:4" x14ac:dyDescent="0.2">
      <c r="D4283" s="139"/>
    </row>
    <row r="4284" spans="4:4" x14ac:dyDescent="0.2">
      <c r="D4284" s="139"/>
    </row>
    <row r="4285" spans="4:4" x14ac:dyDescent="0.2">
      <c r="D4285" s="139"/>
    </row>
    <row r="4286" spans="4:4" x14ac:dyDescent="0.2">
      <c r="D4286" s="139"/>
    </row>
    <row r="4287" spans="4:4" x14ac:dyDescent="0.2">
      <c r="D4287" s="139"/>
    </row>
    <row r="4288" spans="4:4" x14ac:dyDescent="0.2">
      <c r="D4288" s="139"/>
    </row>
    <row r="4289" spans="4:4" x14ac:dyDescent="0.2">
      <c r="D4289" s="139"/>
    </row>
    <row r="4290" spans="4:4" x14ac:dyDescent="0.2">
      <c r="D4290" s="139"/>
    </row>
    <row r="4291" spans="4:4" x14ac:dyDescent="0.2">
      <c r="D4291" s="139"/>
    </row>
    <row r="4292" spans="4:4" x14ac:dyDescent="0.2">
      <c r="D4292" s="139"/>
    </row>
    <row r="4293" spans="4:4" x14ac:dyDescent="0.2">
      <c r="D4293" s="139"/>
    </row>
    <row r="4294" spans="4:4" x14ac:dyDescent="0.2">
      <c r="D4294" s="139"/>
    </row>
    <row r="4295" spans="4:4" x14ac:dyDescent="0.2">
      <c r="D4295" s="139"/>
    </row>
    <row r="4296" spans="4:4" x14ac:dyDescent="0.2">
      <c r="D4296" s="139"/>
    </row>
    <row r="4297" spans="4:4" x14ac:dyDescent="0.2">
      <c r="D4297" s="139"/>
    </row>
    <row r="4298" spans="4:4" x14ac:dyDescent="0.2">
      <c r="D4298" s="139"/>
    </row>
    <row r="4299" spans="4:4" x14ac:dyDescent="0.2">
      <c r="D4299" s="139"/>
    </row>
    <row r="4300" spans="4:4" x14ac:dyDescent="0.2">
      <c r="D4300" s="139"/>
    </row>
    <row r="4301" spans="4:4" x14ac:dyDescent="0.2">
      <c r="D4301" s="139"/>
    </row>
    <row r="4302" spans="4:4" x14ac:dyDescent="0.2">
      <c r="D4302" s="139"/>
    </row>
    <row r="4303" spans="4:4" x14ac:dyDescent="0.2">
      <c r="D4303" s="139"/>
    </row>
    <row r="4304" spans="4:4" x14ac:dyDescent="0.2">
      <c r="D4304" s="139"/>
    </row>
    <row r="4305" spans="4:4" x14ac:dyDescent="0.2">
      <c r="D4305" s="139"/>
    </row>
    <row r="4306" spans="4:4" x14ac:dyDescent="0.2">
      <c r="D4306" s="139"/>
    </row>
    <row r="4307" spans="4:4" x14ac:dyDescent="0.2">
      <c r="D4307" s="139"/>
    </row>
    <row r="4308" spans="4:4" x14ac:dyDescent="0.2">
      <c r="D4308" s="139"/>
    </row>
    <row r="4309" spans="4:4" x14ac:dyDescent="0.2">
      <c r="D4309" s="139"/>
    </row>
    <row r="4310" spans="4:4" x14ac:dyDescent="0.2">
      <c r="D4310" s="139"/>
    </row>
    <row r="4311" spans="4:4" x14ac:dyDescent="0.2">
      <c r="D4311" s="139"/>
    </row>
    <row r="4312" spans="4:4" x14ac:dyDescent="0.2">
      <c r="D4312" s="139"/>
    </row>
    <row r="4313" spans="4:4" x14ac:dyDescent="0.2">
      <c r="D4313" s="139"/>
    </row>
    <row r="4314" spans="4:4" x14ac:dyDescent="0.2">
      <c r="D4314" s="139"/>
    </row>
    <row r="4315" spans="4:4" x14ac:dyDescent="0.2">
      <c r="D4315" s="139"/>
    </row>
    <row r="4316" spans="4:4" x14ac:dyDescent="0.2">
      <c r="D4316" s="139"/>
    </row>
    <row r="4317" spans="4:4" x14ac:dyDescent="0.2">
      <c r="D4317" s="139"/>
    </row>
    <row r="4318" spans="4:4" x14ac:dyDescent="0.2">
      <c r="D4318" s="139"/>
    </row>
    <row r="4319" spans="4:4" x14ac:dyDescent="0.2">
      <c r="D4319" s="139"/>
    </row>
    <row r="4320" spans="4:4" x14ac:dyDescent="0.2">
      <c r="D4320" s="139"/>
    </row>
    <row r="4321" spans="4:4" x14ac:dyDescent="0.2">
      <c r="D4321" s="139"/>
    </row>
    <row r="4322" spans="4:4" x14ac:dyDescent="0.2">
      <c r="D4322" s="139"/>
    </row>
    <row r="4323" spans="4:4" x14ac:dyDescent="0.2">
      <c r="D4323" s="139"/>
    </row>
    <row r="4324" spans="4:4" x14ac:dyDescent="0.2">
      <c r="D4324" s="139"/>
    </row>
    <row r="4325" spans="4:4" x14ac:dyDescent="0.2">
      <c r="D4325" s="139"/>
    </row>
    <row r="4326" spans="4:4" x14ac:dyDescent="0.2">
      <c r="D4326" s="139"/>
    </row>
    <row r="4327" spans="4:4" x14ac:dyDescent="0.2">
      <c r="D4327" s="139"/>
    </row>
    <row r="4328" spans="4:4" x14ac:dyDescent="0.2">
      <c r="D4328" s="139"/>
    </row>
    <row r="4329" spans="4:4" x14ac:dyDescent="0.2">
      <c r="D4329" s="139"/>
    </row>
    <row r="4330" spans="4:4" x14ac:dyDescent="0.2">
      <c r="D4330" s="139"/>
    </row>
    <row r="4331" spans="4:4" x14ac:dyDescent="0.2">
      <c r="D4331" s="139"/>
    </row>
    <row r="4332" spans="4:4" x14ac:dyDescent="0.2">
      <c r="D4332" s="139"/>
    </row>
    <row r="4333" spans="4:4" x14ac:dyDescent="0.2">
      <c r="D4333" s="139"/>
    </row>
    <row r="4334" spans="4:4" x14ac:dyDescent="0.2">
      <c r="D4334" s="139"/>
    </row>
    <row r="4335" spans="4:4" x14ac:dyDescent="0.2">
      <c r="D4335" s="139"/>
    </row>
    <row r="4336" spans="4:4" x14ac:dyDescent="0.2">
      <c r="D4336" s="139"/>
    </row>
    <row r="4337" spans="4:4" x14ac:dyDescent="0.2">
      <c r="D4337" s="139"/>
    </row>
    <row r="4338" spans="4:4" x14ac:dyDescent="0.2">
      <c r="D4338" s="139"/>
    </row>
    <row r="4339" spans="4:4" x14ac:dyDescent="0.2">
      <c r="D4339" s="139"/>
    </row>
    <row r="4340" spans="4:4" x14ac:dyDescent="0.2">
      <c r="D4340" s="139"/>
    </row>
    <row r="4341" spans="4:4" x14ac:dyDescent="0.2">
      <c r="D4341" s="139"/>
    </row>
    <row r="4342" spans="4:4" x14ac:dyDescent="0.2">
      <c r="D4342" s="139"/>
    </row>
    <row r="4343" spans="4:4" x14ac:dyDescent="0.2">
      <c r="D4343" s="139"/>
    </row>
    <row r="4344" spans="4:4" x14ac:dyDescent="0.2">
      <c r="D4344" s="139"/>
    </row>
    <row r="4345" spans="4:4" x14ac:dyDescent="0.2">
      <c r="D4345" s="139"/>
    </row>
    <row r="4346" spans="4:4" x14ac:dyDescent="0.2">
      <c r="D4346" s="139"/>
    </row>
    <row r="4347" spans="4:4" x14ac:dyDescent="0.2">
      <c r="D4347" s="139"/>
    </row>
    <row r="4348" spans="4:4" x14ac:dyDescent="0.2">
      <c r="D4348" s="139"/>
    </row>
    <row r="4349" spans="4:4" x14ac:dyDescent="0.2">
      <c r="D4349" s="139"/>
    </row>
    <row r="4350" spans="4:4" x14ac:dyDescent="0.2">
      <c r="D4350" s="139"/>
    </row>
    <row r="4351" spans="4:4" x14ac:dyDescent="0.2">
      <c r="D4351" s="139"/>
    </row>
    <row r="4352" spans="4:4" x14ac:dyDescent="0.2">
      <c r="D4352" s="139"/>
    </row>
    <row r="4353" spans="4:4" x14ac:dyDescent="0.2">
      <c r="D4353" s="139"/>
    </row>
    <row r="4354" spans="4:4" x14ac:dyDescent="0.2">
      <c r="D4354" s="139"/>
    </row>
    <row r="4355" spans="4:4" x14ac:dyDescent="0.2">
      <c r="D4355" s="139"/>
    </row>
    <row r="4356" spans="4:4" x14ac:dyDescent="0.2">
      <c r="D4356" s="139"/>
    </row>
    <row r="4357" spans="4:4" x14ac:dyDescent="0.2">
      <c r="D4357" s="139"/>
    </row>
    <row r="4358" spans="4:4" x14ac:dyDescent="0.2">
      <c r="D4358" s="139"/>
    </row>
    <row r="4359" spans="4:4" x14ac:dyDescent="0.2">
      <c r="D4359" s="139"/>
    </row>
    <row r="4360" spans="4:4" x14ac:dyDescent="0.2">
      <c r="D4360" s="139"/>
    </row>
    <row r="4361" spans="4:4" x14ac:dyDescent="0.2">
      <c r="D4361" s="139"/>
    </row>
    <row r="4362" spans="4:4" x14ac:dyDescent="0.2">
      <c r="D4362" s="139"/>
    </row>
    <row r="4363" spans="4:4" x14ac:dyDescent="0.2">
      <c r="D4363" s="139"/>
    </row>
    <row r="4364" spans="4:4" x14ac:dyDescent="0.2">
      <c r="D4364" s="139"/>
    </row>
    <row r="4365" spans="4:4" x14ac:dyDescent="0.2">
      <c r="D4365" s="139"/>
    </row>
    <row r="4366" spans="4:4" x14ac:dyDescent="0.2">
      <c r="D4366" s="139"/>
    </row>
    <row r="4367" spans="4:4" x14ac:dyDescent="0.2">
      <c r="D4367" s="139"/>
    </row>
    <row r="4368" spans="4:4" x14ac:dyDescent="0.2">
      <c r="D4368" s="139"/>
    </row>
    <row r="4369" spans="4:4" x14ac:dyDescent="0.2">
      <c r="D4369" s="139"/>
    </row>
    <row r="4370" spans="4:4" x14ac:dyDescent="0.2">
      <c r="D4370" s="139"/>
    </row>
    <row r="4371" spans="4:4" x14ac:dyDescent="0.2">
      <c r="D4371" s="139"/>
    </row>
    <row r="4372" spans="4:4" x14ac:dyDescent="0.2">
      <c r="D4372" s="139"/>
    </row>
    <row r="4373" spans="4:4" x14ac:dyDescent="0.2">
      <c r="D4373" s="139"/>
    </row>
    <row r="4374" spans="4:4" x14ac:dyDescent="0.2">
      <c r="D4374" s="139"/>
    </row>
    <row r="4375" spans="4:4" x14ac:dyDescent="0.2">
      <c r="D4375" s="139"/>
    </row>
    <row r="4376" spans="4:4" x14ac:dyDescent="0.2">
      <c r="D4376" s="139"/>
    </row>
    <row r="4377" spans="4:4" x14ac:dyDescent="0.2">
      <c r="D4377" s="139"/>
    </row>
    <row r="4378" spans="4:4" x14ac:dyDescent="0.2">
      <c r="D4378" s="139"/>
    </row>
    <row r="4379" spans="4:4" x14ac:dyDescent="0.2">
      <c r="D4379" s="139"/>
    </row>
    <row r="4380" spans="4:4" x14ac:dyDescent="0.2">
      <c r="D4380" s="139"/>
    </row>
    <row r="4381" spans="4:4" x14ac:dyDescent="0.2">
      <c r="D4381" s="139"/>
    </row>
    <row r="4382" spans="4:4" x14ac:dyDescent="0.2">
      <c r="D4382" s="139"/>
    </row>
    <row r="4383" spans="4:4" x14ac:dyDescent="0.2">
      <c r="D4383" s="139"/>
    </row>
    <row r="4384" spans="4:4" x14ac:dyDescent="0.2">
      <c r="D4384" s="139"/>
    </row>
    <row r="4385" spans="4:4" x14ac:dyDescent="0.2">
      <c r="D4385" s="139"/>
    </row>
    <row r="4386" spans="4:4" x14ac:dyDescent="0.2">
      <c r="D4386" s="139"/>
    </row>
    <row r="4387" spans="4:4" x14ac:dyDescent="0.2">
      <c r="D4387" s="139"/>
    </row>
    <row r="4388" spans="4:4" x14ac:dyDescent="0.2">
      <c r="D4388" s="139"/>
    </row>
    <row r="4389" spans="4:4" x14ac:dyDescent="0.2">
      <c r="D4389" s="139"/>
    </row>
    <row r="4390" spans="4:4" x14ac:dyDescent="0.2">
      <c r="D4390" s="139"/>
    </row>
    <row r="4391" spans="4:4" x14ac:dyDescent="0.2">
      <c r="D4391" s="139"/>
    </row>
    <row r="4392" spans="4:4" x14ac:dyDescent="0.2">
      <c r="D4392" s="139"/>
    </row>
    <row r="4393" spans="4:4" x14ac:dyDescent="0.2">
      <c r="D4393" s="139"/>
    </row>
    <row r="4394" spans="4:4" x14ac:dyDescent="0.2">
      <c r="D4394" s="139"/>
    </row>
    <row r="4395" spans="4:4" x14ac:dyDescent="0.2">
      <c r="D4395" s="139"/>
    </row>
    <row r="4396" spans="4:4" x14ac:dyDescent="0.2">
      <c r="D4396" s="139"/>
    </row>
    <row r="4397" spans="4:4" x14ac:dyDescent="0.2">
      <c r="D4397" s="139"/>
    </row>
    <row r="4398" spans="4:4" x14ac:dyDescent="0.2">
      <c r="D4398" s="139"/>
    </row>
    <row r="4399" spans="4:4" x14ac:dyDescent="0.2">
      <c r="D4399" s="139"/>
    </row>
    <row r="4400" spans="4:4" x14ac:dyDescent="0.2">
      <c r="D4400" s="139"/>
    </row>
    <row r="4401" spans="4:4" x14ac:dyDescent="0.2">
      <c r="D4401" s="139"/>
    </row>
    <row r="4402" spans="4:4" x14ac:dyDescent="0.2">
      <c r="D4402" s="139"/>
    </row>
    <row r="4403" spans="4:4" x14ac:dyDescent="0.2">
      <c r="D4403" s="139"/>
    </row>
    <row r="4404" spans="4:4" x14ac:dyDescent="0.2">
      <c r="D4404" s="139"/>
    </row>
    <row r="4405" spans="4:4" x14ac:dyDescent="0.2">
      <c r="D4405" s="139"/>
    </row>
    <row r="4406" spans="4:4" x14ac:dyDescent="0.2">
      <c r="D4406" s="139"/>
    </row>
    <row r="4407" spans="4:4" x14ac:dyDescent="0.2">
      <c r="D4407" s="139"/>
    </row>
    <row r="4408" spans="4:4" x14ac:dyDescent="0.2">
      <c r="D4408" s="139"/>
    </row>
    <row r="4409" spans="4:4" x14ac:dyDescent="0.2">
      <c r="D4409" s="139"/>
    </row>
    <row r="4410" spans="4:4" x14ac:dyDescent="0.2">
      <c r="D4410" s="139"/>
    </row>
    <row r="4411" spans="4:4" x14ac:dyDescent="0.2">
      <c r="D4411" s="139"/>
    </row>
    <row r="4412" spans="4:4" x14ac:dyDescent="0.2">
      <c r="D4412" s="139"/>
    </row>
    <row r="4413" spans="4:4" x14ac:dyDescent="0.2">
      <c r="D4413" s="139"/>
    </row>
    <row r="4414" spans="4:4" x14ac:dyDescent="0.2">
      <c r="D4414" s="139"/>
    </row>
    <row r="4415" spans="4:4" x14ac:dyDescent="0.2">
      <c r="D4415" s="139"/>
    </row>
    <row r="4416" spans="4:4" x14ac:dyDescent="0.2">
      <c r="D4416" s="139"/>
    </row>
    <row r="4417" spans="4:4" x14ac:dyDescent="0.2">
      <c r="D4417" s="139"/>
    </row>
    <row r="4418" spans="4:4" x14ac:dyDescent="0.2">
      <c r="D4418" s="139"/>
    </row>
    <row r="4419" spans="4:4" x14ac:dyDescent="0.2">
      <c r="D4419" s="139"/>
    </row>
    <row r="4420" spans="4:4" x14ac:dyDescent="0.2">
      <c r="D4420" s="139"/>
    </row>
    <row r="4421" spans="4:4" x14ac:dyDescent="0.2">
      <c r="D4421" s="139"/>
    </row>
    <row r="4422" spans="4:4" x14ac:dyDescent="0.2">
      <c r="D4422" s="139"/>
    </row>
    <row r="4423" spans="4:4" x14ac:dyDescent="0.2">
      <c r="D4423" s="139"/>
    </row>
    <row r="4424" spans="4:4" x14ac:dyDescent="0.2">
      <c r="D4424" s="139"/>
    </row>
    <row r="4425" spans="4:4" x14ac:dyDescent="0.2">
      <c r="D4425" s="139"/>
    </row>
    <row r="4426" spans="4:4" x14ac:dyDescent="0.2">
      <c r="D4426" s="139"/>
    </row>
    <row r="4427" spans="4:4" x14ac:dyDescent="0.2">
      <c r="D4427" s="139"/>
    </row>
    <row r="4428" spans="4:4" x14ac:dyDescent="0.2">
      <c r="D4428" s="139"/>
    </row>
    <row r="4429" spans="4:4" x14ac:dyDescent="0.2">
      <c r="D4429" s="139"/>
    </row>
    <row r="4430" spans="4:4" x14ac:dyDescent="0.2">
      <c r="D4430" s="139"/>
    </row>
    <row r="4431" spans="4:4" x14ac:dyDescent="0.2">
      <c r="D4431" s="139"/>
    </row>
    <row r="4432" spans="4:4" x14ac:dyDescent="0.2">
      <c r="D4432" s="139"/>
    </row>
    <row r="4433" spans="4:4" x14ac:dyDescent="0.2">
      <c r="D4433" s="139"/>
    </row>
    <row r="4434" spans="4:4" x14ac:dyDescent="0.2">
      <c r="D4434" s="139"/>
    </row>
    <row r="4435" spans="4:4" x14ac:dyDescent="0.2">
      <c r="D4435" s="139"/>
    </row>
    <row r="4436" spans="4:4" x14ac:dyDescent="0.2">
      <c r="D4436" s="139"/>
    </row>
    <row r="4437" spans="4:4" x14ac:dyDescent="0.2">
      <c r="D4437" s="139"/>
    </row>
    <row r="4438" spans="4:4" x14ac:dyDescent="0.2">
      <c r="D4438" s="139"/>
    </row>
    <row r="4439" spans="4:4" x14ac:dyDescent="0.2">
      <c r="D4439" s="139"/>
    </row>
    <row r="4440" spans="4:4" x14ac:dyDescent="0.2">
      <c r="D4440" s="139"/>
    </row>
    <row r="4441" spans="4:4" x14ac:dyDescent="0.2">
      <c r="D4441" s="139"/>
    </row>
    <row r="4442" spans="4:4" x14ac:dyDescent="0.2">
      <c r="D4442" s="139"/>
    </row>
    <row r="4443" spans="4:4" x14ac:dyDescent="0.2">
      <c r="D4443" s="139"/>
    </row>
    <row r="4444" spans="4:4" x14ac:dyDescent="0.2">
      <c r="D4444" s="139"/>
    </row>
    <row r="4445" spans="4:4" x14ac:dyDescent="0.2">
      <c r="D4445" s="139"/>
    </row>
    <row r="4446" spans="4:4" x14ac:dyDescent="0.2">
      <c r="D4446" s="139"/>
    </row>
    <row r="4447" spans="4:4" x14ac:dyDescent="0.2">
      <c r="D4447" s="139"/>
    </row>
    <row r="4448" spans="4:4" x14ac:dyDescent="0.2">
      <c r="D4448" s="139"/>
    </row>
    <row r="4449" spans="4:4" x14ac:dyDescent="0.2">
      <c r="D4449" s="139"/>
    </row>
    <row r="4450" spans="4:4" x14ac:dyDescent="0.2">
      <c r="D4450" s="139"/>
    </row>
    <row r="4451" spans="4:4" x14ac:dyDescent="0.2">
      <c r="D4451" s="139"/>
    </row>
    <row r="4452" spans="4:4" x14ac:dyDescent="0.2">
      <c r="D4452" s="139"/>
    </row>
    <row r="4453" spans="4:4" x14ac:dyDescent="0.2">
      <c r="D4453" s="139"/>
    </row>
    <row r="4454" spans="4:4" x14ac:dyDescent="0.2">
      <c r="D4454" s="139"/>
    </row>
    <row r="4455" spans="4:4" x14ac:dyDescent="0.2">
      <c r="D4455" s="139"/>
    </row>
    <row r="4456" spans="4:4" x14ac:dyDescent="0.2">
      <c r="D4456" s="139"/>
    </row>
    <row r="4457" spans="4:4" x14ac:dyDescent="0.2">
      <c r="D4457" s="139"/>
    </row>
    <row r="4458" spans="4:4" x14ac:dyDescent="0.2">
      <c r="D4458" s="139"/>
    </row>
    <row r="4459" spans="4:4" x14ac:dyDescent="0.2">
      <c r="D4459" s="139"/>
    </row>
    <row r="4460" spans="4:4" x14ac:dyDescent="0.2">
      <c r="D4460" s="139"/>
    </row>
    <row r="4461" spans="4:4" x14ac:dyDescent="0.2">
      <c r="D4461" s="139"/>
    </row>
    <row r="4462" spans="4:4" x14ac:dyDescent="0.2">
      <c r="D4462" s="139"/>
    </row>
    <row r="4463" spans="4:4" x14ac:dyDescent="0.2">
      <c r="D4463" s="139"/>
    </row>
    <row r="4464" spans="4:4" x14ac:dyDescent="0.2">
      <c r="D4464" s="139"/>
    </row>
    <row r="4465" spans="4:4" x14ac:dyDescent="0.2">
      <c r="D4465" s="139"/>
    </row>
    <row r="4466" spans="4:4" x14ac:dyDescent="0.2">
      <c r="D4466" s="139"/>
    </row>
    <row r="4467" spans="4:4" x14ac:dyDescent="0.2">
      <c r="D4467" s="139"/>
    </row>
    <row r="4468" spans="4:4" x14ac:dyDescent="0.2">
      <c r="D4468" s="139"/>
    </row>
    <row r="4469" spans="4:4" x14ac:dyDescent="0.2">
      <c r="D4469" s="139"/>
    </row>
    <row r="4470" spans="4:4" x14ac:dyDescent="0.2">
      <c r="D4470" s="139"/>
    </row>
    <row r="4471" spans="4:4" x14ac:dyDescent="0.2">
      <c r="D4471" s="139"/>
    </row>
    <row r="4472" spans="4:4" x14ac:dyDescent="0.2">
      <c r="D4472" s="139"/>
    </row>
    <row r="4473" spans="4:4" x14ac:dyDescent="0.2">
      <c r="D4473" s="139"/>
    </row>
    <row r="4474" spans="4:4" x14ac:dyDescent="0.2">
      <c r="D4474" s="139"/>
    </row>
    <row r="4475" spans="4:4" x14ac:dyDescent="0.2">
      <c r="D4475" s="139"/>
    </row>
    <row r="4476" spans="4:4" x14ac:dyDescent="0.2">
      <c r="D4476" s="139"/>
    </row>
    <row r="4477" spans="4:4" x14ac:dyDescent="0.2">
      <c r="D4477" s="139"/>
    </row>
    <row r="4478" spans="4:4" x14ac:dyDescent="0.2">
      <c r="D4478" s="139"/>
    </row>
    <row r="4479" spans="4:4" x14ac:dyDescent="0.2">
      <c r="D4479" s="139"/>
    </row>
    <row r="4480" spans="4:4" x14ac:dyDescent="0.2">
      <c r="D4480" s="139"/>
    </row>
    <row r="4481" spans="4:4" x14ac:dyDescent="0.2">
      <c r="D4481" s="139"/>
    </row>
    <row r="4482" spans="4:4" x14ac:dyDescent="0.2">
      <c r="D4482" s="139"/>
    </row>
    <row r="4483" spans="4:4" x14ac:dyDescent="0.2">
      <c r="D4483" s="139"/>
    </row>
    <row r="4484" spans="4:4" x14ac:dyDescent="0.2">
      <c r="D4484" s="139"/>
    </row>
    <row r="4485" spans="4:4" x14ac:dyDescent="0.2">
      <c r="D4485" s="139"/>
    </row>
    <row r="4486" spans="4:4" x14ac:dyDescent="0.2">
      <c r="D4486" s="139"/>
    </row>
    <row r="4487" spans="4:4" x14ac:dyDescent="0.2">
      <c r="D4487" s="139"/>
    </row>
    <row r="4488" spans="4:4" x14ac:dyDescent="0.2">
      <c r="D4488" s="139"/>
    </row>
    <row r="4489" spans="4:4" x14ac:dyDescent="0.2">
      <c r="D4489" s="139"/>
    </row>
    <row r="4490" spans="4:4" x14ac:dyDescent="0.2">
      <c r="D4490" s="139"/>
    </row>
    <row r="4491" spans="4:4" x14ac:dyDescent="0.2">
      <c r="D4491" s="139"/>
    </row>
    <row r="4492" spans="4:4" x14ac:dyDescent="0.2">
      <c r="D4492" s="139"/>
    </row>
    <row r="4493" spans="4:4" x14ac:dyDescent="0.2">
      <c r="D4493" s="139"/>
    </row>
    <row r="4494" spans="4:4" x14ac:dyDescent="0.2">
      <c r="D4494" s="139"/>
    </row>
    <row r="4495" spans="4:4" x14ac:dyDescent="0.2">
      <c r="D4495" s="139"/>
    </row>
    <row r="4496" spans="4:4" x14ac:dyDescent="0.2">
      <c r="D4496" s="139"/>
    </row>
    <row r="4497" spans="4:4" x14ac:dyDescent="0.2">
      <c r="D4497" s="139"/>
    </row>
    <row r="4498" spans="4:4" x14ac:dyDescent="0.2">
      <c r="D4498" s="139"/>
    </row>
    <row r="4499" spans="4:4" x14ac:dyDescent="0.2">
      <c r="D4499" s="139"/>
    </row>
    <row r="4500" spans="4:4" x14ac:dyDescent="0.2">
      <c r="D4500" s="139"/>
    </row>
    <row r="4501" spans="4:4" x14ac:dyDescent="0.2">
      <c r="D4501" s="139"/>
    </row>
    <row r="4502" spans="4:4" x14ac:dyDescent="0.2">
      <c r="D4502" s="139"/>
    </row>
    <row r="4503" spans="4:4" x14ac:dyDescent="0.2">
      <c r="D4503" s="139"/>
    </row>
    <row r="4504" spans="4:4" x14ac:dyDescent="0.2">
      <c r="D4504" s="139"/>
    </row>
    <row r="4505" spans="4:4" x14ac:dyDescent="0.2">
      <c r="D4505" s="139"/>
    </row>
    <row r="4506" spans="4:4" x14ac:dyDescent="0.2">
      <c r="D4506" s="139"/>
    </row>
    <row r="4507" spans="4:4" x14ac:dyDescent="0.2">
      <c r="D4507" s="139"/>
    </row>
    <row r="4508" spans="4:4" x14ac:dyDescent="0.2">
      <c r="D4508" s="139"/>
    </row>
    <row r="4509" spans="4:4" x14ac:dyDescent="0.2">
      <c r="D4509" s="139"/>
    </row>
    <row r="4510" spans="4:4" x14ac:dyDescent="0.2">
      <c r="D4510" s="139"/>
    </row>
    <row r="4511" spans="4:4" x14ac:dyDescent="0.2">
      <c r="D4511" s="139"/>
    </row>
    <row r="4512" spans="4:4" x14ac:dyDescent="0.2">
      <c r="D4512" s="139"/>
    </row>
    <row r="4513" spans="4:4" x14ac:dyDescent="0.2">
      <c r="D4513" s="139"/>
    </row>
    <row r="4514" spans="4:4" x14ac:dyDescent="0.2">
      <c r="D4514" s="139"/>
    </row>
    <row r="4515" spans="4:4" x14ac:dyDescent="0.2">
      <c r="D4515" s="139"/>
    </row>
    <row r="4516" spans="4:4" x14ac:dyDescent="0.2">
      <c r="D4516" s="139"/>
    </row>
    <row r="4517" spans="4:4" x14ac:dyDescent="0.2">
      <c r="D4517" s="139"/>
    </row>
    <row r="4518" spans="4:4" x14ac:dyDescent="0.2">
      <c r="D4518" s="139"/>
    </row>
    <row r="4519" spans="4:4" x14ac:dyDescent="0.2">
      <c r="D4519" s="139"/>
    </row>
    <row r="4520" spans="4:4" x14ac:dyDescent="0.2">
      <c r="D4520" s="139"/>
    </row>
    <row r="4521" spans="4:4" x14ac:dyDescent="0.2">
      <c r="D4521" s="139"/>
    </row>
    <row r="4522" spans="4:4" x14ac:dyDescent="0.2">
      <c r="D4522" s="139"/>
    </row>
    <row r="4523" spans="4:4" x14ac:dyDescent="0.2">
      <c r="D4523" s="139"/>
    </row>
    <row r="4524" spans="4:4" x14ac:dyDescent="0.2">
      <c r="D4524" s="139"/>
    </row>
    <row r="4525" spans="4:4" x14ac:dyDescent="0.2">
      <c r="D4525" s="139"/>
    </row>
    <row r="4526" spans="4:4" x14ac:dyDescent="0.2">
      <c r="D4526" s="139"/>
    </row>
    <row r="4527" spans="4:4" x14ac:dyDescent="0.2">
      <c r="D4527" s="139"/>
    </row>
    <row r="4528" spans="4:4" x14ac:dyDescent="0.2">
      <c r="D4528" s="139"/>
    </row>
    <row r="4529" spans="4:4" x14ac:dyDescent="0.2">
      <c r="D4529" s="139"/>
    </row>
    <row r="4530" spans="4:4" x14ac:dyDescent="0.2">
      <c r="D4530" s="139"/>
    </row>
    <row r="4531" spans="4:4" x14ac:dyDescent="0.2">
      <c r="D4531" s="139"/>
    </row>
    <row r="4532" spans="4:4" x14ac:dyDescent="0.2">
      <c r="D4532" s="139"/>
    </row>
    <row r="4533" spans="4:4" x14ac:dyDescent="0.2">
      <c r="D4533" s="139"/>
    </row>
    <row r="4534" spans="4:4" x14ac:dyDescent="0.2">
      <c r="D4534" s="139"/>
    </row>
    <row r="4535" spans="4:4" x14ac:dyDescent="0.2">
      <c r="D4535" s="139"/>
    </row>
    <row r="4536" spans="4:4" x14ac:dyDescent="0.2">
      <c r="D4536" s="139"/>
    </row>
    <row r="4537" spans="4:4" x14ac:dyDescent="0.2">
      <c r="D4537" s="139"/>
    </row>
    <row r="4538" spans="4:4" x14ac:dyDescent="0.2">
      <c r="D4538" s="139"/>
    </row>
    <row r="4539" spans="4:4" x14ac:dyDescent="0.2">
      <c r="D4539" s="139"/>
    </row>
    <row r="4540" spans="4:4" x14ac:dyDescent="0.2">
      <c r="D4540" s="139"/>
    </row>
    <row r="4541" spans="4:4" x14ac:dyDescent="0.2">
      <c r="D4541" s="139"/>
    </row>
    <row r="4542" spans="4:4" x14ac:dyDescent="0.2">
      <c r="D4542" s="139"/>
    </row>
    <row r="4543" spans="4:4" x14ac:dyDescent="0.2">
      <c r="D4543" s="139"/>
    </row>
    <row r="4544" spans="4:4" x14ac:dyDescent="0.2">
      <c r="D4544" s="139"/>
    </row>
    <row r="4545" spans="4:4" x14ac:dyDescent="0.2">
      <c r="D4545" s="139"/>
    </row>
    <row r="4546" spans="4:4" x14ac:dyDescent="0.2">
      <c r="D4546" s="139"/>
    </row>
    <row r="4547" spans="4:4" x14ac:dyDescent="0.2">
      <c r="D4547" s="139"/>
    </row>
    <row r="4548" spans="4:4" x14ac:dyDescent="0.2">
      <c r="D4548" s="139"/>
    </row>
    <row r="4549" spans="4:4" x14ac:dyDescent="0.2">
      <c r="D4549" s="139"/>
    </row>
    <row r="4550" spans="4:4" x14ac:dyDescent="0.2">
      <c r="D4550" s="139"/>
    </row>
    <row r="4551" spans="4:4" x14ac:dyDescent="0.2">
      <c r="D4551" s="139"/>
    </row>
    <row r="4552" spans="4:4" x14ac:dyDescent="0.2">
      <c r="D4552" s="139"/>
    </row>
    <row r="4553" spans="4:4" x14ac:dyDescent="0.2">
      <c r="D4553" s="139"/>
    </row>
    <row r="4554" spans="4:4" x14ac:dyDescent="0.2">
      <c r="D4554" s="139"/>
    </row>
    <row r="4555" spans="4:4" x14ac:dyDescent="0.2">
      <c r="D4555" s="139"/>
    </row>
    <row r="4556" spans="4:4" x14ac:dyDescent="0.2">
      <c r="D4556" s="139"/>
    </row>
    <row r="4557" spans="4:4" x14ac:dyDescent="0.2">
      <c r="D4557" s="139"/>
    </row>
    <row r="4558" spans="4:4" x14ac:dyDescent="0.2">
      <c r="D4558" s="139"/>
    </row>
    <row r="4559" spans="4:4" x14ac:dyDescent="0.2">
      <c r="D4559" s="139"/>
    </row>
    <row r="4560" spans="4:4" x14ac:dyDescent="0.2">
      <c r="D4560" s="139"/>
    </row>
    <row r="4561" spans="4:4" x14ac:dyDescent="0.2">
      <c r="D4561" s="139"/>
    </row>
    <row r="4562" spans="4:4" x14ac:dyDescent="0.2">
      <c r="D4562" s="139"/>
    </row>
    <row r="4563" spans="4:4" x14ac:dyDescent="0.2">
      <c r="D4563" s="139"/>
    </row>
    <row r="4564" spans="4:4" x14ac:dyDescent="0.2">
      <c r="D4564" s="139"/>
    </row>
    <row r="4565" spans="4:4" x14ac:dyDescent="0.2">
      <c r="D4565" s="139"/>
    </row>
    <row r="4566" spans="4:4" x14ac:dyDescent="0.2">
      <c r="D4566" s="139"/>
    </row>
    <row r="4567" spans="4:4" x14ac:dyDescent="0.2">
      <c r="D4567" s="139"/>
    </row>
    <row r="4568" spans="4:4" x14ac:dyDescent="0.2">
      <c r="D4568" s="139"/>
    </row>
    <row r="4569" spans="4:4" x14ac:dyDescent="0.2">
      <c r="D4569" s="139"/>
    </row>
    <row r="4570" spans="4:4" x14ac:dyDescent="0.2">
      <c r="D4570" s="139"/>
    </row>
    <row r="4571" spans="4:4" x14ac:dyDescent="0.2">
      <c r="D4571" s="139"/>
    </row>
    <row r="4572" spans="4:4" x14ac:dyDescent="0.2">
      <c r="D4572" s="139"/>
    </row>
    <row r="4573" spans="4:4" x14ac:dyDescent="0.2">
      <c r="D4573" s="139"/>
    </row>
    <row r="4574" spans="4:4" x14ac:dyDescent="0.2">
      <c r="D4574" s="139"/>
    </row>
    <row r="4575" spans="4:4" x14ac:dyDescent="0.2">
      <c r="D4575" s="139"/>
    </row>
    <row r="4576" spans="4:4" x14ac:dyDescent="0.2">
      <c r="D4576" s="139"/>
    </row>
    <row r="4577" spans="4:4" x14ac:dyDescent="0.2">
      <c r="D4577" s="139"/>
    </row>
    <row r="4578" spans="4:4" x14ac:dyDescent="0.2">
      <c r="D4578" s="139"/>
    </row>
    <row r="4579" spans="4:4" x14ac:dyDescent="0.2">
      <c r="D4579" s="139"/>
    </row>
    <row r="4580" spans="4:4" x14ac:dyDescent="0.2">
      <c r="D4580" s="139"/>
    </row>
    <row r="4581" spans="4:4" x14ac:dyDescent="0.2">
      <c r="D4581" s="139"/>
    </row>
    <row r="4582" spans="4:4" x14ac:dyDescent="0.2">
      <c r="D4582" s="139"/>
    </row>
    <row r="4583" spans="4:4" x14ac:dyDescent="0.2">
      <c r="D4583" s="139"/>
    </row>
    <row r="4584" spans="4:4" x14ac:dyDescent="0.2">
      <c r="D4584" s="139"/>
    </row>
    <row r="4585" spans="4:4" x14ac:dyDescent="0.2">
      <c r="D4585" s="139"/>
    </row>
    <row r="4586" spans="4:4" x14ac:dyDescent="0.2">
      <c r="D4586" s="139"/>
    </row>
    <row r="4587" spans="4:4" x14ac:dyDescent="0.2">
      <c r="D4587" s="139"/>
    </row>
    <row r="4588" spans="4:4" x14ac:dyDescent="0.2">
      <c r="D4588" s="139"/>
    </row>
    <row r="4589" spans="4:4" x14ac:dyDescent="0.2">
      <c r="D4589" s="139"/>
    </row>
    <row r="4590" spans="4:4" x14ac:dyDescent="0.2">
      <c r="D4590" s="139"/>
    </row>
    <row r="4591" spans="4:4" x14ac:dyDescent="0.2">
      <c r="D4591" s="139"/>
    </row>
    <row r="4592" spans="4:4" x14ac:dyDescent="0.2">
      <c r="D4592" s="139"/>
    </row>
    <row r="4593" spans="4:4" x14ac:dyDescent="0.2">
      <c r="D4593" s="139"/>
    </row>
    <row r="4594" spans="4:4" x14ac:dyDescent="0.2">
      <c r="D4594" s="139"/>
    </row>
    <row r="4595" spans="4:4" x14ac:dyDescent="0.2">
      <c r="D4595" s="139"/>
    </row>
    <row r="4596" spans="4:4" x14ac:dyDescent="0.2">
      <c r="D4596" s="139"/>
    </row>
    <row r="4597" spans="4:4" x14ac:dyDescent="0.2">
      <c r="D4597" s="139"/>
    </row>
    <row r="4598" spans="4:4" x14ac:dyDescent="0.2">
      <c r="D4598" s="139"/>
    </row>
    <row r="4599" spans="4:4" x14ac:dyDescent="0.2">
      <c r="D4599" s="139"/>
    </row>
    <row r="4600" spans="4:4" x14ac:dyDescent="0.2">
      <c r="D4600" s="139"/>
    </row>
    <row r="4601" spans="4:4" x14ac:dyDescent="0.2">
      <c r="D4601" s="139"/>
    </row>
    <row r="4602" spans="4:4" x14ac:dyDescent="0.2">
      <c r="D4602" s="139"/>
    </row>
    <row r="4603" spans="4:4" x14ac:dyDescent="0.2">
      <c r="D4603" s="139"/>
    </row>
    <row r="4604" spans="4:4" x14ac:dyDescent="0.2">
      <c r="D4604" s="139"/>
    </row>
    <row r="4605" spans="4:4" x14ac:dyDescent="0.2">
      <c r="D4605" s="139"/>
    </row>
    <row r="4606" spans="4:4" x14ac:dyDescent="0.2">
      <c r="D4606" s="139"/>
    </row>
    <row r="4607" spans="4:4" x14ac:dyDescent="0.2">
      <c r="D4607" s="139"/>
    </row>
    <row r="4608" spans="4:4" x14ac:dyDescent="0.2">
      <c r="D4608" s="139"/>
    </row>
    <row r="4609" spans="4:4" x14ac:dyDescent="0.2">
      <c r="D4609" s="139"/>
    </row>
    <row r="4610" spans="4:4" x14ac:dyDescent="0.2">
      <c r="D4610" s="139"/>
    </row>
    <row r="4611" spans="4:4" x14ac:dyDescent="0.2">
      <c r="D4611" s="139"/>
    </row>
    <row r="4612" spans="4:4" x14ac:dyDescent="0.2">
      <c r="D4612" s="139"/>
    </row>
    <row r="4613" spans="4:4" x14ac:dyDescent="0.2">
      <c r="D4613" s="139"/>
    </row>
    <row r="4614" spans="4:4" x14ac:dyDescent="0.2">
      <c r="D4614" s="139"/>
    </row>
    <row r="4615" spans="4:4" x14ac:dyDescent="0.2">
      <c r="D4615" s="139"/>
    </row>
    <row r="4616" spans="4:4" x14ac:dyDescent="0.2">
      <c r="D4616" s="139"/>
    </row>
    <row r="4617" spans="4:4" x14ac:dyDescent="0.2">
      <c r="D4617" s="139"/>
    </row>
    <row r="4618" spans="4:4" x14ac:dyDescent="0.2">
      <c r="D4618" s="139"/>
    </row>
    <row r="4619" spans="4:4" x14ac:dyDescent="0.2">
      <c r="D4619" s="139"/>
    </row>
    <row r="4620" spans="4:4" x14ac:dyDescent="0.2">
      <c r="D4620" s="139"/>
    </row>
    <row r="4621" spans="4:4" x14ac:dyDescent="0.2">
      <c r="D4621" s="139"/>
    </row>
    <row r="4622" spans="4:4" x14ac:dyDescent="0.2">
      <c r="D4622" s="139"/>
    </row>
    <row r="4623" spans="4:4" x14ac:dyDescent="0.2">
      <c r="D4623" s="139"/>
    </row>
    <row r="4624" spans="4:4" x14ac:dyDescent="0.2">
      <c r="D4624" s="139"/>
    </row>
    <row r="4625" spans="4:4" x14ac:dyDescent="0.2">
      <c r="D4625" s="139"/>
    </row>
    <row r="4626" spans="4:4" x14ac:dyDescent="0.2">
      <c r="D4626" s="139"/>
    </row>
    <row r="4627" spans="4:4" x14ac:dyDescent="0.2">
      <c r="D4627" s="139"/>
    </row>
    <row r="4628" spans="4:4" x14ac:dyDescent="0.2">
      <c r="D4628" s="139"/>
    </row>
    <row r="4629" spans="4:4" x14ac:dyDescent="0.2">
      <c r="D4629" s="139"/>
    </row>
    <row r="4630" spans="4:4" x14ac:dyDescent="0.2">
      <c r="D4630" s="139"/>
    </row>
    <row r="4631" spans="4:4" x14ac:dyDescent="0.2">
      <c r="D4631" s="139"/>
    </row>
    <row r="4632" spans="4:4" x14ac:dyDescent="0.2">
      <c r="D4632" s="139"/>
    </row>
    <row r="4633" spans="4:4" x14ac:dyDescent="0.2">
      <c r="D4633" s="139"/>
    </row>
    <row r="4634" spans="4:4" x14ac:dyDescent="0.2">
      <c r="D4634" s="139"/>
    </row>
    <row r="4635" spans="4:4" x14ac:dyDescent="0.2">
      <c r="D4635" s="139"/>
    </row>
    <row r="4636" spans="4:4" x14ac:dyDescent="0.2">
      <c r="D4636" s="139"/>
    </row>
    <row r="4637" spans="4:4" x14ac:dyDescent="0.2">
      <c r="D4637" s="139"/>
    </row>
    <row r="4638" spans="4:4" x14ac:dyDescent="0.2">
      <c r="D4638" s="139"/>
    </row>
    <row r="4639" spans="4:4" x14ac:dyDescent="0.2">
      <c r="D4639" s="139"/>
    </row>
    <row r="4640" spans="4:4" x14ac:dyDescent="0.2">
      <c r="D4640" s="139"/>
    </row>
    <row r="4641" spans="4:4" x14ac:dyDescent="0.2">
      <c r="D4641" s="139"/>
    </row>
    <row r="4642" spans="4:4" x14ac:dyDescent="0.2">
      <c r="D4642" s="139"/>
    </row>
    <row r="4643" spans="4:4" x14ac:dyDescent="0.2">
      <c r="D4643" s="139"/>
    </row>
    <row r="4644" spans="4:4" x14ac:dyDescent="0.2">
      <c r="D4644" s="139"/>
    </row>
    <row r="4645" spans="4:4" x14ac:dyDescent="0.2">
      <c r="D4645" s="139"/>
    </row>
    <row r="4646" spans="4:4" x14ac:dyDescent="0.2">
      <c r="D4646" s="139"/>
    </row>
    <row r="4647" spans="4:4" x14ac:dyDescent="0.2">
      <c r="D4647" s="139"/>
    </row>
    <row r="4648" spans="4:4" x14ac:dyDescent="0.2">
      <c r="D4648" s="139"/>
    </row>
    <row r="4649" spans="4:4" x14ac:dyDescent="0.2">
      <c r="D4649" s="139"/>
    </row>
    <row r="4650" spans="4:4" x14ac:dyDescent="0.2">
      <c r="D4650" s="139"/>
    </row>
    <row r="4651" spans="4:4" x14ac:dyDescent="0.2">
      <c r="D4651" s="139"/>
    </row>
    <row r="4652" spans="4:4" x14ac:dyDescent="0.2">
      <c r="D4652" s="139"/>
    </row>
    <row r="4653" spans="4:4" x14ac:dyDescent="0.2">
      <c r="D4653" s="139"/>
    </row>
    <row r="4654" spans="4:4" x14ac:dyDescent="0.2">
      <c r="D4654" s="139"/>
    </row>
    <row r="4655" spans="4:4" x14ac:dyDescent="0.2">
      <c r="D4655" s="139"/>
    </row>
    <row r="4656" spans="4:4" x14ac:dyDescent="0.2">
      <c r="D4656" s="139"/>
    </row>
    <row r="4657" spans="4:4" x14ac:dyDescent="0.2">
      <c r="D4657" s="139"/>
    </row>
    <row r="4658" spans="4:4" x14ac:dyDescent="0.2">
      <c r="D4658" s="139"/>
    </row>
    <row r="4659" spans="4:4" x14ac:dyDescent="0.2">
      <c r="D4659" s="139"/>
    </row>
    <row r="4660" spans="4:4" x14ac:dyDescent="0.2">
      <c r="D4660" s="139"/>
    </row>
    <row r="4661" spans="4:4" x14ac:dyDescent="0.2">
      <c r="D4661" s="139"/>
    </row>
    <row r="4662" spans="4:4" x14ac:dyDescent="0.2">
      <c r="D4662" s="139"/>
    </row>
    <row r="4663" spans="4:4" x14ac:dyDescent="0.2">
      <c r="D4663" s="139"/>
    </row>
    <row r="4664" spans="4:4" x14ac:dyDescent="0.2">
      <c r="D4664" s="139"/>
    </row>
    <row r="4665" spans="4:4" x14ac:dyDescent="0.2">
      <c r="D4665" s="139"/>
    </row>
    <row r="4666" spans="4:4" x14ac:dyDescent="0.2">
      <c r="D4666" s="139"/>
    </row>
    <row r="4667" spans="4:4" x14ac:dyDescent="0.2">
      <c r="D4667" s="139"/>
    </row>
    <row r="4668" spans="4:4" x14ac:dyDescent="0.2">
      <c r="D4668" s="139"/>
    </row>
    <row r="4669" spans="4:4" x14ac:dyDescent="0.2">
      <c r="D4669" s="139"/>
    </row>
    <row r="4670" spans="4:4" x14ac:dyDescent="0.2">
      <c r="D4670" s="139"/>
    </row>
    <row r="4671" spans="4:4" x14ac:dyDescent="0.2">
      <c r="D4671" s="139"/>
    </row>
    <row r="4672" spans="4:4" x14ac:dyDescent="0.2">
      <c r="D4672" s="139"/>
    </row>
    <row r="4673" spans="4:4" x14ac:dyDescent="0.2">
      <c r="D4673" s="139"/>
    </row>
    <row r="4674" spans="4:4" x14ac:dyDescent="0.2">
      <c r="D4674" s="139"/>
    </row>
    <row r="4675" spans="4:4" x14ac:dyDescent="0.2">
      <c r="D4675" s="139"/>
    </row>
    <row r="4676" spans="4:4" x14ac:dyDescent="0.2">
      <c r="D4676" s="139"/>
    </row>
    <row r="4677" spans="4:4" x14ac:dyDescent="0.2">
      <c r="D4677" s="139"/>
    </row>
    <row r="4678" spans="4:4" x14ac:dyDescent="0.2">
      <c r="D4678" s="139"/>
    </row>
    <row r="4679" spans="4:4" x14ac:dyDescent="0.2">
      <c r="D4679" s="139"/>
    </row>
    <row r="4680" spans="4:4" x14ac:dyDescent="0.2">
      <c r="D4680" s="139"/>
    </row>
    <row r="4681" spans="4:4" x14ac:dyDescent="0.2">
      <c r="D4681" s="139"/>
    </row>
    <row r="4682" spans="4:4" x14ac:dyDescent="0.2">
      <c r="D4682" s="139"/>
    </row>
    <row r="4683" spans="4:4" x14ac:dyDescent="0.2">
      <c r="D4683" s="139"/>
    </row>
    <row r="4684" spans="4:4" x14ac:dyDescent="0.2">
      <c r="D4684" s="139"/>
    </row>
    <row r="4685" spans="4:4" x14ac:dyDescent="0.2">
      <c r="D4685" s="139"/>
    </row>
    <row r="4686" spans="4:4" x14ac:dyDescent="0.2">
      <c r="D4686" s="139"/>
    </row>
    <row r="4687" spans="4:4" x14ac:dyDescent="0.2">
      <c r="D4687" s="139"/>
    </row>
    <row r="4688" spans="4:4" x14ac:dyDescent="0.2">
      <c r="D4688" s="139"/>
    </row>
    <row r="4689" spans="4:4" x14ac:dyDescent="0.2">
      <c r="D4689" s="139"/>
    </row>
    <row r="4690" spans="4:4" x14ac:dyDescent="0.2">
      <c r="D4690" s="139"/>
    </row>
    <row r="4691" spans="4:4" x14ac:dyDescent="0.2">
      <c r="D4691" s="139"/>
    </row>
    <row r="4692" spans="4:4" x14ac:dyDescent="0.2">
      <c r="D4692" s="139"/>
    </row>
    <row r="4693" spans="4:4" x14ac:dyDescent="0.2">
      <c r="D4693" s="139"/>
    </row>
    <row r="4694" spans="4:4" x14ac:dyDescent="0.2">
      <c r="D4694" s="139"/>
    </row>
    <row r="4695" spans="4:4" x14ac:dyDescent="0.2">
      <c r="D4695" s="139"/>
    </row>
    <row r="4696" spans="4:4" x14ac:dyDescent="0.2">
      <c r="D4696" s="139"/>
    </row>
    <row r="4697" spans="4:4" x14ac:dyDescent="0.2">
      <c r="D4697" s="139"/>
    </row>
    <row r="4698" spans="4:4" x14ac:dyDescent="0.2">
      <c r="D4698" s="139"/>
    </row>
    <row r="4699" spans="4:4" x14ac:dyDescent="0.2">
      <c r="D4699" s="139"/>
    </row>
    <row r="4700" spans="4:4" x14ac:dyDescent="0.2">
      <c r="D4700" s="139"/>
    </row>
    <row r="4701" spans="4:4" x14ac:dyDescent="0.2">
      <c r="D4701" s="139"/>
    </row>
    <row r="4702" spans="4:4" x14ac:dyDescent="0.2">
      <c r="D4702" s="139"/>
    </row>
    <row r="4703" spans="4:4" x14ac:dyDescent="0.2">
      <c r="D4703" s="139"/>
    </row>
    <row r="4704" spans="4:4" x14ac:dyDescent="0.2">
      <c r="D4704" s="139"/>
    </row>
    <row r="4705" spans="4:4" x14ac:dyDescent="0.2">
      <c r="D4705" s="139"/>
    </row>
    <row r="4706" spans="4:4" x14ac:dyDescent="0.2">
      <c r="D4706" s="139"/>
    </row>
    <row r="4707" spans="4:4" x14ac:dyDescent="0.2">
      <c r="D4707" s="139"/>
    </row>
    <row r="4708" spans="4:4" x14ac:dyDescent="0.2">
      <c r="D4708" s="139"/>
    </row>
    <row r="4709" spans="4:4" x14ac:dyDescent="0.2">
      <c r="D4709" s="139"/>
    </row>
    <row r="4710" spans="4:4" x14ac:dyDescent="0.2">
      <c r="D4710" s="139"/>
    </row>
    <row r="4711" spans="4:4" x14ac:dyDescent="0.2">
      <c r="D4711" s="139"/>
    </row>
    <row r="4712" spans="4:4" x14ac:dyDescent="0.2">
      <c r="D4712" s="139"/>
    </row>
    <row r="4713" spans="4:4" x14ac:dyDescent="0.2">
      <c r="D4713" s="139"/>
    </row>
    <row r="4714" spans="4:4" x14ac:dyDescent="0.2">
      <c r="D4714" s="139"/>
    </row>
    <row r="4715" spans="4:4" x14ac:dyDescent="0.2">
      <c r="D4715" s="139"/>
    </row>
    <row r="4716" spans="4:4" x14ac:dyDescent="0.2">
      <c r="D4716" s="139"/>
    </row>
    <row r="4717" spans="4:4" x14ac:dyDescent="0.2">
      <c r="D4717" s="139"/>
    </row>
    <row r="4718" spans="4:4" x14ac:dyDescent="0.2">
      <c r="D4718" s="139"/>
    </row>
    <row r="4719" spans="4:4" x14ac:dyDescent="0.2">
      <c r="D4719" s="139"/>
    </row>
    <row r="4720" spans="4:4" x14ac:dyDescent="0.2">
      <c r="D4720" s="139"/>
    </row>
    <row r="4721" spans="4:4" x14ac:dyDescent="0.2">
      <c r="D4721" s="139"/>
    </row>
    <row r="4722" spans="4:4" x14ac:dyDescent="0.2">
      <c r="D4722" s="139"/>
    </row>
    <row r="4723" spans="4:4" x14ac:dyDescent="0.2">
      <c r="D4723" s="139"/>
    </row>
    <row r="4724" spans="4:4" x14ac:dyDescent="0.2">
      <c r="D4724" s="139"/>
    </row>
    <row r="4725" spans="4:4" x14ac:dyDescent="0.2">
      <c r="D4725" s="139"/>
    </row>
    <row r="4726" spans="4:4" x14ac:dyDescent="0.2">
      <c r="D4726" s="139"/>
    </row>
    <row r="4727" spans="4:4" x14ac:dyDescent="0.2">
      <c r="D4727" s="139"/>
    </row>
    <row r="4728" spans="4:4" x14ac:dyDescent="0.2">
      <c r="D4728" s="139"/>
    </row>
    <row r="4729" spans="4:4" x14ac:dyDescent="0.2">
      <c r="D4729" s="139"/>
    </row>
    <row r="4730" spans="4:4" x14ac:dyDescent="0.2">
      <c r="D4730" s="139"/>
    </row>
    <row r="4731" spans="4:4" x14ac:dyDescent="0.2">
      <c r="D4731" s="139"/>
    </row>
    <row r="4732" spans="4:4" x14ac:dyDescent="0.2">
      <c r="D4732" s="139"/>
    </row>
    <row r="4733" spans="4:4" x14ac:dyDescent="0.2">
      <c r="D4733" s="139"/>
    </row>
    <row r="4734" spans="4:4" x14ac:dyDescent="0.2">
      <c r="D4734" s="139"/>
    </row>
    <row r="4735" spans="4:4" x14ac:dyDescent="0.2">
      <c r="D4735" s="139"/>
    </row>
    <row r="4736" spans="4:4" x14ac:dyDescent="0.2">
      <c r="D4736" s="139"/>
    </row>
    <row r="4737" spans="4:4" x14ac:dyDescent="0.2">
      <c r="D4737" s="139"/>
    </row>
    <row r="4738" spans="4:4" x14ac:dyDescent="0.2">
      <c r="D4738" s="139"/>
    </row>
    <row r="4739" spans="4:4" x14ac:dyDescent="0.2">
      <c r="D4739" s="139"/>
    </row>
    <row r="4740" spans="4:4" x14ac:dyDescent="0.2">
      <c r="D4740" s="139"/>
    </row>
    <row r="4741" spans="4:4" x14ac:dyDescent="0.2">
      <c r="D4741" s="139"/>
    </row>
    <row r="4742" spans="4:4" x14ac:dyDescent="0.2">
      <c r="D4742" s="139"/>
    </row>
    <row r="4743" spans="4:4" x14ac:dyDescent="0.2">
      <c r="D4743" s="139"/>
    </row>
    <row r="4744" spans="4:4" x14ac:dyDescent="0.2">
      <c r="D4744" s="139"/>
    </row>
    <row r="4745" spans="4:4" x14ac:dyDescent="0.2">
      <c r="D4745" s="139"/>
    </row>
    <row r="4746" spans="4:4" x14ac:dyDescent="0.2">
      <c r="D4746" s="139"/>
    </row>
    <row r="4747" spans="4:4" x14ac:dyDescent="0.2">
      <c r="D4747" s="139"/>
    </row>
    <row r="4748" spans="4:4" x14ac:dyDescent="0.2">
      <c r="D4748" s="139"/>
    </row>
    <row r="4749" spans="4:4" x14ac:dyDescent="0.2">
      <c r="D4749" s="139"/>
    </row>
    <row r="4750" spans="4:4" x14ac:dyDescent="0.2">
      <c r="D4750" s="139"/>
    </row>
    <row r="4751" spans="4:4" x14ac:dyDescent="0.2">
      <c r="D4751" s="139"/>
    </row>
    <row r="4752" spans="4:4" x14ac:dyDescent="0.2">
      <c r="D4752" s="139"/>
    </row>
    <row r="4753" spans="4:4" x14ac:dyDescent="0.2">
      <c r="D4753" s="139"/>
    </row>
    <row r="4754" spans="4:4" x14ac:dyDescent="0.2">
      <c r="D4754" s="139"/>
    </row>
    <row r="4755" spans="4:4" x14ac:dyDescent="0.2">
      <c r="D4755" s="139"/>
    </row>
    <row r="4756" spans="4:4" x14ac:dyDescent="0.2">
      <c r="D4756" s="139"/>
    </row>
    <row r="4757" spans="4:4" x14ac:dyDescent="0.2">
      <c r="D4757" s="139"/>
    </row>
    <row r="4758" spans="4:4" x14ac:dyDescent="0.2">
      <c r="D4758" s="139"/>
    </row>
    <row r="4759" spans="4:4" x14ac:dyDescent="0.2">
      <c r="D4759" s="139"/>
    </row>
    <row r="4760" spans="4:4" x14ac:dyDescent="0.2">
      <c r="D4760" s="139"/>
    </row>
    <row r="4761" spans="4:4" x14ac:dyDescent="0.2">
      <c r="D4761" s="139"/>
    </row>
    <row r="4762" spans="4:4" x14ac:dyDescent="0.2">
      <c r="D4762" s="139"/>
    </row>
    <row r="4763" spans="4:4" x14ac:dyDescent="0.2">
      <c r="D4763" s="139"/>
    </row>
    <row r="4764" spans="4:4" x14ac:dyDescent="0.2">
      <c r="D4764" s="139"/>
    </row>
    <row r="4765" spans="4:4" x14ac:dyDescent="0.2">
      <c r="D4765" s="139"/>
    </row>
    <row r="4766" spans="4:4" x14ac:dyDescent="0.2">
      <c r="D4766" s="139"/>
    </row>
    <row r="4767" spans="4:4" x14ac:dyDescent="0.2">
      <c r="D4767" s="139"/>
    </row>
    <row r="4768" spans="4:4" x14ac:dyDescent="0.2">
      <c r="D4768" s="139"/>
    </row>
    <row r="4769" spans="4:4" x14ac:dyDescent="0.2">
      <c r="D4769" s="139"/>
    </row>
    <row r="4770" spans="4:4" x14ac:dyDescent="0.2">
      <c r="D4770" s="139"/>
    </row>
    <row r="4771" spans="4:4" x14ac:dyDescent="0.2">
      <c r="D4771" s="139"/>
    </row>
    <row r="4772" spans="4:4" x14ac:dyDescent="0.2">
      <c r="D4772" s="139"/>
    </row>
    <row r="4773" spans="4:4" x14ac:dyDescent="0.2">
      <c r="D4773" s="139"/>
    </row>
    <row r="4774" spans="4:4" x14ac:dyDescent="0.2">
      <c r="D4774" s="139"/>
    </row>
    <row r="4775" spans="4:4" x14ac:dyDescent="0.2">
      <c r="D4775" s="139"/>
    </row>
    <row r="4776" spans="4:4" x14ac:dyDescent="0.2">
      <c r="D4776" s="139"/>
    </row>
    <row r="4777" spans="4:4" x14ac:dyDescent="0.2">
      <c r="D4777" s="139"/>
    </row>
    <row r="4778" spans="4:4" x14ac:dyDescent="0.2">
      <c r="D4778" s="139"/>
    </row>
    <row r="4779" spans="4:4" x14ac:dyDescent="0.2">
      <c r="D4779" s="139"/>
    </row>
    <row r="4780" spans="4:4" x14ac:dyDescent="0.2">
      <c r="D4780" s="139"/>
    </row>
    <row r="4781" spans="4:4" x14ac:dyDescent="0.2">
      <c r="D4781" s="139"/>
    </row>
    <row r="4782" spans="4:4" x14ac:dyDescent="0.2">
      <c r="D4782" s="139"/>
    </row>
    <row r="4783" spans="4:4" x14ac:dyDescent="0.2">
      <c r="D4783" s="139"/>
    </row>
    <row r="4784" spans="4:4" x14ac:dyDescent="0.2">
      <c r="D4784" s="139"/>
    </row>
    <row r="4785" spans="4:4" x14ac:dyDescent="0.2">
      <c r="D4785" s="139"/>
    </row>
    <row r="4786" spans="4:4" x14ac:dyDescent="0.2">
      <c r="D4786" s="139"/>
    </row>
    <row r="4787" spans="4:4" x14ac:dyDescent="0.2">
      <c r="D4787" s="139"/>
    </row>
    <row r="4788" spans="4:4" x14ac:dyDescent="0.2">
      <c r="D4788" s="139"/>
    </row>
    <row r="4789" spans="4:4" x14ac:dyDescent="0.2">
      <c r="D4789" s="139"/>
    </row>
    <row r="4790" spans="4:4" x14ac:dyDescent="0.2">
      <c r="D4790" s="139"/>
    </row>
    <row r="4791" spans="4:4" x14ac:dyDescent="0.2">
      <c r="D4791" s="139"/>
    </row>
    <row r="4792" spans="4:4" x14ac:dyDescent="0.2">
      <c r="D4792" s="139"/>
    </row>
    <row r="4793" spans="4:4" x14ac:dyDescent="0.2">
      <c r="D4793" s="139"/>
    </row>
    <row r="4794" spans="4:4" x14ac:dyDescent="0.2">
      <c r="D4794" s="139"/>
    </row>
    <row r="4795" spans="4:4" x14ac:dyDescent="0.2">
      <c r="D4795" s="139"/>
    </row>
    <row r="4796" spans="4:4" x14ac:dyDescent="0.2">
      <c r="D4796" s="139"/>
    </row>
    <row r="4797" spans="4:4" x14ac:dyDescent="0.2">
      <c r="D4797" s="139"/>
    </row>
    <row r="4798" spans="4:4" x14ac:dyDescent="0.2">
      <c r="D4798" s="139"/>
    </row>
    <row r="4799" spans="4:4" x14ac:dyDescent="0.2">
      <c r="D4799" s="139"/>
    </row>
    <row r="4800" spans="4:4" x14ac:dyDescent="0.2">
      <c r="D4800" s="139"/>
    </row>
    <row r="4801" spans="4:4" x14ac:dyDescent="0.2">
      <c r="D4801" s="139"/>
    </row>
    <row r="4802" spans="4:4" x14ac:dyDescent="0.2">
      <c r="D4802" s="139"/>
    </row>
    <row r="4803" spans="4:4" x14ac:dyDescent="0.2">
      <c r="D4803" s="139"/>
    </row>
    <row r="4804" spans="4:4" x14ac:dyDescent="0.2">
      <c r="D4804" s="139"/>
    </row>
    <row r="4805" spans="4:4" x14ac:dyDescent="0.2">
      <c r="D4805" s="139"/>
    </row>
    <row r="4806" spans="4:4" x14ac:dyDescent="0.2">
      <c r="D4806" s="139"/>
    </row>
    <row r="4807" spans="4:4" x14ac:dyDescent="0.2">
      <c r="D4807" s="139"/>
    </row>
    <row r="4808" spans="4:4" x14ac:dyDescent="0.2">
      <c r="D4808" s="139"/>
    </row>
    <row r="4809" spans="4:4" x14ac:dyDescent="0.2">
      <c r="D4809" s="139"/>
    </row>
    <row r="4810" spans="4:4" x14ac:dyDescent="0.2">
      <c r="D4810" s="139"/>
    </row>
    <row r="4811" spans="4:4" x14ac:dyDescent="0.2">
      <c r="D4811" s="139"/>
    </row>
    <row r="4812" spans="4:4" x14ac:dyDescent="0.2">
      <c r="D4812" s="139"/>
    </row>
    <row r="4813" spans="4:4" x14ac:dyDescent="0.2">
      <c r="D4813" s="139"/>
    </row>
    <row r="4814" spans="4:4" x14ac:dyDescent="0.2">
      <c r="D4814" s="139"/>
    </row>
    <row r="4815" spans="4:4" x14ac:dyDescent="0.2">
      <c r="D4815" s="139"/>
    </row>
    <row r="4816" spans="4:4" x14ac:dyDescent="0.2">
      <c r="D4816" s="139"/>
    </row>
    <row r="4817" spans="4:4" x14ac:dyDescent="0.2">
      <c r="D4817" s="139"/>
    </row>
    <row r="4818" spans="4:4" x14ac:dyDescent="0.2">
      <c r="D4818" s="139"/>
    </row>
    <row r="4819" spans="4:4" x14ac:dyDescent="0.2">
      <c r="D4819" s="139"/>
    </row>
    <row r="4820" spans="4:4" x14ac:dyDescent="0.2">
      <c r="D4820" s="139"/>
    </row>
    <row r="4821" spans="4:4" x14ac:dyDescent="0.2">
      <c r="D4821" s="139"/>
    </row>
    <row r="4822" spans="4:4" x14ac:dyDescent="0.2">
      <c r="D4822" s="139"/>
    </row>
    <row r="4823" spans="4:4" x14ac:dyDescent="0.2">
      <c r="D4823" s="139"/>
    </row>
    <row r="4824" spans="4:4" x14ac:dyDescent="0.2">
      <c r="D4824" s="139"/>
    </row>
    <row r="4825" spans="4:4" x14ac:dyDescent="0.2">
      <c r="D4825" s="139"/>
    </row>
    <row r="4826" spans="4:4" x14ac:dyDescent="0.2">
      <c r="D4826" s="139"/>
    </row>
    <row r="4827" spans="4:4" x14ac:dyDescent="0.2">
      <c r="D4827" s="139"/>
    </row>
    <row r="4828" spans="4:4" x14ac:dyDescent="0.2">
      <c r="D4828" s="139"/>
    </row>
    <row r="4829" spans="4:4" x14ac:dyDescent="0.2">
      <c r="D4829" s="139"/>
    </row>
    <row r="4830" spans="4:4" x14ac:dyDescent="0.2">
      <c r="D4830" s="139"/>
    </row>
    <row r="4831" spans="4:4" x14ac:dyDescent="0.2">
      <c r="D4831" s="139"/>
    </row>
    <row r="4832" spans="4:4" x14ac:dyDescent="0.2">
      <c r="D4832" s="139"/>
    </row>
    <row r="4833" spans="4:4" x14ac:dyDescent="0.2">
      <c r="D4833" s="139"/>
    </row>
    <row r="4834" spans="4:4" x14ac:dyDescent="0.2">
      <c r="D4834" s="139"/>
    </row>
    <row r="4835" spans="4:4" x14ac:dyDescent="0.2">
      <c r="D4835" s="139"/>
    </row>
    <row r="4836" spans="4:4" x14ac:dyDescent="0.2">
      <c r="D4836" s="139"/>
    </row>
    <row r="4837" spans="4:4" x14ac:dyDescent="0.2">
      <c r="D4837" s="139"/>
    </row>
    <row r="4838" spans="4:4" x14ac:dyDescent="0.2">
      <c r="D4838" s="139"/>
    </row>
    <row r="4839" spans="4:4" x14ac:dyDescent="0.2">
      <c r="D4839" s="139"/>
    </row>
    <row r="4840" spans="4:4" x14ac:dyDescent="0.2">
      <c r="D4840" s="139"/>
    </row>
    <row r="4841" spans="4:4" x14ac:dyDescent="0.2">
      <c r="D4841" s="139"/>
    </row>
    <row r="4842" spans="4:4" x14ac:dyDescent="0.2">
      <c r="D4842" s="139"/>
    </row>
    <row r="4843" spans="4:4" x14ac:dyDescent="0.2">
      <c r="D4843" s="139"/>
    </row>
    <row r="4844" spans="4:4" x14ac:dyDescent="0.2">
      <c r="D4844" s="139"/>
    </row>
    <row r="4845" spans="4:4" x14ac:dyDescent="0.2">
      <c r="D4845" s="139"/>
    </row>
    <row r="4846" spans="4:4" x14ac:dyDescent="0.2">
      <c r="D4846" s="139"/>
    </row>
    <row r="4847" spans="4:4" x14ac:dyDescent="0.2">
      <c r="D4847" s="139"/>
    </row>
    <row r="4848" spans="4:4" x14ac:dyDescent="0.2">
      <c r="D4848" s="139"/>
    </row>
    <row r="4849" spans="4:4" x14ac:dyDescent="0.2">
      <c r="D4849" s="139"/>
    </row>
    <row r="4850" spans="4:4" x14ac:dyDescent="0.2">
      <c r="D4850" s="139"/>
    </row>
    <row r="4851" spans="4:4" x14ac:dyDescent="0.2">
      <c r="D4851" s="139"/>
    </row>
    <row r="4852" spans="4:4" x14ac:dyDescent="0.2">
      <c r="D4852" s="139"/>
    </row>
    <row r="4853" spans="4:4" x14ac:dyDescent="0.2">
      <c r="D4853" s="139"/>
    </row>
    <row r="4854" spans="4:4" x14ac:dyDescent="0.2">
      <c r="D4854" s="139"/>
    </row>
    <row r="4855" spans="4:4" x14ac:dyDescent="0.2">
      <c r="D4855" s="139"/>
    </row>
    <row r="4856" spans="4:4" x14ac:dyDescent="0.2">
      <c r="D4856" s="139"/>
    </row>
    <row r="4857" spans="4:4" x14ac:dyDescent="0.2">
      <c r="D4857" s="139"/>
    </row>
    <row r="4858" spans="4:4" x14ac:dyDescent="0.2">
      <c r="D4858" s="139"/>
    </row>
    <row r="4859" spans="4:4" x14ac:dyDescent="0.2">
      <c r="D4859" s="139"/>
    </row>
    <row r="4860" spans="4:4" x14ac:dyDescent="0.2">
      <c r="D4860" s="139"/>
    </row>
    <row r="4861" spans="4:4" x14ac:dyDescent="0.2">
      <c r="D4861" s="139"/>
    </row>
    <row r="4862" spans="4:4" x14ac:dyDescent="0.2">
      <c r="D4862" s="139"/>
    </row>
    <row r="4863" spans="4:4" x14ac:dyDescent="0.2">
      <c r="D4863" s="139"/>
    </row>
    <row r="4864" spans="4:4" x14ac:dyDescent="0.2">
      <c r="D4864" s="139"/>
    </row>
    <row r="4865" spans="4:4" x14ac:dyDescent="0.2">
      <c r="D4865" s="139"/>
    </row>
    <row r="4866" spans="4:4" x14ac:dyDescent="0.2">
      <c r="D4866" s="139"/>
    </row>
    <row r="4867" spans="4:4" x14ac:dyDescent="0.2">
      <c r="D4867" s="139"/>
    </row>
    <row r="4868" spans="4:4" x14ac:dyDescent="0.2">
      <c r="D4868" s="139"/>
    </row>
    <row r="4869" spans="4:4" x14ac:dyDescent="0.2">
      <c r="D4869" s="139"/>
    </row>
    <row r="4870" spans="4:4" x14ac:dyDescent="0.2">
      <c r="D4870" s="139"/>
    </row>
    <row r="4871" spans="4:4" x14ac:dyDescent="0.2">
      <c r="D4871" s="139"/>
    </row>
    <row r="4872" spans="4:4" x14ac:dyDescent="0.2">
      <c r="D4872" s="139"/>
    </row>
    <row r="4873" spans="4:4" x14ac:dyDescent="0.2">
      <c r="D4873" s="139"/>
    </row>
    <row r="4874" spans="4:4" x14ac:dyDescent="0.2">
      <c r="D4874" s="139"/>
    </row>
    <row r="4875" spans="4:4" x14ac:dyDescent="0.2">
      <c r="D4875" s="139"/>
    </row>
    <row r="4876" spans="4:4" x14ac:dyDescent="0.2">
      <c r="D4876" s="139"/>
    </row>
    <row r="4877" spans="4:4" x14ac:dyDescent="0.2">
      <c r="D4877" s="139"/>
    </row>
    <row r="4878" spans="4:4" x14ac:dyDescent="0.2">
      <c r="D4878" s="139"/>
    </row>
    <row r="4879" spans="4:4" x14ac:dyDescent="0.2">
      <c r="D4879" s="139"/>
    </row>
    <row r="4880" spans="4:4" x14ac:dyDescent="0.2">
      <c r="D4880" s="139"/>
    </row>
    <row r="4881" spans="4:4" x14ac:dyDescent="0.2">
      <c r="D4881" s="139"/>
    </row>
    <row r="4882" spans="4:4" x14ac:dyDescent="0.2">
      <c r="D4882" s="139"/>
    </row>
    <row r="4883" spans="4:4" x14ac:dyDescent="0.2">
      <c r="D4883" s="139"/>
    </row>
    <row r="4884" spans="4:4" x14ac:dyDescent="0.2">
      <c r="D4884" s="139"/>
    </row>
    <row r="4885" spans="4:4" x14ac:dyDescent="0.2">
      <c r="D4885" s="139"/>
    </row>
    <row r="4886" spans="4:4" x14ac:dyDescent="0.2">
      <c r="D4886" s="139"/>
    </row>
    <row r="4887" spans="4:4" x14ac:dyDescent="0.2">
      <c r="D4887" s="139"/>
    </row>
    <row r="4888" spans="4:4" x14ac:dyDescent="0.2">
      <c r="D4888" s="139"/>
    </row>
    <row r="4889" spans="4:4" x14ac:dyDescent="0.2">
      <c r="D4889" s="139"/>
    </row>
    <row r="4890" spans="4:4" x14ac:dyDescent="0.2">
      <c r="D4890" s="139"/>
    </row>
    <row r="4891" spans="4:4" x14ac:dyDescent="0.2">
      <c r="D4891" s="139"/>
    </row>
    <row r="4892" spans="4:4" x14ac:dyDescent="0.2">
      <c r="D4892" s="139"/>
    </row>
    <row r="4893" spans="4:4" x14ac:dyDescent="0.2">
      <c r="D4893" s="139"/>
    </row>
    <row r="4894" spans="4:4" x14ac:dyDescent="0.2">
      <c r="D4894" s="139"/>
    </row>
    <row r="4895" spans="4:4" x14ac:dyDescent="0.2">
      <c r="D4895" s="139"/>
    </row>
    <row r="4896" spans="4:4" x14ac:dyDescent="0.2">
      <c r="D4896" s="139"/>
    </row>
    <row r="4897" spans="4:4" x14ac:dyDescent="0.2">
      <c r="D4897" s="139"/>
    </row>
    <row r="4898" spans="4:4" x14ac:dyDescent="0.2">
      <c r="D4898" s="139"/>
    </row>
    <row r="4899" spans="4:4" x14ac:dyDescent="0.2">
      <c r="D4899" s="139"/>
    </row>
    <row r="4900" spans="4:4" x14ac:dyDescent="0.2">
      <c r="D4900" s="139"/>
    </row>
    <row r="4901" spans="4:4" x14ac:dyDescent="0.2">
      <c r="D4901" s="139"/>
    </row>
    <row r="4902" spans="4:4" x14ac:dyDescent="0.2">
      <c r="D4902" s="139"/>
    </row>
    <row r="4903" spans="4:4" x14ac:dyDescent="0.2">
      <c r="D4903" s="139"/>
    </row>
    <row r="4904" spans="4:4" x14ac:dyDescent="0.2">
      <c r="D4904" s="139"/>
    </row>
    <row r="4905" spans="4:4" x14ac:dyDescent="0.2">
      <c r="D4905" s="139"/>
    </row>
    <row r="4906" spans="4:4" x14ac:dyDescent="0.2">
      <c r="D4906" s="139"/>
    </row>
    <row r="4907" spans="4:4" x14ac:dyDescent="0.2">
      <c r="D4907" s="139"/>
    </row>
    <row r="4908" spans="4:4" x14ac:dyDescent="0.2">
      <c r="D4908" s="139"/>
    </row>
    <row r="4909" spans="4:4" x14ac:dyDescent="0.2">
      <c r="D4909" s="139"/>
    </row>
    <row r="4910" spans="4:4" x14ac:dyDescent="0.2">
      <c r="D4910" s="139"/>
    </row>
    <row r="4911" spans="4:4" x14ac:dyDescent="0.2">
      <c r="D4911" s="139"/>
    </row>
    <row r="4912" spans="4:4" x14ac:dyDescent="0.2">
      <c r="D4912" s="139"/>
    </row>
    <row r="4913" spans="4:4" x14ac:dyDescent="0.2">
      <c r="D4913" s="139"/>
    </row>
    <row r="4914" spans="4:4" x14ac:dyDescent="0.2">
      <c r="D4914" s="139"/>
    </row>
    <row r="4915" spans="4:4" x14ac:dyDescent="0.2">
      <c r="D4915" s="139"/>
    </row>
    <row r="4916" spans="4:4" x14ac:dyDescent="0.2">
      <c r="D4916" s="139"/>
    </row>
    <row r="4917" spans="4:4" x14ac:dyDescent="0.2">
      <c r="D4917" s="139"/>
    </row>
    <row r="4918" spans="4:4" x14ac:dyDescent="0.2">
      <c r="D4918" s="139"/>
    </row>
    <row r="4919" spans="4:4" x14ac:dyDescent="0.2">
      <c r="D4919" s="139"/>
    </row>
    <row r="4920" spans="4:4" x14ac:dyDescent="0.2">
      <c r="D4920" s="139"/>
    </row>
    <row r="4921" spans="4:4" x14ac:dyDescent="0.2">
      <c r="D4921" s="139"/>
    </row>
    <row r="4922" spans="4:4" x14ac:dyDescent="0.2">
      <c r="D4922" s="139"/>
    </row>
    <row r="4923" spans="4:4" x14ac:dyDescent="0.2">
      <c r="D4923" s="139"/>
    </row>
    <row r="4924" spans="4:4" x14ac:dyDescent="0.2">
      <c r="D4924" s="139"/>
    </row>
    <row r="4925" spans="4:4" x14ac:dyDescent="0.2">
      <c r="D4925" s="139"/>
    </row>
    <row r="4926" spans="4:4" x14ac:dyDescent="0.2">
      <c r="D4926" s="139"/>
    </row>
    <row r="4927" spans="4:4" x14ac:dyDescent="0.2">
      <c r="D4927" s="139"/>
    </row>
    <row r="4928" spans="4:4" x14ac:dyDescent="0.2">
      <c r="D4928" s="139"/>
    </row>
    <row r="4929" spans="4:4" x14ac:dyDescent="0.2">
      <c r="D4929" s="139"/>
    </row>
    <row r="4930" spans="4:4" x14ac:dyDescent="0.2">
      <c r="D4930" s="139"/>
    </row>
    <row r="4931" spans="4:4" x14ac:dyDescent="0.2">
      <c r="D4931" s="139"/>
    </row>
    <row r="4932" spans="4:4" x14ac:dyDescent="0.2">
      <c r="D4932" s="139"/>
    </row>
    <row r="4933" spans="4:4" x14ac:dyDescent="0.2">
      <c r="D4933" s="139"/>
    </row>
    <row r="4934" spans="4:4" x14ac:dyDescent="0.2">
      <c r="D4934" s="139"/>
    </row>
    <row r="4935" spans="4:4" x14ac:dyDescent="0.2">
      <c r="D4935" s="139"/>
    </row>
    <row r="4936" spans="4:4" x14ac:dyDescent="0.2">
      <c r="D4936" s="139"/>
    </row>
    <row r="4937" spans="4:4" x14ac:dyDescent="0.2">
      <c r="D4937" s="139"/>
    </row>
    <row r="4938" spans="4:4" x14ac:dyDescent="0.2">
      <c r="D4938" s="139"/>
    </row>
    <row r="4939" spans="4:4" x14ac:dyDescent="0.2">
      <c r="D4939" s="139"/>
    </row>
    <row r="4940" spans="4:4" x14ac:dyDescent="0.2">
      <c r="D4940" s="139"/>
    </row>
    <row r="4941" spans="4:4" x14ac:dyDescent="0.2">
      <c r="D4941" s="139"/>
    </row>
    <row r="4942" spans="4:4" x14ac:dyDescent="0.2">
      <c r="D4942" s="139"/>
    </row>
    <row r="4943" spans="4:4" x14ac:dyDescent="0.2">
      <c r="D4943" s="139"/>
    </row>
    <row r="4944" spans="4:4" x14ac:dyDescent="0.2">
      <c r="D4944" s="139"/>
    </row>
    <row r="4945" spans="4:4" x14ac:dyDescent="0.2">
      <c r="D4945" s="139"/>
    </row>
    <row r="4946" spans="4:4" x14ac:dyDescent="0.2">
      <c r="D4946" s="139"/>
    </row>
    <row r="4947" spans="4:4" x14ac:dyDescent="0.2">
      <c r="D4947" s="139"/>
    </row>
    <row r="4948" spans="4:4" x14ac:dyDescent="0.2">
      <c r="D4948" s="139"/>
    </row>
    <row r="4949" spans="4:4" x14ac:dyDescent="0.2">
      <c r="D4949" s="139"/>
    </row>
    <row r="4950" spans="4:4" x14ac:dyDescent="0.2">
      <c r="D4950" s="139"/>
    </row>
    <row r="4951" spans="4:4" x14ac:dyDescent="0.2">
      <c r="D4951" s="139"/>
    </row>
    <row r="4952" spans="4:4" x14ac:dyDescent="0.2">
      <c r="D4952" s="139"/>
    </row>
    <row r="4953" spans="4:4" x14ac:dyDescent="0.2">
      <c r="D4953" s="139"/>
    </row>
    <row r="4954" spans="4:4" x14ac:dyDescent="0.2">
      <c r="D4954" s="139"/>
    </row>
    <row r="4955" spans="4:4" x14ac:dyDescent="0.2">
      <c r="D4955" s="139"/>
    </row>
    <row r="4956" spans="4:4" x14ac:dyDescent="0.2">
      <c r="D4956" s="139"/>
    </row>
    <row r="4957" spans="4:4" x14ac:dyDescent="0.2">
      <c r="D4957" s="139"/>
    </row>
    <row r="4958" spans="4:4" x14ac:dyDescent="0.2">
      <c r="D4958" s="139"/>
    </row>
    <row r="4959" spans="4:4" x14ac:dyDescent="0.2">
      <c r="D4959" s="139"/>
    </row>
    <row r="4960" spans="4:4" x14ac:dyDescent="0.2">
      <c r="D4960" s="139"/>
    </row>
    <row r="4961" spans="4:4" x14ac:dyDescent="0.2">
      <c r="D4961" s="139"/>
    </row>
    <row r="4962" spans="4:4" x14ac:dyDescent="0.2">
      <c r="D4962" s="139"/>
    </row>
    <row r="4963" spans="4:4" x14ac:dyDescent="0.2">
      <c r="D4963" s="139"/>
    </row>
    <row r="4964" spans="4:4" x14ac:dyDescent="0.2">
      <c r="D4964" s="139"/>
    </row>
    <row r="4965" spans="4:4" x14ac:dyDescent="0.2">
      <c r="D4965" s="139"/>
    </row>
    <row r="4966" spans="4:4" x14ac:dyDescent="0.2">
      <c r="D4966" s="139"/>
    </row>
    <row r="4967" spans="4:4" x14ac:dyDescent="0.2">
      <c r="D4967" s="139"/>
    </row>
    <row r="4968" spans="4:4" x14ac:dyDescent="0.2">
      <c r="D4968" s="139"/>
    </row>
    <row r="4969" spans="4:4" x14ac:dyDescent="0.2">
      <c r="D4969" s="139"/>
    </row>
    <row r="4970" spans="4:4" x14ac:dyDescent="0.2">
      <c r="D4970" s="139"/>
    </row>
    <row r="4971" spans="4:4" x14ac:dyDescent="0.2">
      <c r="D4971" s="139"/>
    </row>
    <row r="4972" spans="4:4" x14ac:dyDescent="0.2">
      <c r="D4972" s="139"/>
    </row>
    <row r="4973" spans="4:4" x14ac:dyDescent="0.2">
      <c r="D4973" s="139"/>
    </row>
    <row r="4974" spans="4:4" x14ac:dyDescent="0.2">
      <c r="D4974" s="139"/>
    </row>
    <row r="4975" spans="4:4" x14ac:dyDescent="0.2">
      <c r="D4975" s="139"/>
    </row>
    <row r="4976" spans="4:4" x14ac:dyDescent="0.2">
      <c r="D4976" s="139"/>
    </row>
    <row r="4977" spans="4:4" x14ac:dyDescent="0.2">
      <c r="D4977" s="139"/>
    </row>
    <row r="4978" spans="4:4" x14ac:dyDescent="0.2">
      <c r="D4978" s="139"/>
    </row>
    <row r="4979" spans="4:4" x14ac:dyDescent="0.2">
      <c r="D4979" s="139"/>
    </row>
    <row r="4980" spans="4:4" x14ac:dyDescent="0.2">
      <c r="D4980" s="139"/>
    </row>
    <row r="4981" spans="4:4" x14ac:dyDescent="0.2">
      <c r="D4981" s="139"/>
    </row>
    <row r="4982" spans="4:4" x14ac:dyDescent="0.2">
      <c r="D4982" s="139"/>
    </row>
    <row r="4983" spans="4:4" x14ac:dyDescent="0.2">
      <c r="D4983" s="139"/>
    </row>
    <row r="4984" spans="4:4" x14ac:dyDescent="0.2">
      <c r="D4984" s="139"/>
    </row>
    <row r="4985" spans="4:4" x14ac:dyDescent="0.2">
      <c r="D4985" s="139"/>
    </row>
    <row r="4986" spans="4:4" x14ac:dyDescent="0.2">
      <c r="D4986" s="139"/>
    </row>
    <row r="4987" spans="4:4" x14ac:dyDescent="0.2">
      <c r="D4987" s="139"/>
    </row>
    <row r="4988" spans="4:4" x14ac:dyDescent="0.2">
      <c r="D4988" s="139"/>
    </row>
    <row r="4989" spans="4:4" x14ac:dyDescent="0.2">
      <c r="D4989" s="139"/>
    </row>
    <row r="4990" spans="4:4" x14ac:dyDescent="0.2">
      <c r="D4990" s="139"/>
    </row>
    <row r="4991" spans="4:4" x14ac:dyDescent="0.2">
      <c r="D4991" s="139"/>
    </row>
    <row r="4992" spans="4:4" x14ac:dyDescent="0.2">
      <c r="D4992" s="139"/>
    </row>
    <row r="4993" spans="4:4" x14ac:dyDescent="0.2">
      <c r="D4993" s="139"/>
    </row>
    <row r="4994" spans="4:4" x14ac:dyDescent="0.2">
      <c r="D4994" s="139"/>
    </row>
    <row r="4995" spans="4:4" x14ac:dyDescent="0.2">
      <c r="D4995" s="139"/>
    </row>
    <row r="4996" spans="4:4" x14ac:dyDescent="0.2">
      <c r="D4996" s="139"/>
    </row>
    <row r="4997" spans="4:4" x14ac:dyDescent="0.2">
      <c r="D4997" s="139"/>
    </row>
    <row r="4998" spans="4:4" x14ac:dyDescent="0.2">
      <c r="D4998" s="139"/>
    </row>
    <row r="4999" spans="4:4" x14ac:dyDescent="0.2">
      <c r="D4999" s="139"/>
    </row>
    <row r="5000" spans="4:4" x14ac:dyDescent="0.2">
      <c r="D5000" s="139"/>
    </row>
  </sheetData>
  <mergeCells count="5">
    <mergeCell ref="A1:G1"/>
    <mergeCell ref="C2:G2"/>
    <mergeCell ref="C3:G3"/>
    <mergeCell ref="C4:G4"/>
    <mergeCell ref="C33:G33"/>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activeCell="F9" sqref="F9"/>
    </sheetView>
  </sheetViews>
  <sheetFormatPr defaultRowHeight="12.75" outlineLevelRow="1" x14ac:dyDescent="0.2"/>
  <cols>
    <col min="1" max="1" width="3.42578125" customWidth="1"/>
    <col min="2" max="2" width="12.5703125" style="87" customWidth="1"/>
    <col min="3" max="3" width="63.28515625" style="8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0" width="8.42578125" customWidth="1"/>
    <col min="21" max="23" width="0" hidden="1" customWidth="1"/>
    <col min="29" max="29" width="0" hidden="1" customWidth="1"/>
    <col min="31" max="41" width="0" hidden="1" customWidth="1"/>
  </cols>
  <sheetData>
    <row r="1" spans="1:60" ht="15.75" customHeight="1" x14ac:dyDescent="0.25">
      <c r="A1" s="242" t="s">
        <v>137</v>
      </c>
      <c r="B1" s="242"/>
      <c r="C1" s="242"/>
      <c r="D1" s="242"/>
      <c r="E1" s="242"/>
      <c r="F1" s="242"/>
      <c r="G1" s="242"/>
      <c r="AG1" t="s">
        <v>138</v>
      </c>
    </row>
    <row r="2" spans="1:60" ht="24.95" customHeight="1" x14ac:dyDescent="0.2">
      <c r="A2" s="140" t="s">
        <v>7</v>
      </c>
      <c r="B2" s="75" t="s">
        <v>43</v>
      </c>
      <c r="C2" s="243" t="s">
        <v>44</v>
      </c>
      <c r="D2" s="244"/>
      <c r="E2" s="244"/>
      <c r="F2" s="244"/>
      <c r="G2" s="245"/>
      <c r="AG2" t="s">
        <v>139</v>
      </c>
    </row>
    <row r="3" spans="1:60" ht="24.95" customHeight="1" x14ac:dyDescent="0.2">
      <c r="A3" s="140" t="s">
        <v>8</v>
      </c>
      <c r="B3" s="75" t="s">
        <v>46</v>
      </c>
      <c r="C3" s="243" t="s">
        <v>47</v>
      </c>
      <c r="D3" s="244"/>
      <c r="E3" s="244"/>
      <c r="F3" s="244"/>
      <c r="G3" s="245"/>
      <c r="AC3" s="87" t="s">
        <v>139</v>
      </c>
      <c r="AG3" t="s">
        <v>140</v>
      </c>
    </row>
    <row r="4" spans="1:60" ht="24.95" customHeight="1" x14ac:dyDescent="0.2">
      <c r="A4" s="141" t="s">
        <v>9</v>
      </c>
      <c r="B4" s="142" t="s">
        <v>52</v>
      </c>
      <c r="C4" s="246" t="s">
        <v>28</v>
      </c>
      <c r="D4" s="247"/>
      <c r="E4" s="247"/>
      <c r="F4" s="247"/>
      <c r="G4" s="248"/>
      <c r="AG4" t="s">
        <v>141</v>
      </c>
    </row>
    <row r="5" spans="1:60" x14ac:dyDescent="0.2">
      <c r="D5" s="139"/>
    </row>
    <row r="6" spans="1:60" ht="38.25" x14ac:dyDescent="0.2">
      <c r="A6" s="144" t="s">
        <v>142</v>
      </c>
      <c r="B6" s="146" t="s">
        <v>143</v>
      </c>
      <c r="C6" s="146" t="s">
        <v>144</v>
      </c>
      <c r="D6" s="145" t="s">
        <v>145</v>
      </c>
      <c r="E6" s="144" t="s">
        <v>146</v>
      </c>
      <c r="F6" s="143" t="s">
        <v>147</v>
      </c>
      <c r="G6" s="144" t="s">
        <v>29</v>
      </c>
      <c r="H6" s="147" t="s">
        <v>30</v>
      </c>
      <c r="I6" s="147" t="s">
        <v>148</v>
      </c>
      <c r="J6" s="147" t="s">
        <v>31</v>
      </c>
      <c r="K6" s="147" t="s">
        <v>149</v>
      </c>
      <c r="L6" s="147" t="s">
        <v>150</v>
      </c>
      <c r="M6" s="147" t="s">
        <v>151</v>
      </c>
      <c r="N6" s="147" t="s">
        <v>152</v>
      </c>
      <c r="O6" s="147" t="s">
        <v>153</v>
      </c>
      <c r="P6" s="147" t="s">
        <v>154</v>
      </c>
      <c r="Q6" s="147" t="s">
        <v>155</v>
      </c>
      <c r="R6" s="147" t="s">
        <v>156</v>
      </c>
      <c r="S6" s="147" t="s">
        <v>157</v>
      </c>
      <c r="T6" s="147" t="s">
        <v>158</v>
      </c>
      <c r="U6" s="147" t="s">
        <v>159</v>
      </c>
      <c r="V6" s="147" t="s">
        <v>160</v>
      </c>
      <c r="W6" s="147" t="s">
        <v>161</v>
      </c>
    </row>
    <row r="7" spans="1:60" hidden="1" x14ac:dyDescent="0.2">
      <c r="A7" s="5"/>
      <c r="B7" s="6"/>
      <c r="C7" s="6"/>
      <c r="D7" s="8"/>
      <c r="E7" s="149"/>
      <c r="F7" s="150"/>
      <c r="G7" s="150"/>
      <c r="H7" s="150"/>
      <c r="I7" s="150"/>
      <c r="J7" s="150"/>
      <c r="K7" s="150"/>
      <c r="L7" s="150"/>
      <c r="M7" s="150"/>
      <c r="N7" s="150"/>
      <c r="O7" s="150"/>
      <c r="P7" s="150"/>
      <c r="Q7" s="150"/>
      <c r="R7" s="150"/>
      <c r="S7" s="150"/>
      <c r="T7" s="150"/>
      <c r="U7" s="150"/>
      <c r="V7" s="150"/>
      <c r="W7" s="150"/>
    </row>
    <row r="8" spans="1:60" x14ac:dyDescent="0.2">
      <c r="A8" s="161" t="s">
        <v>162</v>
      </c>
      <c r="B8" s="162" t="s">
        <v>136</v>
      </c>
      <c r="C8" s="183" t="s">
        <v>28</v>
      </c>
      <c r="D8" s="163"/>
      <c r="E8" s="164"/>
      <c r="F8" s="165"/>
      <c r="G8" s="165">
        <f>SUMIF(AG9:AG11,"&lt;&gt;NOR",G9:G11)</f>
        <v>0</v>
      </c>
      <c r="H8" s="165"/>
      <c r="I8" s="165">
        <f>SUM(I9:I11)</f>
        <v>0</v>
      </c>
      <c r="J8" s="165"/>
      <c r="K8" s="165">
        <f>SUM(K9:K11)</f>
        <v>22000</v>
      </c>
      <c r="L8" s="165"/>
      <c r="M8" s="165">
        <f>SUM(M9:M11)</f>
        <v>0</v>
      </c>
      <c r="N8" s="165"/>
      <c r="O8" s="165">
        <f>SUM(O9:O11)</f>
        <v>0</v>
      </c>
      <c r="P8" s="165"/>
      <c r="Q8" s="165">
        <f>SUM(Q9:Q11)</f>
        <v>0</v>
      </c>
      <c r="R8" s="165"/>
      <c r="S8" s="165"/>
      <c r="T8" s="166"/>
      <c r="U8" s="160"/>
      <c r="V8" s="160">
        <f>SUM(V9:V11)</f>
        <v>0</v>
      </c>
      <c r="W8" s="160"/>
      <c r="AG8" t="s">
        <v>163</v>
      </c>
    </row>
    <row r="9" spans="1:60" outlineLevel="1" x14ac:dyDescent="0.2">
      <c r="A9" s="174">
        <v>1</v>
      </c>
      <c r="B9" s="175" t="s">
        <v>831</v>
      </c>
      <c r="C9" s="186" t="s">
        <v>832</v>
      </c>
      <c r="D9" s="176" t="s">
        <v>833</v>
      </c>
      <c r="E9" s="177">
        <v>1</v>
      </c>
      <c r="F9" s="178">
        <v>0</v>
      </c>
      <c r="G9" s="179">
        <f>ROUND(E9*F9,2)</f>
        <v>0</v>
      </c>
      <c r="H9" s="178">
        <v>0</v>
      </c>
      <c r="I9" s="179">
        <f>ROUND(E9*H9,2)</f>
        <v>0</v>
      </c>
      <c r="J9" s="178">
        <v>4000</v>
      </c>
      <c r="K9" s="179">
        <f>ROUND(E9*J9,2)</f>
        <v>4000</v>
      </c>
      <c r="L9" s="179">
        <v>21</v>
      </c>
      <c r="M9" s="179">
        <f>G9*(1+L9/100)</f>
        <v>0</v>
      </c>
      <c r="N9" s="179">
        <v>0</v>
      </c>
      <c r="O9" s="179">
        <f>ROUND(E9*N9,2)</f>
        <v>0</v>
      </c>
      <c r="P9" s="179">
        <v>0</v>
      </c>
      <c r="Q9" s="179">
        <f>ROUND(E9*P9,2)</f>
        <v>0</v>
      </c>
      <c r="R9" s="179"/>
      <c r="S9" s="179" t="s">
        <v>168</v>
      </c>
      <c r="T9" s="180" t="s">
        <v>408</v>
      </c>
      <c r="U9" s="157">
        <v>0</v>
      </c>
      <c r="V9" s="157">
        <f>ROUND(E9*U9,2)</f>
        <v>0</v>
      </c>
      <c r="W9" s="157"/>
      <c r="X9" s="148"/>
      <c r="Y9" s="148"/>
      <c r="Z9" s="148"/>
      <c r="AA9" s="148"/>
      <c r="AB9" s="148"/>
      <c r="AC9" s="148"/>
      <c r="AD9" s="148"/>
      <c r="AE9" s="148"/>
      <c r="AF9" s="148"/>
      <c r="AG9" s="148" t="s">
        <v>834</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74">
        <v>2</v>
      </c>
      <c r="B10" s="175" t="s">
        <v>835</v>
      </c>
      <c r="C10" s="186" t="s">
        <v>836</v>
      </c>
      <c r="D10" s="176" t="s">
        <v>833</v>
      </c>
      <c r="E10" s="177">
        <v>1</v>
      </c>
      <c r="F10" s="178">
        <v>0</v>
      </c>
      <c r="G10" s="179">
        <f>ROUND(E10*F10,2)</f>
        <v>0</v>
      </c>
      <c r="H10" s="178">
        <v>0</v>
      </c>
      <c r="I10" s="179">
        <f>ROUND(E10*H10,2)</f>
        <v>0</v>
      </c>
      <c r="J10" s="178">
        <v>12000</v>
      </c>
      <c r="K10" s="179">
        <f>ROUND(E10*J10,2)</f>
        <v>12000</v>
      </c>
      <c r="L10" s="179">
        <v>21</v>
      </c>
      <c r="M10" s="179">
        <f>G10*(1+L10/100)</f>
        <v>0</v>
      </c>
      <c r="N10" s="179">
        <v>0</v>
      </c>
      <c r="O10" s="179">
        <f>ROUND(E10*N10,2)</f>
        <v>0</v>
      </c>
      <c r="P10" s="179">
        <v>0</v>
      </c>
      <c r="Q10" s="179">
        <f>ROUND(E10*P10,2)</f>
        <v>0</v>
      </c>
      <c r="R10" s="179"/>
      <c r="S10" s="179" t="s">
        <v>168</v>
      </c>
      <c r="T10" s="180" t="s">
        <v>408</v>
      </c>
      <c r="U10" s="157">
        <v>0</v>
      </c>
      <c r="V10" s="157">
        <f>ROUND(E10*U10,2)</f>
        <v>0</v>
      </c>
      <c r="W10" s="157"/>
      <c r="X10" s="148"/>
      <c r="Y10" s="148"/>
      <c r="Z10" s="148"/>
      <c r="AA10" s="148"/>
      <c r="AB10" s="148"/>
      <c r="AC10" s="148"/>
      <c r="AD10" s="148"/>
      <c r="AE10" s="148"/>
      <c r="AF10" s="148"/>
      <c r="AG10" s="148" t="s">
        <v>834</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67">
        <v>3</v>
      </c>
      <c r="B11" s="168" t="s">
        <v>837</v>
      </c>
      <c r="C11" s="184" t="s">
        <v>838</v>
      </c>
      <c r="D11" s="169" t="s">
        <v>833</v>
      </c>
      <c r="E11" s="170">
        <v>1</v>
      </c>
      <c r="F11" s="171">
        <v>0</v>
      </c>
      <c r="G11" s="172">
        <f>ROUND(E11*F11,2)</f>
        <v>0</v>
      </c>
      <c r="H11" s="171">
        <v>0</v>
      </c>
      <c r="I11" s="172">
        <f>ROUND(E11*H11,2)</f>
        <v>0</v>
      </c>
      <c r="J11" s="171">
        <v>6000</v>
      </c>
      <c r="K11" s="172">
        <f>ROUND(E11*J11,2)</f>
        <v>6000</v>
      </c>
      <c r="L11" s="172">
        <v>21</v>
      </c>
      <c r="M11" s="172">
        <f>G11*(1+L11/100)</f>
        <v>0</v>
      </c>
      <c r="N11" s="172">
        <v>0</v>
      </c>
      <c r="O11" s="172">
        <f>ROUND(E11*N11,2)</f>
        <v>0</v>
      </c>
      <c r="P11" s="172">
        <v>0</v>
      </c>
      <c r="Q11" s="172">
        <f>ROUND(E11*P11,2)</f>
        <v>0</v>
      </c>
      <c r="R11" s="172"/>
      <c r="S11" s="172" t="s">
        <v>168</v>
      </c>
      <c r="T11" s="173" t="s">
        <v>408</v>
      </c>
      <c r="U11" s="157">
        <v>0</v>
      </c>
      <c r="V11" s="157">
        <f>ROUND(E11*U11,2)</f>
        <v>0</v>
      </c>
      <c r="W11" s="157"/>
      <c r="X11" s="148"/>
      <c r="Y11" s="148"/>
      <c r="Z11" s="148"/>
      <c r="AA11" s="148"/>
      <c r="AB11" s="148"/>
      <c r="AC11" s="148"/>
      <c r="AD11" s="148"/>
      <c r="AE11" s="148"/>
      <c r="AF11" s="148"/>
      <c r="AG11" s="148" t="s">
        <v>834</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x14ac:dyDescent="0.2">
      <c r="A12" s="5"/>
      <c r="B12" s="6"/>
      <c r="C12" s="187"/>
      <c r="D12" s="8"/>
      <c r="E12" s="5"/>
      <c r="F12" s="5"/>
      <c r="G12" s="5"/>
      <c r="H12" s="5"/>
      <c r="I12" s="5"/>
      <c r="J12" s="5"/>
      <c r="K12" s="5"/>
      <c r="L12" s="5"/>
      <c r="M12" s="5"/>
      <c r="N12" s="5"/>
      <c r="O12" s="5"/>
      <c r="P12" s="5"/>
      <c r="Q12" s="5"/>
      <c r="R12" s="5"/>
      <c r="S12" s="5"/>
      <c r="T12" s="5"/>
      <c r="U12" s="5"/>
      <c r="V12" s="5"/>
      <c r="W12" s="5"/>
      <c r="AE12">
        <v>15</v>
      </c>
      <c r="AF12">
        <v>21</v>
      </c>
    </row>
    <row r="13" spans="1:60" x14ac:dyDescent="0.2">
      <c r="A13" s="151"/>
      <c r="B13" s="152" t="s">
        <v>29</v>
      </c>
      <c r="C13" s="188"/>
      <c r="D13" s="153"/>
      <c r="E13" s="154"/>
      <c r="F13" s="154"/>
      <c r="G13" s="182">
        <f>G8</f>
        <v>0</v>
      </c>
      <c r="H13" s="5"/>
      <c r="I13" s="5"/>
      <c r="J13" s="5"/>
      <c r="K13" s="5"/>
      <c r="L13" s="5"/>
      <c r="M13" s="5"/>
      <c r="N13" s="5"/>
      <c r="O13" s="5"/>
      <c r="P13" s="5"/>
      <c r="Q13" s="5"/>
      <c r="R13" s="5"/>
      <c r="S13" s="5"/>
      <c r="T13" s="5"/>
      <c r="U13" s="5"/>
      <c r="V13" s="5"/>
      <c r="W13" s="5"/>
      <c r="AE13">
        <f>SUMIF(L7:L11,AE12,G7:G11)</f>
        <v>0</v>
      </c>
      <c r="AF13">
        <f>SUMIF(L7:L11,AF12,G7:G11)</f>
        <v>0</v>
      </c>
      <c r="AG13" t="s">
        <v>721</v>
      </c>
    </row>
    <row r="14" spans="1:60" x14ac:dyDescent="0.2">
      <c r="C14" s="189"/>
      <c r="D14" s="139"/>
      <c r="AG14" t="s">
        <v>722</v>
      </c>
    </row>
    <row r="15" spans="1:60" x14ac:dyDescent="0.2">
      <c r="D15" s="139"/>
    </row>
    <row r="16" spans="1:60" x14ac:dyDescent="0.2">
      <c r="D16" s="139"/>
    </row>
    <row r="17" spans="4:4" x14ac:dyDescent="0.2">
      <c r="D17" s="139"/>
    </row>
    <row r="18" spans="4:4" x14ac:dyDescent="0.2">
      <c r="D18" s="139"/>
    </row>
    <row r="19" spans="4:4" x14ac:dyDescent="0.2">
      <c r="D19" s="139"/>
    </row>
    <row r="20" spans="4:4" x14ac:dyDescent="0.2">
      <c r="D20" s="139"/>
    </row>
    <row r="21" spans="4:4" x14ac:dyDescent="0.2">
      <c r="D21" s="139"/>
    </row>
    <row r="22" spans="4:4" x14ac:dyDescent="0.2">
      <c r="D22" s="139"/>
    </row>
    <row r="23" spans="4:4" x14ac:dyDescent="0.2">
      <c r="D23" s="139"/>
    </row>
    <row r="24" spans="4:4" x14ac:dyDescent="0.2">
      <c r="D24" s="139"/>
    </row>
    <row r="25" spans="4:4" x14ac:dyDescent="0.2">
      <c r="D25" s="139"/>
    </row>
    <row r="26" spans="4:4" x14ac:dyDescent="0.2">
      <c r="D26" s="139"/>
    </row>
    <row r="27" spans="4:4" x14ac:dyDescent="0.2">
      <c r="D27" s="139"/>
    </row>
    <row r="28" spans="4:4" x14ac:dyDescent="0.2">
      <c r="D28" s="139"/>
    </row>
    <row r="29" spans="4:4" x14ac:dyDescent="0.2">
      <c r="D29" s="139"/>
    </row>
    <row r="30" spans="4:4" x14ac:dyDescent="0.2">
      <c r="D30" s="139"/>
    </row>
    <row r="31" spans="4:4" x14ac:dyDescent="0.2">
      <c r="D31" s="139"/>
    </row>
    <row r="32" spans="4:4" x14ac:dyDescent="0.2">
      <c r="D32" s="139"/>
    </row>
    <row r="33" spans="4:4" x14ac:dyDescent="0.2">
      <c r="D33" s="139"/>
    </row>
    <row r="34" spans="4:4" x14ac:dyDescent="0.2">
      <c r="D34" s="139"/>
    </row>
    <row r="35" spans="4:4" x14ac:dyDescent="0.2">
      <c r="D35" s="139"/>
    </row>
    <row r="36" spans="4:4" x14ac:dyDescent="0.2">
      <c r="D36" s="139"/>
    </row>
    <row r="37" spans="4:4" x14ac:dyDescent="0.2">
      <c r="D37" s="139"/>
    </row>
    <row r="38" spans="4:4" x14ac:dyDescent="0.2">
      <c r="D38" s="139"/>
    </row>
    <row r="39" spans="4:4" x14ac:dyDescent="0.2">
      <c r="D39" s="139"/>
    </row>
    <row r="40" spans="4:4" x14ac:dyDescent="0.2">
      <c r="D40" s="139"/>
    </row>
    <row r="41" spans="4:4" x14ac:dyDescent="0.2">
      <c r="D41" s="139"/>
    </row>
    <row r="42" spans="4:4" x14ac:dyDescent="0.2">
      <c r="D42" s="139"/>
    </row>
    <row r="43" spans="4:4" x14ac:dyDescent="0.2">
      <c r="D43" s="139"/>
    </row>
    <row r="44" spans="4:4" x14ac:dyDescent="0.2">
      <c r="D44" s="139"/>
    </row>
    <row r="45" spans="4:4" x14ac:dyDescent="0.2">
      <c r="D45" s="139"/>
    </row>
    <row r="46" spans="4:4" x14ac:dyDescent="0.2">
      <c r="D46" s="139"/>
    </row>
    <row r="47" spans="4:4" x14ac:dyDescent="0.2">
      <c r="D47" s="139"/>
    </row>
    <row r="48" spans="4:4" x14ac:dyDescent="0.2">
      <c r="D48" s="139"/>
    </row>
    <row r="49" spans="4:4" x14ac:dyDescent="0.2">
      <c r="D49" s="139"/>
    </row>
    <row r="50" spans="4:4" x14ac:dyDescent="0.2">
      <c r="D50" s="139"/>
    </row>
    <row r="51" spans="4:4" x14ac:dyDescent="0.2">
      <c r="D51" s="139"/>
    </row>
    <row r="52" spans="4:4" x14ac:dyDescent="0.2">
      <c r="D52" s="139"/>
    </row>
    <row r="53" spans="4:4" x14ac:dyDescent="0.2">
      <c r="D53" s="139"/>
    </row>
    <row r="54" spans="4:4" x14ac:dyDescent="0.2">
      <c r="D54" s="139"/>
    </row>
    <row r="55" spans="4:4" x14ac:dyDescent="0.2">
      <c r="D55" s="139"/>
    </row>
    <row r="56" spans="4:4" x14ac:dyDescent="0.2">
      <c r="D56" s="139"/>
    </row>
    <row r="57" spans="4:4" x14ac:dyDescent="0.2">
      <c r="D57" s="139"/>
    </row>
    <row r="58" spans="4:4" x14ac:dyDescent="0.2">
      <c r="D58" s="139"/>
    </row>
    <row r="59" spans="4:4" x14ac:dyDescent="0.2">
      <c r="D59" s="139"/>
    </row>
    <row r="60" spans="4:4" x14ac:dyDescent="0.2">
      <c r="D60" s="139"/>
    </row>
    <row r="61" spans="4:4" x14ac:dyDescent="0.2">
      <c r="D61" s="139"/>
    </row>
    <row r="62" spans="4:4" x14ac:dyDescent="0.2">
      <c r="D62" s="139"/>
    </row>
    <row r="63" spans="4:4" x14ac:dyDescent="0.2">
      <c r="D63" s="139"/>
    </row>
    <row r="64" spans="4:4" x14ac:dyDescent="0.2">
      <c r="D64" s="139"/>
    </row>
    <row r="65" spans="4:4" x14ac:dyDescent="0.2">
      <c r="D65" s="139"/>
    </row>
    <row r="66" spans="4:4" x14ac:dyDescent="0.2">
      <c r="D66" s="139"/>
    </row>
    <row r="67" spans="4:4" x14ac:dyDescent="0.2">
      <c r="D67" s="139"/>
    </row>
    <row r="68" spans="4:4" x14ac:dyDescent="0.2">
      <c r="D68" s="139"/>
    </row>
    <row r="69" spans="4:4" x14ac:dyDescent="0.2">
      <c r="D69" s="139"/>
    </row>
    <row r="70" spans="4:4" x14ac:dyDescent="0.2">
      <c r="D70" s="139"/>
    </row>
    <row r="71" spans="4:4" x14ac:dyDescent="0.2">
      <c r="D71" s="139"/>
    </row>
    <row r="72" spans="4:4" x14ac:dyDescent="0.2">
      <c r="D72" s="139"/>
    </row>
    <row r="73" spans="4:4" x14ac:dyDescent="0.2">
      <c r="D73" s="139"/>
    </row>
    <row r="74" spans="4:4" x14ac:dyDescent="0.2">
      <c r="D74" s="139"/>
    </row>
    <row r="75" spans="4:4" x14ac:dyDescent="0.2">
      <c r="D75" s="139"/>
    </row>
    <row r="76" spans="4:4" x14ac:dyDescent="0.2">
      <c r="D76" s="139"/>
    </row>
    <row r="77" spans="4:4" x14ac:dyDescent="0.2">
      <c r="D77" s="139"/>
    </row>
    <row r="78" spans="4:4" x14ac:dyDescent="0.2">
      <c r="D78" s="139"/>
    </row>
    <row r="79" spans="4:4" x14ac:dyDescent="0.2">
      <c r="D79" s="139"/>
    </row>
    <row r="80" spans="4:4" x14ac:dyDescent="0.2">
      <c r="D80" s="139"/>
    </row>
    <row r="81" spans="4:4" x14ac:dyDescent="0.2">
      <c r="D81" s="139"/>
    </row>
    <row r="82" spans="4:4" x14ac:dyDescent="0.2">
      <c r="D82" s="139"/>
    </row>
    <row r="83" spans="4:4" x14ac:dyDescent="0.2">
      <c r="D83" s="139"/>
    </row>
    <row r="84" spans="4:4" x14ac:dyDescent="0.2">
      <c r="D84" s="139"/>
    </row>
    <row r="85" spans="4:4" x14ac:dyDescent="0.2">
      <c r="D85" s="139"/>
    </row>
    <row r="86" spans="4:4" x14ac:dyDescent="0.2">
      <c r="D86" s="139"/>
    </row>
    <row r="87" spans="4:4" x14ac:dyDescent="0.2">
      <c r="D87" s="139"/>
    </row>
    <row r="88" spans="4:4" x14ac:dyDescent="0.2">
      <c r="D88" s="139"/>
    </row>
    <row r="89" spans="4:4" x14ac:dyDescent="0.2">
      <c r="D89" s="139"/>
    </row>
    <row r="90" spans="4:4" x14ac:dyDescent="0.2">
      <c r="D90" s="139"/>
    </row>
    <row r="91" spans="4:4" x14ac:dyDescent="0.2">
      <c r="D91" s="139"/>
    </row>
    <row r="92" spans="4:4" x14ac:dyDescent="0.2">
      <c r="D92" s="139"/>
    </row>
    <row r="93" spans="4:4" x14ac:dyDescent="0.2">
      <c r="D93" s="139"/>
    </row>
    <row r="94" spans="4:4" x14ac:dyDescent="0.2">
      <c r="D94" s="139"/>
    </row>
    <row r="95" spans="4:4" x14ac:dyDescent="0.2">
      <c r="D95" s="139"/>
    </row>
    <row r="96" spans="4:4" x14ac:dyDescent="0.2">
      <c r="D96" s="139"/>
    </row>
    <row r="97" spans="4:4" x14ac:dyDescent="0.2">
      <c r="D97" s="139"/>
    </row>
    <row r="98" spans="4:4" x14ac:dyDescent="0.2">
      <c r="D98" s="139"/>
    </row>
    <row r="99" spans="4:4" x14ac:dyDescent="0.2">
      <c r="D99" s="139"/>
    </row>
    <row r="100" spans="4:4" x14ac:dyDescent="0.2">
      <c r="D100" s="139"/>
    </row>
    <row r="101" spans="4:4" x14ac:dyDescent="0.2">
      <c r="D101" s="139"/>
    </row>
    <row r="102" spans="4:4" x14ac:dyDescent="0.2">
      <c r="D102" s="139"/>
    </row>
    <row r="103" spans="4:4" x14ac:dyDescent="0.2">
      <c r="D103" s="139"/>
    </row>
    <row r="104" spans="4:4" x14ac:dyDescent="0.2">
      <c r="D104" s="139"/>
    </row>
    <row r="105" spans="4:4" x14ac:dyDescent="0.2">
      <c r="D105" s="139"/>
    </row>
    <row r="106" spans="4:4" x14ac:dyDescent="0.2">
      <c r="D106" s="139"/>
    </row>
    <row r="107" spans="4:4" x14ac:dyDescent="0.2">
      <c r="D107" s="139"/>
    </row>
    <row r="108" spans="4:4" x14ac:dyDescent="0.2">
      <c r="D108" s="139"/>
    </row>
    <row r="109" spans="4:4" x14ac:dyDescent="0.2">
      <c r="D109" s="139"/>
    </row>
    <row r="110" spans="4:4" x14ac:dyDescent="0.2">
      <c r="D110" s="139"/>
    </row>
    <row r="111" spans="4:4" x14ac:dyDescent="0.2">
      <c r="D111" s="139"/>
    </row>
    <row r="112" spans="4:4" x14ac:dyDescent="0.2">
      <c r="D112" s="139"/>
    </row>
    <row r="113" spans="4:4" x14ac:dyDescent="0.2">
      <c r="D113" s="139"/>
    </row>
    <row r="114" spans="4:4" x14ac:dyDescent="0.2">
      <c r="D114" s="139"/>
    </row>
    <row r="115" spans="4:4" x14ac:dyDescent="0.2">
      <c r="D115" s="139"/>
    </row>
    <row r="116" spans="4:4" x14ac:dyDescent="0.2">
      <c r="D116" s="139"/>
    </row>
    <row r="117" spans="4:4" x14ac:dyDescent="0.2">
      <c r="D117" s="139"/>
    </row>
    <row r="118" spans="4:4" x14ac:dyDescent="0.2">
      <c r="D118" s="139"/>
    </row>
    <row r="119" spans="4:4" x14ac:dyDescent="0.2">
      <c r="D119" s="139"/>
    </row>
    <row r="120" spans="4:4" x14ac:dyDescent="0.2">
      <c r="D120" s="139"/>
    </row>
    <row r="121" spans="4:4" x14ac:dyDescent="0.2">
      <c r="D121" s="139"/>
    </row>
    <row r="122" spans="4:4" x14ac:dyDescent="0.2">
      <c r="D122" s="139"/>
    </row>
    <row r="123" spans="4:4" x14ac:dyDescent="0.2">
      <c r="D123" s="139"/>
    </row>
    <row r="124" spans="4:4" x14ac:dyDescent="0.2">
      <c r="D124" s="139"/>
    </row>
    <row r="125" spans="4:4" x14ac:dyDescent="0.2">
      <c r="D125" s="139"/>
    </row>
    <row r="126" spans="4:4" x14ac:dyDescent="0.2">
      <c r="D126" s="139"/>
    </row>
    <row r="127" spans="4:4" x14ac:dyDescent="0.2">
      <c r="D127" s="139"/>
    </row>
    <row r="128" spans="4:4" x14ac:dyDescent="0.2">
      <c r="D128" s="139"/>
    </row>
    <row r="129" spans="4:4" x14ac:dyDescent="0.2">
      <c r="D129" s="139"/>
    </row>
    <row r="130" spans="4:4" x14ac:dyDescent="0.2">
      <c r="D130" s="139"/>
    </row>
    <row r="131" spans="4:4" x14ac:dyDescent="0.2">
      <c r="D131" s="139"/>
    </row>
    <row r="132" spans="4:4" x14ac:dyDescent="0.2">
      <c r="D132" s="139"/>
    </row>
    <row r="133" spans="4:4" x14ac:dyDescent="0.2">
      <c r="D133" s="139"/>
    </row>
    <row r="134" spans="4:4" x14ac:dyDescent="0.2">
      <c r="D134" s="139"/>
    </row>
    <row r="135" spans="4:4" x14ac:dyDescent="0.2">
      <c r="D135" s="139"/>
    </row>
    <row r="136" spans="4:4" x14ac:dyDescent="0.2">
      <c r="D136" s="139"/>
    </row>
    <row r="137" spans="4:4" x14ac:dyDescent="0.2">
      <c r="D137" s="139"/>
    </row>
    <row r="138" spans="4:4" x14ac:dyDescent="0.2">
      <c r="D138" s="139"/>
    </row>
    <row r="139" spans="4:4" x14ac:dyDescent="0.2">
      <c r="D139" s="139"/>
    </row>
    <row r="140" spans="4:4" x14ac:dyDescent="0.2">
      <c r="D140" s="139"/>
    </row>
    <row r="141" spans="4:4" x14ac:dyDescent="0.2">
      <c r="D141" s="139"/>
    </row>
    <row r="142" spans="4:4" x14ac:dyDescent="0.2">
      <c r="D142" s="139"/>
    </row>
    <row r="143" spans="4:4" x14ac:dyDescent="0.2">
      <c r="D143" s="139"/>
    </row>
    <row r="144" spans="4:4" x14ac:dyDescent="0.2">
      <c r="D144" s="139"/>
    </row>
    <row r="145" spans="4:4" x14ac:dyDescent="0.2">
      <c r="D145" s="139"/>
    </row>
    <row r="146" spans="4:4" x14ac:dyDescent="0.2">
      <c r="D146" s="139"/>
    </row>
    <row r="147" spans="4:4" x14ac:dyDescent="0.2">
      <c r="D147" s="139"/>
    </row>
    <row r="148" spans="4:4" x14ac:dyDescent="0.2">
      <c r="D148" s="139"/>
    </row>
    <row r="149" spans="4:4" x14ac:dyDescent="0.2">
      <c r="D149" s="139"/>
    </row>
    <row r="150" spans="4:4" x14ac:dyDescent="0.2">
      <c r="D150" s="139"/>
    </row>
    <row r="151" spans="4:4" x14ac:dyDescent="0.2">
      <c r="D151" s="139"/>
    </row>
    <row r="152" spans="4:4" x14ac:dyDescent="0.2">
      <c r="D152" s="139"/>
    </row>
    <row r="153" spans="4:4" x14ac:dyDescent="0.2">
      <c r="D153" s="139"/>
    </row>
    <row r="154" spans="4:4" x14ac:dyDescent="0.2">
      <c r="D154" s="139"/>
    </row>
    <row r="155" spans="4:4" x14ac:dyDescent="0.2">
      <c r="D155" s="139"/>
    </row>
    <row r="156" spans="4:4" x14ac:dyDescent="0.2">
      <c r="D156" s="139"/>
    </row>
    <row r="157" spans="4:4" x14ac:dyDescent="0.2">
      <c r="D157" s="139"/>
    </row>
    <row r="158" spans="4:4" x14ac:dyDescent="0.2">
      <c r="D158" s="139"/>
    </row>
    <row r="159" spans="4:4" x14ac:dyDescent="0.2">
      <c r="D159" s="139"/>
    </row>
    <row r="160" spans="4:4" x14ac:dyDescent="0.2">
      <c r="D160" s="139"/>
    </row>
    <row r="161" spans="4:4" x14ac:dyDescent="0.2">
      <c r="D161" s="139"/>
    </row>
    <row r="162" spans="4:4" x14ac:dyDescent="0.2">
      <c r="D162" s="139"/>
    </row>
    <row r="163" spans="4:4" x14ac:dyDescent="0.2">
      <c r="D163" s="139"/>
    </row>
    <row r="164" spans="4:4" x14ac:dyDescent="0.2">
      <c r="D164" s="139"/>
    </row>
    <row r="165" spans="4:4" x14ac:dyDescent="0.2">
      <c r="D165" s="139"/>
    </row>
    <row r="166" spans="4:4" x14ac:dyDescent="0.2">
      <c r="D166" s="139"/>
    </row>
    <row r="167" spans="4:4" x14ac:dyDescent="0.2">
      <c r="D167" s="139"/>
    </row>
    <row r="168" spans="4:4" x14ac:dyDescent="0.2">
      <c r="D168" s="139"/>
    </row>
    <row r="169" spans="4:4" x14ac:dyDescent="0.2">
      <c r="D169" s="139"/>
    </row>
    <row r="170" spans="4:4" x14ac:dyDescent="0.2">
      <c r="D170" s="139"/>
    </row>
    <row r="171" spans="4:4" x14ac:dyDescent="0.2">
      <c r="D171" s="139"/>
    </row>
    <row r="172" spans="4:4" x14ac:dyDescent="0.2">
      <c r="D172" s="139"/>
    </row>
    <row r="173" spans="4:4" x14ac:dyDescent="0.2">
      <c r="D173" s="139"/>
    </row>
    <row r="174" spans="4:4" x14ac:dyDescent="0.2">
      <c r="D174" s="139"/>
    </row>
    <row r="175" spans="4:4" x14ac:dyDescent="0.2">
      <c r="D175" s="139"/>
    </row>
    <row r="176" spans="4:4" x14ac:dyDescent="0.2">
      <c r="D176" s="139"/>
    </row>
    <row r="177" spans="4:4" x14ac:dyDescent="0.2">
      <c r="D177" s="139"/>
    </row>
    <row r="178" spans="4:4" x14ac:dyDescent="0.2">
      <c r="D178" s="139"/>
    </row>
    <row r="179" spans="4:4" x14ac:dyDescent="0.2">
      <c r="D179" s="139"/>
    </row>
    <row r="180" spans="4:4" x14ac:dyDescent="0.2">
      <c r="D180" s="139"/>
    </row>
    <row r="181" spans="4:4" x14ac:dyDescent="0.2">
      <c r="D181" s="139"/>
    </row>
    <row r="182" spans="4:4" x14ac:dyDescent="0.2">
      <c r="D182" s="139"/>
    </row>
    <row r="183" spans="4:4" x14ac:dyDescent="0.2">
      <c r="D183" s="139"/>
    </row>
    <row r="184" spans="4:4" x14ac:dyDescent="0.2">
      <c r="D184" s="139"/>
    </row>
    <row r="185" spans="4:4" x14ac:dyDescent="0.2">
      <c r="D185" s="139"/>
    </row>
    <row r="186" spans="4:4" x14ac:dyDescent="0.2">
      <c r="D186" s="139"/>
    </row>
    <row r="187" spans="4:4" x14ac:dyDescent="0.2">
      <c r="D187" s="139"/>
    </row>
    <row r="188" spans="4:4" x14ac:dyDescent="0.2">
      <c r="D188" s="139"/>
    </row>
    <row r="189" spans="4:4" x14ac:dyDescent="0.2">
      <c r="D189" s="139"/>
    </row>
    <row r="190" spans="4:4" x14ac:dyDescent="0.2">
      <c r="D190" s="139"/>
    </row>
    <row r="191" spans="4:4" x14ac:dyDescent="0.2">
      <c r="D191" s="139"/>
    </row>
    <row r="192" spans="4:4" x14ac:dyDescent="0.2">
      <c r="D192" s="139"/>
    </row>
    <row r="193" spans="4:4" x14ac:dyDescent="0.2">
      <c r="D193" s="139"/>
    </row>
    <row r="194" spans="4:4" x14ac:dyDescent="0.2">
      <c r="D194" s="139"/>
    </row>
    <row r="195" spans="4:4" x14ac:dyDescent="0.2">
      <c r="D195" s="139"/>
    </row>
    <row r="196" spans="4:4" x14ac:dyDescent="0.2">
      <c r="D196" s="139"/>
    </row>
    <row r="197" spans="4:4" x14ac:dyDescent="0.2">
      <c r="D197" s="139"/>
    </row>
    <row r="198" spans="4:4" x14ac:dyDescent="0.2">
      <c r="D198" s="139"/>
    </row>
    <row r="199" spans="4:4" x14ac:dyDescent="0.2">
      <c r="D199" s="139"/>
    </row>
    <row r="200" spans="4:4" x14ac:dyDescent="0.2">
      <c r="D200" s="139"/>
    </row>
    <row r="201" spans="4:4" x14ac:dyDescent="0.2">
      <c r="D201" s="139"/>
    </row>
    <row r="202" spans="4:4" x14ac:dyDescent="0.2">
      <c r="D202" s="139"/>
    </row>
    <row r="203" spans="4:4" x14ac:dyDescent="0.2">
      <c r="D203" s="139"/>
    </row>
    <row r="204" spans="4:4" x14ac:dyDescent="0.2">
      <c r="D204" s="139"/>
    </row>
    <row r="205" spans="4:4" x14ac:dyDescent="0.2">
      <c r="D205" s="139"/>
    </row>
    <row r="206" spans="4:4" x14ac:dyDescent="0.2">
      <c r="D206" s="139"/>
    </row>
    <row r="207" spans="4:4" x14ac:dyDescent="0.2">
      <c r="D207" s="139"/>
    </row>
    <row r="208" spans="4:4" x14ac:dyDescent="0.2">
      <c r="D208" s="139"/>
    </row>
    <row r="209" spans="4:4" x14ac:dyDescent="0.2">
      <c r="D209" s="139"/>
    </row>
    <row r="210" spans="4:4" x14ac:dyDescent="0.2">
      <c r="D210" s="139"/>
    </row>
    <row r="211" spans="4:4" x14ac:dyDescent="0.2">
      <c r="D211" s="139"/>
    </row>
    <row r="212" spans="4:4" x14ac:dyDescent="0.2">
      <c r="D212" s="139"/>
    </row>
    <row r="213" spans="4:4" x14ac:dyDescent="0.2">
      <c r="D213" s="139"/>
    </row>
    <row r="214" spans="4:4" x14ac:dyDescent="0.2">
      <c r="D214" s="139"/>
    </row>
    <row r="215" spans="4:4" x14ac:dyDescent="0.2">
      <c r="D215" s="139"/>
    </row>
    <row r="216" spans="4:4" x14ac:dyDescent="0.2">
      <c r="D216" s="139"/>
    </row>
    <row r="217" spans="4:4" x14ac:dyDescent="0.2">
      <c r="D217" s="139"/>
    </row>
    <row r="218" spans="4:4" x14ac:dyDescent="0.2">
      <c r="D218" s="139"/>
    </row>
    <row r="219" spans="4:4" x14ac:dyDescent="0.2">
      <c r="D219" s="139"/>
    </row>
    <row r="220" spans="4:4" x14ac:dyDescent="0.2">
      <c r="D220" s="139"/>
    </row>
    <row r="221" spans="4:4" x14ac:dyDescent="0.2">
      <c r="D221" s="139"/>
    </row>
    <row r="222" spans="4:4" x14ac:dyDescent="0.2">
      <c r="D222" s="139"/>
    </row>
    <row r="223" spans="4:4" x14ac:dyDescent="0.2">
      <c r="D223" s="139"/>
    </row>
    <row r="224" spans="4:4" x14ac:dyDescent="0.2">
      <c r="D224" s="139"/>
    </row>
    <row r="225" spans="4:4" x14ac:dyDescent="0.2">
      <c r="D225" s="139"/>
    </row>
    <row r="226" spans="4:4" x14ac:dyDescent="0.2">
      <c r="D226" s="139"/>
    </row>
    <row r="227" spans="4:4" x14ac:dyDescent="0.2">
      <c r="D227" s="139"/>
    </row>
    <row r="228" spans="4:4" x14ac:dyDescent="0.2">
      <c r="D228" s="139"/>
    </row>
    <row r="229" spans="4:4" x14ac:dyDescent="0.2">
      <c r="D229" s="139"/>
    </row>
    <row r="230" spans="4:4" x14ac:dyDescent="0.2">
      <c r="D230" s="139"/>
    </row>
    <row r="231" spans="4:4" x14ac:dyDescent="0.2">
      <c r="D231" s="139"/>
    </row>
    <row r="232" spans="4:4" x14ac:dyDescent="0.2">
      <c r="D232" s="139"/>
    </row>
    <row r="233" spans="4:4" x14ac:dyDescent="0.2">
      <c r="D233" s="139"/>
    </row>
    <row r="234" spans="4:4" x14ac:dyDescent="0.2">
      <c r="D234" s="139"/>
    </row>
    <row r="235" spans="4:4" x14ac:dyDescent="0.2">
      <c r="D235" s="139"/>
    </row>
    <row r="236" spans="4:4" x14ac:dyDescent="0.2">
      <c r="D236" s="139"/>
    </row>
    <row r="237" spans="4:4" x14ac:dyDescent="0.2">
      <c r="D237" s="139"/>
    </row>
    <row r="238" spans="4:4" x14ac:dyDescent="0.2">
      <c r="D238" s="139"/>
    </row>
    <row r="239" spans="4:4" x14ac:dyDescent="0.2">
      <c r="D239" s="139"/>
    </row>
    <row r="240" spans="4:4" x14ac:dyDescent="0.2">
      <c r="D240" s="139"/>
    </row>
    <row r="241" spans="4:4" x14ac:dyDescent="0.2">
      <c r="D241" s="139"/>
    </row>
    <row r="242" spans="4:4" x14ac:dyDescent="0.2">
      <c r="D242" s="139"/>
    </row>
    <row r="243" spans="4:4" x14ac:dyDescent="0.2">
      <c r="D243" s="139"/>
    </row>
    <row r="244" spans="4:4" x14ac:dyDescent="0.2">
      <c r="D244" s="139"/>
    </row>
    <row r="245" spans="4:4" x14ac:dyDescent="0.2">
      <c r="D245" s="139"/>
    </row>
    <row r="246" spans="4:4" x14ac:dyDescent="0.2">
      <c r="D246" s="139"/>
    </row>
    <row r="247" spans="4:4" x14ac:dyDescent="0.2">
      <c r="D247" s="139"/>
    </row>
    <row r="248" spans="4:4" x14ac:dyDescent="0.2">
      <c r="D248" s="139"/>
    </row>
    <row r="249" spans="4:4" x14ac:dyDescent="0.2">
      <c r="D249" s="139"/>
    </row>
    <row r="250" spans="4:4" x14ac:dyDescent="0.2">
      <c r="D250" s="139"/>
    </row>
    <row r="251" spans="4:4" x14ac:dyDescent="0.2">
      <c r="D251" s="139"/>
    </row>
    <row r="252" spans="4:4" x14ac:dyDescent="0.2">
      <c r="D252" s="139"/>
    </row>
    <row r="253" spans="4:4" x14ac:dyDescent="0.2">
      <c r="D253" s="139"/>
    </row>
    <row r="254" spans="4:4" x14ac:dyDescent="0.2">
      <c r="D254" s="139"/>
    </row>
    <row r="255" spans="4:4" x14ac:dyDescent="0.2">
      <c r="D255" s="139"/>
    </row>
    <row r="256" spans="4:4" x14ac:dyDescent="0.2">
      <c r="D256" s="139"/>
    </row>
    <row r="257" spans="4:4" x14ac:dyDescent="0.2">
      <c r="D257" s="139"/>
    </row>
    <row r="258" spans="4:4" x14ac:dyDescent="0.2">
      <c r="D258" s="139"/>
    </row>
    <row r="259" spans="4:4" x14ac:dyDescent="0.2">
      <c r="D259" s="139"/>
    </row>
    <row r="260" spans="4:4" x14ac:dyDescent="0.2">
      <c r="D260" s="139"/>
    </row>
    <row r="261" spans="4:4" x14ac:dyDescent="0.2">
      <c r="D261" s="139"/>
    </row>
    <row r="262" spans="4:4" x14ac:dyDescent="0.2">
      <c r="D262" s="139"/>
    </row>
    <row r="263" spans="4:4" x14ac:dyDescent="0.2">
      <c r="D263" s="139"/>
    </row>
    <row r="264" spans="4:4" x14ac:dyDescent="0.2">
      <c r="D264" s="139"/>
    </row>
    <row r="265" spans="4:4" x14ac:dyDescent="0.2">
      <c r="D265" s="139"/>
    </row>
    <row r="266" spans="4:4" x14ac:dyDescent="0.2">
      <c r="D266" s="139"/>
    </row>
    <row r="267" spans="4:4" x14ac:dyDescent="0.2">
      <c r="D267" s="139"/>
    </row>
    <row r="268" spans="4:4" x14ac:dyDescent="0.2">
      <c r="D268" s="139"/>
    </row>
    <row r="269" spans="4:4" x14ac:dyDescent="0.2">
      <c r="D269" s="139"/>
    </row>
    <row r="270" spans="4:4" x14ac:dyDescent="0.2">
      <c r="D270" s="139"/>
    </row>
    <row r="271" spans="4:4" x14ac:dyDescent="0.2">
      <c r="D271" s="139"/>
    </row>
    <row r="272" spans="4:4" x14ac:dyDescent="0.2">
      <c r="D272" s="139"/>
    </row>
    <row r="273" spans="4:4" x14ac:dyDescent="0.2">
      <c r="D273" s="139"/>
    </row>
    <row r="274" spans="4:4" x14ac:dyDescent="0.2">
      <c r="D274" s="139"/>
    </row>
    <row r="275" spans="4:4" x14ac:dyDescent="0.2">
      <c r="D275" s="139"/>
    </row>
    <row r="276" spans="4:4" x14ac:dyDescent="0.2">
      <c r="D276" s="139"/>
    </row>
    <row r="277" spans="4:4" x14ac:dyDescent="0.2">
      <c r="D277" s="139"/>
    </row>
    <row r="278" spans="4:4" x14ac:dyDescent="0.2">
      <c r="D278" s="139"/>
    </row>
    <row r="279" spans="4:4" x14ac:dyDescent="0.2">
      <c r="D279" s="139"/>
    </row>
    <row r="280" spans="4:4" x14ac:dyDescent="0.2">
      <c r="D280" s="139"/>
    </row>
    <row r="281" spans="4:4" x14ac:dyDescent="0.2">
      <c r="D281" s="139"/>
    </row>
    <row r="282" spans="4:4" x14ac:dyDescent="0.2">
      <c r="D282" s="139"/>
    </row>
    <row r="283" spans="4:4" x14ac:dyDescent="0.2">
      <c r="D283" s="139"/>
    </row>
    <row r="284" spans="4:4" x14ac:dyDescent="0.2">
      <c r="D284" s="139"/>
    </row>
    <row r="285" spans="4:4" x14ac:dyDescent="0.2">
      <c r="D285" s="139"/>
    </row>
    <row r="286" spans="4:4" x14ac:dyDescent="0.2">
      <c r="D286" s="139"/>
    </row>
    <row r="287" spans="4:4" x14ac:dyDescent="0.2">
      <c r="D287" s="139"/>
    </row>
    <row r="288" spans="4:4" x14ac:dyDescent="0.2">
      <c r="D288" s="139"/>
    </row>
    <row r="289" spans="4:4" x14ac:dyDescent="0.2">
      <c r="D289" s="139"/>
    </row>
    <row r="290" spans="4:4" x14ac:dyDescent="0.2">
      <c r="D290" s="139"/>
    </row>
    <row r="291" spans="4:4" x14ac:dyDescent="0.2">
      <c r="D291" s="139"/>
    </row>
    <row r="292" spans="4:4" x14ac:dyDescent="0.2">
      <c r="D292" s="139"/>
    </row>
    <row r="293" spans="4:4" x14ac:dyDescent="0.2">
      <c r="D293" s="139"/>
    </row>
    <row r="294" spans="4:4" x14ac:dyDescent="0.2">
      <c r="D294" s="139"/>
    </row>
    <row r="295" spans="4:4" x14ac:dyDescent="0.2">
      <c r="D295" s="139"/>
    </row>
    <row r="296" spans="4:4" x14ac:dyDescent="0.2">
      <c r="D296" s="139"/>
    </row>
    <row r="297" spans="4:4" x14ac:dyDescent="0.2">
      <c r="D297" s="139"/>
    </row>
    <row r="298" spans="4:4" x14ac:dyDescent="0.2">
      <c r="D298" s="139"/>
    </row>
    <row r="299" spans="4:4" x14ac:dyDescent="0.2">
      <c r="D299" s="139"/>
    </row>
    <row r="300" spans="4:4" x14ac:dyDescent="0.2">
      <c r="D300" s="139"/>
    </row>
    <row r="301" spans="4:4" x14ac:dyDescent="0.2">
      <c r="D301" s="139"/>
    </row>
    <row r="302" spans="4:4" x14ac:dyDescent="0.2">
      <c r="D302" s="139"/>
    </row>
    <row r="303" spans="4:4" x14ac:dyDescent="0.2">
      <c r="D303" s="139"/>
    </row>
    <row r="304" spans="4:4" x14ac:dyDescent="0.2">
      <c r="D304" s="139"/>
    </row>
    <row r="305" spans="4:4" x14ac:dyDescent="0.2">
      <c r="D305" s="139"/>
    </row>
    <row r="306" spans="4:4" x14ac:dyDescent="0.2">
      <c r="D306" s="139"/>
    </row>
    <row r="307" spans="4:4" x14ac:dyDescent="0.2">
      <c r="D307" s="139"/>
    </row>
    <row r="308" spans="4:4" x14ac:dyDescent="0.2">
      <c r="D308" s="139"/>
    </row>
    <row r="309" spans="4:4" x14ac:dyDescent="0.2">
      <c r="D309" s="139"/>
    </row>
    <row r="310" spans="4:4" x14ac:dyDescent="0.2">
      <c r="D310" s="139"/>
    </row>
    <row r="311" spans="4:4" x14ac:dyDescent="0.2">
      <c r="D311" s="139"/>
    </row>
    <row r="312" spans="4:4" x14ac:dyDescent="0.2">
      <c r="D312" s="139"/>
    </row>
    <row r="313" spans="4:4" x14ac:dyDescent="0.2">
      <c r="D313" s="139"/>
    </row>
    <row r="314" spans="4:4" x14ac:dyDescent="0.2">
      <c r="D314" s="139"/>
    </row>
    <row r="315" spans="4:4" x14ac:dyDescent="0.2">
      <c r="D315" s="139"/>
    </row>
    <row r="316" spans="4:4" x14ac:dyDescent="0.2">
      <c r="D316" s="139"/>
    </row>
    <row r="317" spans="4:4" x14ac:dyDescent="0.2">
      <c r="D317" s="139"/>
    </row>
    <row r="318" spans="4:4" x14ac:dyDescent="0.2">
      <c r="D318" s="139"/>
    </row>
    <row r="319" spans="4:4" x14ac:dyDescent="0.2">
      <c r="D319" s="139"/>
    </row>
    <row r="320" spans="4:4" x14ac:dyDescent="0.2">
      <c r="D320" s="139"/>
    </row>
    <row r="321" spans="4:4" x14ac:dyDescent="0.2">
      <c r="D321" s="139"/>
    </row>
    <row r="322" spans="4:4" x14ac:dyDescent="0.2">
      <c r="D322" s="139"/>
    </row>
    <row r="323" spans="4:4" x14ac:dyDescent="0.2">
      <c r="D323" s="139"/>
    </row>
    <row r="324" spans="4:4" x14ac:dyDescent="0.2">
      <c r="D324" s="139"/>
    </row>
    <row r="325" spans="4:4" x14ac:dyDescent="0.2">
      <c r="D325" s="139"/>
    </row>
    <row r="326" spans="4:4" x14ac:dyDescent="0.2">
      <c r="D326" s="139"/>
    </row>
    <row r="327" spans="4:4" x14ac:dyDescent="0.2">
      <c r="D327" s="139"/>
    </row>
    <row r="328" spans="4:4" x14ac:dyDescent="0.2">
      <c r="D328" s="139"/>
    </row>
    <row r="329" spans="4:4" x14ac:dyDescent="0.2">
      <c r="D329" s="139"/>
    </row>
    <row r="330" spans="4:4" x14ac:dyDescent="0.2">
      <c r="D330" s="139"/>
    </row>
    <row r="331" spans="4:4" x14ac:dyDescent="0.2">
      <c r="D331" s="139"/>
    </row>
    <row r="332" spans="4:4" x14ac:dyDescent="0.2">
      <c r="D332" s="139"/>
    </row>
    <row r="333" spans="4:4" x14ac:dyDescent="0.2">
      <c r="D333" s="139"/>
    </row>
    <row r="334" spans="4:4" x14ac:dyDescent="0.2">
      <c r="D334" s="139"/>
    </row>
    <row r="335" spans="4:4" x14ac:dyDescent="0.2">
      <c r="D335" s="139"/>
    </row>
    <row r="336" spans="4:4" x14ac:dyDescent="0.2">
      <c r="D336" s="139"/>
    </row>
    <row r="337" spans="4:4" x14ac:dyDescent="0.2">
      <c r="D337" s="139"/>
    </row>
    <row r="338" spans="4:4" x14ac:dyDescent="0.2">
      <c r="D338" s="139"/>
    </row>
    <row r="339" spans="4:4" x14ac:dyDescent="0.2">
      <c r="D339" s="139"/>
    </row>
    <row r="340" spans="4:4" x14ac:dyDescent="0.2">
      <c r="D340" s="139"/>
    </row>
    <row r="341" spans="4:4" x14ac:dyDescent="0.2">
      <c r="D341" s="139"/>
    </row>
    <row r="342" spans="4:4" x14ac:dyDescent="0.2">
      <c r="D342" s="139"/>
    </row>
    <row r="343" spans="4:4" x14ac:dyDescent="0.2">
      <c r="D343" s="139"/>
    </row>
    <row r="344" spans="4:4" x14ac:dyDescent="0.2">
      <c r="D344" s="139"/>
    </row>
    <row r="345" spans="4:4" x14ac:dyDescent="0.2">
      <c r="D345" s="139"/>
    </row>
    <row r="346" spans="4:4" x14ac:dyDescent="0.2">
      <c r="D346" s="139"/>
    </row>
    <row r="347" spans="4:4" x14ac:dyDescent="0.2">
      <c r="D347" s="139"/>
    </row>
    <row r="348" spans="4:4" x14ac:dyDescent="0.2">
      <c r="D348" s="139"/>
    </row>
    <row r="349" spans="4:4" x14ac:dyDescent="0.2">
      <c r="D349" s="139"/>
    </row>
    <row r="350" spans="4:4" x14ac:dyDescent="0.2">
      <c r="D350" s="139"/>
    </row>
    <row r="351" spans="4:4" x14ac:dyDescent="0.2">
      <c r="D351" s="139"/>
    </row>
    <row r="352" spans="4:4" x14ac:dyDescent="0.2">
      <c r="D352" s="139"/>
    </row>
    <row r="353" spans="4:4" x14ac:dyDescent="0.2">
      <c r="D353" s="139"/>
    </row>
    <row r="354" spans="4:4" x14ac:dyDescent="0.2">
      <c r="D354" s="139"/>
    </row>
    <row r="355" spans="4:4" x14ac:dyDescent="0.2">
      <c r="D355" s="139"/>
    </row>
    <row r="356" spans="4:4" x14ac:dyDescent="0.2">
      <c r="D356" s="139"/>
    </row>
    <row r="357" spans="4:4" x14ac:dyDescent="0.2">
      <c r="D357" s="139"/>
    </row>
    <row r="358" spans="4:4" x14ac:dyDescent="0.2">
      <c r="D358" s="139"/>
    </row>
    <row r="359" spans="4:4" x14ac:dyDescent="0.2">
      <c r="D359" s="139"/>
    </row>
    <row r="360" spans="4:4" x14ac:dyDescent="0.2">
      <c r="D360" s="139"/>
    </row>
    <row r="361" spans="4:4" x14ac:dyDescent="0.2">
      <c r="D361" s="139"/>
    </row>
    <row r="362" spans="4:4" x14ac:dyDescent="0.2">
      <c r="D362" s="139"/>
    </row>
    <row r="363" spans="4:4" x14ac:dyDescent="0.2">
      <c r="D363" s="139"/>
    </row>
    <row r="364" spans="4:4" x14ac:dyDescent="0.2">
      <c r="D364" s="139"/>
    </row>
    <row r="365" spans="4:4" x14ac:dyDescent="0.2">
      <c r="D365" s="139"/>
    </row>
    <row r="366" spans="4:4" x14ac:dyDescent="0.2">
      <c r="D366" s="139"/>
    </row>
    <row r="367" spans="4:4" x14ac:dyDescent="0.2">
      <c r="D367" s="139"/>
    </row>
    <row r="368" spans="4:4" x14ac:dyDescent="0.2">
      <c r="D368" s="139"/>
    </row>
    <row r="369" spans="4:4" x14ac:dyDescent="0.2">
      <c r="D369" s="139"/>
    </row>
    <row r="370" spans="4:4" x14ac:dyDescent="0.2">
      <c r="D370" s="139"/>
    </row>
    <row r="371" spans="4:4" x14ac:dyDescent="0.2">
      <c r="D371" s="139"/>
    </row>
    <row r="372" spans="4:4" x14ac:dyDescent="0.2">
      <c r="D372" s="139"/>
    </row>
    <row r="373" spans="4:4" x14ac:dyDescent="0.2">
      <c r="D373" s="139"/>
    </row>
    <row r="374" spans="4:4" x14ac:dyDescent="0.2">
      <c r="D374" s="139"/>
    </row>
    <row r="375" spans="4:4" x14ac:dyDescent="0.2">
      <c r="D375" s="139"/>
    </row>
    <row r="376" spans="4:4" x14ac:dyDescent="0.2">
      <c r="D376" s="139"/>
    </row>
    <row r="377" spans="4:4" x14ac:dyDescent="0.2">
      <c r="D377" s="139"/>
    </row>
    <row r="378" spans="4:4" x14ac:dyDescent="0.2">
      <c r="D378" s="139"/>
    </row>
    <row r="379" spans="4:4" x14ac:dyDescent="0.2">
      <c r="D379" s="139"/>
    </row>
    <row r="380" spans="4:4" x14ac:dyDescent="0.2">
      <c r="D380" s="139"/>
    </row>
    <row r="381" spans="4:4" x14ac:dyDescent="0.2">
      <c r="D381" s="139"/>
    </row>
    <row r="382" spans="4:4" x14ac:dyDescent="0.2">
      <c r="D382" s="139"/>
    </row>
    <row r="383" spans="4:4" x14ac:dyDescent="0.2">
      <c r="D383" s="139"/>
    </row>
    <row r="384" spans="4:4" x14ac:dyDescent="0.2">
      <c r="D384" s="139"/>
    </row>
    <row r="385" spans="4:4" x14ac:dyDescent="0.2">
      <c r="D385" s="139"/>
    </row>
    <row r="386" spans="4:4" x14ac:dyDescent="0.2">
      <c r="D386" s="139"/>
    </row>
    <row r="387" spans="4:4" x14ac:dyDescent="0.2">
      <c r="D387" s="139"/>
    </row>
    <row r="388" spans="4:4" x14ac:dyDescent="0.2">
      <c r="D388" s="139"/>
    </row>
    <row r="389" spans="4:4" x14ac:dyDescent="0.2">
      <c r="D389" s="139"/>
    </row>
    <row r="390" spans="4:4" x14ac:dyDescent="0.2">
      <c r="D390" s="139"/>
    </row>
    <row r="391" spans="4:4" x14ac:dyDescent="0.2">
      <c r="D391" s="139"/>
    </row>
    <row r="392" spans="4:4" x14ac:dyDescent="0.2">
      <c r="D392" s="139"/>
    </row>
    <row r="393" spans="4:4" x14ac:dyDescent="0.2">
      <c r="D393" s="139"/>
    </row>
    <row r="394" spans="4:4" x14ac:dyDescent="0.2">
      <c r="D394" s="139"/>
    </row>
    <row r="395" spans="4:4" x14ac:dyDescent="0.2">
      <c r="D395" s="139"/>
    </row>
    <row r="396" spans="4:4" x14ac:dyDescent="0.2">
      <c r="D396" s="139"/>
    </row>
    <row r="397" spans="4:4" x14ac:dyDescent="0.2">
      <c r="D397" s="139"/>
    </row>
    <row r="398" spans="4:4" x14ac:dyDescent="0.2">
      <c r="D398" s="139"/>
    </row>
    <row r="399" spans="4:4" x14ac:dyDescent="0.2">
      <c r="D399" s="139"/>
    </row>
    <row r="400" spans="4:4" x14ac:dyDescent="0.2">
      <c r="D400" s="139"/>
    </row>
    <row r="401" spans="4:4" x14ac:dyDescent="0.2">
      <c r="D401" s="139"/>
    </row>
    <row r="402" spans="4:4" x14ac:dyDescent="0.2">
      <c r="D402" s="139"/>
    </row>
    <row r="403" spans="4:4" x14ac:dyDescent="0.2">
      <c r="D403" s="139"/>
    </row>
    <row r="404" spans="4:4" x14ac:dyDescent="0.2">
      <c r="D404" s="139"/>
    </row>
    <row r="405" spans="4:4" x14ac:dyDescent="0.2">
      <c r="D405" s="139"/>
    </row>
    <row r="406" spans="4:4" x14ac:dyDescent="0.2">
      <c r="D406" s="139"/>
    </row>
    <row r="407" spans="4:4" x14ac:dyDescent="0.2">
      <c r="D407" s="139"/>
    </row>
    <row r="408" spans="4:4" x14ac:dyDescent="0.2">
      <c r="D408" s="139"/>
    </row>
    <row r="409" spans="4:4" x14ac:dyDescent="0.2">
      <c r="D409" s="139"/>
    </row>
    <row r="410" spans="4:4" x14ac:dyDescent="0.2">
      <c r="D410" s="139"/>
    </row>
    <row r="411" spans="4:4" x14ac:dyDescent="0.2">
      <c r="D411" s="139"/>
    </row>
    <row r="412" spans="4:4" x14ac:dyDescent="0.2">
      <c r="D412" s="139"/>
    </row>
    <row r="413" spans="4:4" x14ac:dyDescent="0.2">
      <c r="D413" s="139"/>
    </row>
    <row r="414" spans="4:4" x14ac:dyDescent="0.2">
      <c r="D414" s="139"/>
    </row>
    <row r="415" spans="4:4" x14ac:dyDescent="0.2">
      <c r="D415" s="139"/>
    </row>
    <row r="416" spans="4:4" x14ac:dyDescent="0.2">
      <c r="D416" s="139"/>
    </row>
    <row r="417" spans="4:4" x14ac:dyDescent="0.2">
      <c r="D417" s="139"/>
    </row>
    <row r="418" spans="4:4" x14ac:dyDescent="0.2">
      <c r="D418" s="139"/>
    </row>
    <row r="419" spans="4:4" x14ac:dyDescent="0.2">
      <c r="D419" s="139"/>
    </row>
    <row r="420" spans="4:4" x14ac:dyDescent="0.2">
      <c r="D420" s="139"/>
    </row>
    <row r="421" spans="4:4" x14ac:dyDescent="0.2">
      <c r="D421" s="139"/>
    </row>
    <row r="422" spans="4:4" x14ac:dyDescent="0.2">
      <c r="D422" s="139"/>
    </row>
    <row r="423" spans="4:4" x14ac:dyDescent="0.2">
      <c r="D423" s="139"/>
    </row>
    <row r="424" spans="4:4" x14ac:dyDescent="0.2">
      <c r="D424" s="139"/>
    </row>
    <row r="425" spans="4:4" x14ac:dyDescent="0.2">
      <c r="D425" s="139"/>
    </row>
    <row r="426" spans="4:4" x14ac:dyDescent="0.2">
      <c r="D426" s="139"/>
    </row>
    <row r="427" spans="4:4" x14ac:dyDescent="0.2">
      <c r="D427" s="139"/>
    </row>
    <row r="428" spans="4:4" x14ac:dyDescent="0.2">
      <c r="D428" s="139"/>
    </row>
    <row r="429" spans="4:4" x14ac:dyDescent="0.2">
      <c r="D429" s="139"/>
    </row>
    <row r="430" spans="4:4" x14ac:dyDescent="0.2">
      <c r="D430" s="139"/>
    </row>
    <row r="431" spans="4:4" x14ac:dyDescent="0.2">
      <c r="D431" s="139"/>
    </row>
    <row r="432" spans="4:4" x14ac:dyDescent="0.2">
      <c r="D432" s="139"/>
    </row>
    <row r="433" spans="4:4" x14ac:dyDescent="0.2">
      <c r="D433" s="139"/>
    </row>
    <row r="434" spans="4:4" x14ac:dyDescent="0.2">
      <c r="D434" s="139"/>
    </row>
    <row r="435" spans="4:4" x14ac:dyDescent="0.2">
      <c r="D435" s="139"/>
    </row>
    <row r="436" spans="4:4" x14ac:dyDescent="0.2">
      <c r="D436" s="139"/>
    </row>
    <row r="437" spans="4:4" x14ac:dyDescent="0.2">
      <c r="D437" s="139"/>
    </row>
    <row r="438" spans="4:4" x14ac:dyDescent="0.2">
      <c r="D438" s="139"/>
    </row>
    <row r="439" spans="4:4" x14ac:dyDescent="0.2">
      <c r="D439" s="139"/>
    </row>
    <row r="440" spans="4:4" x14ac:dyDescent="0.2">
      <c r="D440" s="139"/>
    </row>
    <row r="441" spans="4:4" x14ac:dyDescent="0.2">
      <c r="D441" s="139"/>
    </row>
    <row r="442" spans="4:4" x14ac:dyDescent="0.2">
      <c r="D442" s="139"/>
    </row>
    <row r="443" spans="4:4" x14ac:dyDescent="0.2">
      <c r="D443" s="139"/>
    </row>
    <row r="444" spans="4:4" x14ac:dyDescent="0.2">
      <c r="D444" s="139"/>
    </row>
    <row r="445" spans="4:4" x14ac:dyDescent="0.2">
      <c r="D445" s="139"/>
    </row>
    <row r="446" spans="4:4" x14ac:dyDescent="0.2">
      <c r="D446" s="139"/>
    </row>
    <row r="447" spans="4:4" x14ac:dyDescent="0.2">
      <c r="D447" s="139"/>
    </row>
    <row r="448" spans="4:4" x14ac:dyDescent="0.2">
      <c r="D448" s="139"/>
    </row>
    <row r="449" spans="4:4" x14ac:dyDescent="0.2">
      <c r="D449" s="139"/>
    </row>
    <row r="450" spans="4:4" x14ac:dyDescent="0.2">
      <c r="D450" s="139"/>
    </row>
    <row r="451" spans="4:4" x14ac:dyDescent="0.2">
      <c r="D451" s="139"/>
    </row>
    <row r="452" spans="4:4" x14ac:dyDescent="0.2">
      <c r="D452" s="139"/>
    </row>
    <row r="453" spans="4:4" x14ac:dyDescent="0.2">
      <c r="D453" s="139"/>
    </row>
    <row r="454" spans="4:4" x14ac:dyDescent="0.2">
      <c r="D454" s="139"/>
    </row>
    <row r="455" spans="4:4" x14ac:dyDescent="0.2">
      <c r="D455" s="139"/>
    </row>
    <row r="456" spans="4:4" x14ac:dyDescent="0.2">
      <c r="D456" s="139"/>
    </row>
    <row r="457" spans="4:4" x14ac:dyDescent="0.2">
      <c r="D457" s="139"/>
    </row>
    <row r="458" spans="4:4" x14ac:dyDescent="0.2">
      <c r="D458" s="139"/>
    </row>
    <row r="459" spans="4:4" x14ac:dyDescent="0.2">
      <c r="D459" s="139"/>
    </row>
    <row r="460" spans="4:4" x14ac:dyDescent="0.2">
      <c r="D460" s="139"/>
    </row>
    <row r="461" spans="4:4" x14ac:dyDescent="0.2">
      <c r="D461" s="139"/>
    </row>
    <row r="462" spans="4:4" x14ac:dyDescent="0.2">
      <c r="D462" s="139"/>
    </row>
    <row r="463" spans="4:4" x14ac:dyDescent="0.2">
      <c r="D463" s="139"/>
    </row>
    <row r="464" spans="4:4" x14ac:dyDescent="0.2">
      <c r="D464" s="139"/>
    </row>
    <row r="465" spans="4:4" x14ac:dyDescent="0.2">
      <c r="D465" s="139"/>
    </row>
    <row r="466" spans="4:4" x14ac:dyDescent="0.2">
      <c r="D466" s="139"/>
    </row>
    <row r="467" spans="4:4" x14ac:dyDescent="0.2">
      <c r="D467" s="139"/>
    </row>
    <row r="468" spans="4:4" x14ac:dyDescent="0.2">
      <c r="D468" s="139"/>
    </row>
    <row r="469" spans="4:4" x14ac:dyDescent="0.2">
      <c r="D469" s="139"/>
    </row>
    <row r="470" spans="4:4" x14ac:dyDescent="0.2">
      <c r="D470" s="139"/>
    </row>
    <row r="471" spans="4:4" x14ac:dyDescent="0.2">
      <c r="D471" s="139"/>
    </row>
    <row r="472" spans="4:4" x14ac:dyDescent="0.2">
      <c r="D472" s="139"/>
    </row>
    <row r="473" spans="4:4" x14ac:dyDescent="0.2">
      <c r="D473" s="139"/>
    </row>
    <row r="474" spans="4:4" x14ac:dyDescent="0.2">
      <c r="D474" s="139"/>
    </row>
    <row r="475" spans="4:4" x14ac:dyDescent="0.2">
      <c r="D475" s="139"/>
    </row>
    <row r="476" spans="4:4" x14ac:dyDescent="0.2">
      <c r="D476" s="139"/>
    </row>
    <row r="477" spans="4:4" x14ac:dyDescent="0.2">
      <c r="D477" s="139"/>
    </row>
    <row r="478" spans="4:4" x14ac:dyDescent="0.2">
      <c r="D478" s="139"/>
    </row>
    <row r="479" spans="4:4" x14ac:dyDescent="0.2">
      <c r="D479" s="139"/>
    </row>
    <row r="480" spans="4:4" x14ac:dyDescent="0.2">
      <c r="D480" s="139"/>
    </row>
    <row r="481" spans="4:4" x14ac:dyDescent="0.2">
      <c r="D481" s="139"/>
    </row>
    <row r="482" spans="4:4" x14ac:dyDescent="0.2">
      <c r="D482" s="139"/>
    </row>
    <row r="483" spans="4:4" x14ac:dyDescent="0.2">
      <c r="D483" s="139"/>
    </row>
    <row r="484" spans="4:4" x14ac:dyDescent="0.2">
      <c r="D484" s="139"/>
    </row>
    <row r="485" spans="4:4" x14ac:dyDescent="0.2">
      <c r="D485" s="139"/>
    </row>
    <row r="486" spans="4:4" x14ac:dyDescent="0.2">
      <c r="D486" s="139"/>
    </row>
    <row r="487" spans="4:4" x14ac:dyDescent="0.2">
      <c r="D487" s="139"/>
    </row>
    <row r="488" spans="4:4" x14ac:dyDescent="0.2">
      <c r="D488" s="139"/>
    </row>
    <row r="489" spans="4:4" x14ac:dyDescent="0.2">
      <c r="D489" s="139"/>
    </row>
    <row r="490" spans="4:4" x14ac:dyDescent="0.2">
      <c r="D490" s="139"/>
    </row>
    <row r="491" spans="4:4" x14ac:dyDescent="0.2">
      <c r="D491" s="139"/>
    </row>
    <row r="492" spans="4:4" x14ac:dyDescent="0.2">
      <c r="D492" s="139"/>
    </row>
    <row r="493" spans="4:4" x14ac:dyDescent="0.2">
      <c r="D493" s="139"/>
    </row>
    <row r="494" spans="4:4" x14ac:dyDescent="0.2">
      <c r="D494" s="139"/>
    </row>
    <row r="495" spans="4:4" x14ac:dyDescent="0.2">
      <c r="D495" s="139"/>
    </row>
    <row r="496" spans="4:4" x14ac:dyDescent="0.2">
      <c r="D496" s="139"/>
    </row>
    <row r="497" spans="4:4" x14ac:dyDescent="0.2">
      <c r="D497" s="139"/>
    </row>
    <row r="498" spans="4:4" x14ac:dyDescent="0.2">
      <c r="D498" s="139"/>
    </row>
    <row r="499" spans="4:4" x14ac:dyDescent="0.2">
      <c r="D499" s="139"/>
    </row>
    <row r="500" spans="4:4" x14ac:dyDescent="0.2">
      <c r="D500" s="139"/>
    </row>
    <row r="501" spans="4:4" x14ac:dyDescent="0.2">
      <c r="D501" s="139"/>
    </row>
    <row r="502" spans="4:4" x14ac:dyDescent="0.2">
      <c r="D502" s="139"/>
    </row>
    <row r="503" spans="4:4" x14ac:dyDescent="0.2">
      <c r="D503" s="139"/>
    </row>
    <row r="504" spans="4:4" x14ac:dyDescent="0.2">
      <c r="D504" s="139"/>
    </row>
    <row r="505" spans="4:4" x14ac:dyDescent="0.2">
      <c r="D505" s="139"/>
    </row>
    <row r="506" spans="4:4" x14ac:dyDescent="0.2">
      <c r="D506" s="139"/>
    </row>
    <row r="507" spans="4:4" x14ac:dyDescent="0.2">
      <c r="D507" s="139"/>
    </row>
    <row r="508" spans="4:4" x14ac:dyDescent="0.2">
      <c r="D508" s="139"/>
    </row>
    <row r="509" spans="4:4" x14ac:dyDescent="0.2">
      <c r="D509" s="139"/>
    </row>
    <row r="510" spans="4:4" x14ac:dyDescent="0.2">
      <c r="D510" s="139"/>
    </row>
    <row r="511" spans="4:4" x14ac:dyDescent="0.2">
      <c r="D511" s="139"/>
    </row>
    <row r="512" spans="4:4" x14ac:dyDescent="0.2">
      <c r="D512" s="139"/>
    </row>
    <row r="513" spans="4:4" x14ac:dyDescent="0.2">
      <c r="D513" s="139"/>
    </row>
    <row r="514" spans="4:4" x14ac:dyDescent="0.2">
      <c r="D514" s="139"/>
    </row>
    <row r="515" spans="4:4" x14ac:dyDescent="0.2">
      <c r="D515" s="139"/>
    </row>
    <row r="516" spans="4:4" x14ac:dyDescent="0.2">
      <c r="D516" s="139"/>
    </row>
    <row r="517" spans="4:4" x14ac:dyDescent="0.2">
      <c r="D517" s="139"/>
    </row>
    <row r="518" spans="4:4" x14ac:dyDescent="0.2">
      <c r="D518" s="139"/>
    </row>
    <row r="519" spans="4:4" x14ac:dyDescent="0.2">
      <c r="D519" s="139"/>
    </row>
    <row r="520" spans="4:4" x14ac:dyDescent="0.2">
      <c r="D520" s="139"/>
    </row>
    <row r="521" spans="4:4" x14ac:dyDescent="0.2">
      <c r="D521" s="139"/>
    </row>
    <row r="522" spans="4:4" x14ac:dyDescent="0.2">
      <c r="D522" s="139"/>
    </row>
    <row r="523" spans="4:4" x14ac:dyDescent="0.2">
      <c r="D523" s="139"/>
    </row>
    <row r="524" spans="4:4" x14ac:dyDescent="0.2">
      <c r="D524" s="139"/>
    </row>
    <row r="525" spans="4:4" x14ac:dyDescent="0.2">
      <c r="D525" s="139"/>
    </row>
    <row r="526" spans="4:4" x14ac:dyDescent="0.2">
      <c r="D526" s="139"/>
    </row>
    <row r="527" spans="4:4" x14ac:dyDescent="0.2">
      <c r="D527" s="139"/>
    </row>
    <row r="528" spans="4:4" x14ac:dyDescent="0.2">
      <c r="D528" s="139"/>
    </row>
    <row r="529" spans="4:4" x14ac:dyDescent="0.2">
      <c r="D529" s="139"/>
    </row>
    <row r="530" spans="4:4" x14ac:dyDescent="0.2">
      <c r="D530" s="139"/>
    </row>
    <row r="531" spans="4:4" x14ac:dyDescent="0.2">
      <c r="D531" s="139"/>
    </row>
    <row r="532" spans="4:4" x14ac:dyDescent="0.2">
      <c r="D532" s="139"/>
    </row>
    <row r="533" spans="4:4" x14ac:dyDescent="0.2">
      <c r="D533" s="139"/>
    </row>
    <row r="534" spans="4:4" x14ac:dyDescent="0.2">
      <c r="D534" s="139"/>
    </row>
    <row r="535" spans="4:4" x14ac:dyDescent="0.2">
      <c r="D535" s="139"/>
    </row>
    <row r="536" spans="4:4" x14ac:dyDescent="0.2">
      <c r="D536" s="139"/>
    </row>
    <row r="537" spans="4:4" x14ac:dyDescent="0.2">
      <c r="D537" s="139"/>
    </row>
    <row r="538" spans="4:4" x14ac:dyDescent="0.2">
      <c r="D538" s="139"/>
    </row>
    <row r="539" spans="4:4" x14ac:dyDescent="0.2">
      <c r="D539" s="139"/>
    </row>
    <row r="540" spans="4:4" x14ac:dyDescent="0.2">
      <c r="D540" s="139"/>
    </row>
    <row r="541" spans="4:4" x14ac:dyDescent="0.2">
      <c r="D541" s="139"/>
    </row>
    <row r="542" spans="4:4" x14ac:dyDescent="0.2">
      <c r="D542" s="139"/>
    </row>
    <row r="543" spans="4:4" x14ac:dyDescent="0.2">
      <c r="D543" s="139"/>
    </row>
    <row r="544" spans="4:4" x14ac:dyDescent="0.2">
      <c r="D544" s="139"/>
    </row>
    <row r="545" spans="4:4" x14ac:dyDescent="0.2">
      <c r="D545" s="139"/>
    </row>
    <row r="546" spans="4:4" x14ac:dyDescent="0.2">
      <c r="D546" s="139"/>
    </row>
    <row r="547" spans="4:4" x14ac:dyDescent="0.2">
      <c r="D547" s="139"/>
    </row>
    <row r="548" spans="4:4" x14ac:dyDescent="0.2">
      <c r="D548" s="139"/>
    </row>
    <row r="549" spans="4:4" x14ac:dyDescent="0.2">
      <c r="D549" s="139"/>
    </row>
    <row r="550" spans="4:4" x14ac:dyDescent="0.2">
      <c r="D550" s="139"/>
    </row>
    <row r="551" spans="4:4" x14ac:dyDescent="0.2">
      <c r="D551" s="139"/>
    </row>
    <row r="552" spans="4:4" x14ac:dyDescent="0.2">
      <c r="D552" s="139"/>
    </row>
    <row r="553" spans="4:4" x14ac:dyDescent="0.2">
      <c r="D553" s="139"/>
    </row>
    <row r="554" spans="4:4" x14ac:dyDescent="0.2">
      <c r="D554" s="139"/>
    </row>
    <row r="555" spans="4:4" x14ac:dyDescent="0.2">
      <c r="D555" s="139"/>
    </row>
    <row r="556" spans="4:4" x14ac:dyDescent="0.2">
      <c r="D556" s="139"/>
    </row>
    <row r="557" spans="4:4" x14ac:dyDescent="0.2">
      <c r="D557" s="139"/>
    </row>
    <row r="558" spans="4:4" x14ac:dyDescent="0.2">
      <c r="D558" s="139"/>
    </row>
    <row r="559" spans="4:4" x14ac:dyDescent="0.2">
      <c r="D559" s="139"/>
    </row>
    <row r="560" spans="4:4" x14ac:dyDescent="0.2">
      <c r="D560" s="139"/>
    </row>
    <row r="561" spans="4:4" x14ac:dyDescent="0.2">
      <c r="D561" s="139"/>
    </row>
    <row r="562" spans="4:4" x14ac:dyDescent="0.2">
      <c r="D562" s="139"/>
    </row>
    <row r="563" spans="4:4" x14ac:dyDescent="0.2">
      <c r="D563" s="139"/>
    </row>
    <row r="564" spans="4:4" x14ac:dyDescent="0.2">
      <c r="D564" s="139"/>
    </row>
    <row r="565" spans="4:4" x14ac:dyDescent="0.2">
      <c r="D565" s="139"/>
    </row>
    <row r="566" spans="4:4" x14ac:dyDescent="0.2">
      <c r="D566" s="139"/>
    </row>
    <row r="567" spans="4:4" x14ac:dyDescent="0.2">
      <c r="D567" s="139"/>
    </row>
    <row r="568" spans="4:4" x14ac:dyDescent="0.2">
      <c r="D568" s="139"/>
    </row>
    <row r="569" spans="4:4" x14ac:dyDescent="0.2">
      <c r="D569" s="139"/>
    </row>
    <row r="570" spans="4:4" x14ac:dyDescent="0.2">
      <c r="D570" s="139"/>
    </row>
    <row r="571" spans="4:4" x14ac:dyDescent="0.2">
      <c r="D571" s="139"/>
    </row>
    <row r="572" spans="4:4" x14ac:dyDescent="0.2">
      <c r="D572" s="139"/>
    </row>
    <row r="573" spans="4:4" x14ac:dyDescent="0.2">
      <c r="D573" s="139"/>
    </row>
    <row r="574" spans="4:4" x14ac:dyDescent="0.2">
      <c r="D574" s="139"/>
    </row>
    <row r="575" spans="4:4" x14ac:dyDescent="0.2">
      <c r="D575" s="139"/>
    </row>
    <row r="576" spans="4:4" x14ac:dyDescent="0.2">
      <c r="D576" s="139"/>
    </row>
    <row r="577" spans="4:4" x14ac:dyDescent="0.2">
      <c r="D577" s="139"/>
    </row>
    <row r="578" spans="4:4" x14ac:dyDescent="0.2">
      <c r="D578" s="139"/>
    </row>
    <row r="579" spans="4:4" x14ac:dyDescent="0.2">
      <c r="D579" s="139"/>
    </row>
    <row r="580" spans="4:4" x14ac:dyDescent="0.2">
      <c r="D580" s="139"/>
    </row>
    <row r="581" spans="4:4" x14ac:dyDescent="0.2">
      <c r="D581" s="139"/>
    </row>
    <row r="582" spans="4:4" x14ac:dyDescent="0.2">
      <c r="D582" s="139"/>
    </row>
    <row r="583" spans="4:4" x14ac:dyDescent="0.2">
      <c r="D583" s="139"/>
    </row>
    <row r="584" spans="4:4" x14ac:dyDescent="0.2">
      <c r="D584" s="139"/>
    </row>
    <row r="585" spans="4:4" x14ac:dyDescent="0.2">
      <c r="D585" s="139"/>
    </row>
    <row r="586" spans="4:4" x14ac:dyDescent="0.2">
      <c r="D586" s="139"/>
    </row>
    <row r="587" spans="4:4" x14ac:dyDescent="0.2">
      <c r="D587" s="139"/>
    </row>
    <row r="588" spans="4:4" x14ac:dyDescent="0.2">
      <c r="D588" s="139"/>
    </row>
    <row r="589" spans="4:4" x14ac:dyDescent="0.2">
      <c r="D589" s="139"/>
    </row>
    <row r="590" spans="4:4" x14ac:dyDescent="0.2">
      <c r="D590" s="139"/>
    </row>
    <row r="591" spans="4:4" x14ac:dyDescent="0.2">
      <c r="D591" s="139"/>
    </row>
    <row r="592" spans="4:4" x14ac:dyDescent="0.2">
      <c r="D592" s="139"/>
    </row>
    <row r="593" spans="4:4" x14ac:dyDescent="0.2">
      <c r="D593" s="139"/>
    </row>
    <row r="594" spans="4:4" x14ac:dyDescent="0.2">
      <c r="D594" s="139"/>
    </row>
    <row r="595" spans="4:4" x14ac:dyDescent="0.2">
      <c r="D595" s="139"/>
    </row>
    <row r="596" spans="4:4" x14ac:dyDescent="0.2">
      <c r="D596" s="139"/>
    </row>
    <row r="597" spans="4:4" x14ac:dyDescent="0.2">
      <c r="D597" s="139"/>
    </row>
    <row r="598" spans="4:4" x14ac:dyDescent="0.2">
      <c r="D598" s="139"/>
    </row>
    <row r="599" spans="4:4" x14ac:dyDescent="0.2">
      <c r="D599" s="139"/>
    </row>
    <row r="600" spans="4:4" x14ac:dyDescent="0.2">
      <c r="D600" s="139"/>
    </row>
    <row r="601" spans="4:4" x14ac:dyDescent="0.2">
      <c r="D601" s="139"/>
    </row>
    <row r="602" spans="4:4" x14ac:dyDescent="0.2">
      <c r="D602" s="139"/>
    </row>
    <row r="603" spans="4:4" x14ac:dyDescent="0.2">
      <c r="D603" s="139"/>
    </row>
    <row r="604" spans="4:4" x14ac:dyDescent="0.2">
      <c r="D604" s="139"/>
    </row>
    <row r="605" spans="4:4" x14ac:dyDescent="0.2">
      <c r="D605" s="139"/>
    </row>
    <row r="606" spans="4:4" x14ac:dyDescent="0.2">
      <c r="D606" s="139"/>
    </row>
    <row r="607" spans="4:4" x14ac:dyDescent="0.2">
      <c r="D607" s="139"/>
    </row>
    <row r="608" spans="4:4" x14ac:dyDescent="0.2">
      <c r="D608" s="139"/>
    </row>
    <row r="609" spans="4:4" x14ac:dyDescent="0.2">
      <c r="D609" s="139"/>
    </row>
    <row r="610" spans="4:4" x14ac:dyDescent="0.2">
      <c r="D610" s="139"/>
    </row>
    <row r="611" spans="4:4" x14ac:dyDescent="0.2">
      <c r="D611" s="139"/>
    </row>
    <row r="612" spans="4:4" x14ac:dyDescent="0.2">
      <c r="D612" s="139"/>
    </row>
    <row r="613" spans="4:4" x14ac:dyDescent="0.2">
      <c r="D613" s="139"/>
    </row>
    <row r="614" spans="4:4" x14ac:dyDescent="0.2">
      <c r="D614" s="139"/>
    </row>
    <row r="615" spans="4:4" x14ac:dyDescent="0.2">
      <c r="D615" s="139"/>
    </row>
    <row r="616" spans="4:4" x14ac:dyDescent="0.2">
      <c r="D616" s="139"/>
    </row>
    <row r="617" spans="4:4" x14ac:dyDescent="0.2">
      <c r="D617" s="139"/>
    </row>
    <row r="618" spans="4:4" x14ac:dyDescent="0.2">
      <c r="D618" s="139"/>
    </row>
    <row r="619" spans="4:4" x14ac:dyDescent="0.2">
      <c r="D619" s="139"/>
    </row>
    <row r="620" spans="4:4" x14ac:dyDescent="0.2">
      <c r="D620" s="139"/>
    </row>
    <row r="621" spans="4:4" x14ac:dyDescent="0.2">
      <c r="D621" s="139"/>
    </row>
    <row r="622" spans="4:4" x14ac:dyDescent="0.2">
      <c r="D622" s="139"/>
    </row>
    <row r="623" spans="4:4" x14ac:dyDescent="0.2">
      <c r="D623" s="139"/>
    </row>
    <row r="624" spans="4:4" x14ac:dyDescent="0.2">
      <c r="D624" s="139"/>
    </row>
    <row r="625" spans="4:4" x14ac:dyDescent="0.2">
      <c r="D625" s="139"/>
    </row>
    <row r="626" spans="4:4" x14ac:dyDescent="0.2">
      <c r="D626" s="139"/>
    </row>
    <row r="627" spans="4:4" x14ac:dyDescent="0.2">
      <c r="D627" s="139"/>
    </row>
    <row r="628" spans="4:4" x14ac:dyDescent="0.2">
      <c r="D628" s="139"/>
    </row>
    <row r="629" spans="4:4" x14ac:dyDescent="0.2">
      <c r="D629" s="139"/>
    </row>
    <row r="630" spans="4:4" x14ac:dyDescent="0.2">
      <c r="D630" s="139"/>
    </row>
    <row r="631" spans="4:4" x14ac:dyDescent="0.2">
      <c r="D631" s="139"/>
    </row>
    <row r="632" spans="4:4" x14ac:dyDescent="0.2">
      <c r="D632" s="139"/>
    </row>
    <row r="633" spans="4:4" x14ac:dyDescent="0.2">
      <c r="D633" s="139"/>
    </row>
    <row r="634" spans="4:4" x14ac:dyDescent="0.2">
      <c r="D634" s="139"/>
    </row>
    <row r="635" spans="4:4" x14ac:dyDescent="0.2">
      <c r="D635" s="139"/>
    </row>
    <row r="636" spans="4:4" x14ac:dyDescent="0.2">
      <c r="D636" s="139"/>
    </row>
    <row r="637" spans="4:4" x14ac:dyDescent="0.2">
      <c r="D637" s="139"/>
    </row>
    <row r="638" spans="4:4" x14ac:dyDescent="0.2">
      <c r="D638" s="139"/>
    </row>
    <row r="639" spans="4:4" x14ac:dyDescent="0.2">
      <c r="D639" s="139"/>
    </row>
    <row r="640" spans="4:4" x14ac:dyDescent="0.2">
      <c r="D640" s="139"/>
    </row>
    <row r="641" spans="4:4" x14ac:dyDescent="0.2">
      <c r="D641" s="139"/>
    </row>
    <row r="642" spans="4:4" x14ac:dyDescent="0.2">
      <c r="D642" s="139"/>
    </row>
    <row r="643" spans="4:4" x14ac:dyDescent="0.2">
      <c r="D643" s="139"/>
    </row>
    <row r="644" spans="4:4" x14ac:dyDescent="0.2">
      <c r="D644" s="139"/>
    </row>
    <row r="645" spans="4:4" x14ac:dyDescent="0.2">
      <c r="D645" s="139"/>
    </row>
    <row r="646" spans="4:4" x14ac:dyDescent="0.2">
      <c r="D646" s="139"/>
    </row>
    <row r="647" spans="4:4" x14ac:dyDescent="0.2">
      <c r="D647" s="139"/>
    </row>
    <row r="648" spans="4:4" x14ac:dyDescent="0.2">
      <c r="D648" s="139"/>
    </row>
    <row r="649" spans="4:4" x14ac:dyDescent="0.2">
      <c r="D649" s="139"/>
    </row>
    <row r="650" spans="4:4" x14ac:dyDescent="0.2">
      <c r="D650" s="139"/>
    </row>
    <row r="651" spans="4:4" x14ac:dyDescent="0.2">
      <c r="D651" s="139"/>
    </row>
    <row r="652" spans="4:4" x14ac:dyDescent="0.2">
      <c r="D652" s="139"/>
    </row>
    <row r="653" spans="4:4" x14ac:dyDescent="0.2">
      <c r="D653" s="139"/>
    </row>
    <row r="654" spans="4:4" x14ac:dyDescent="0.2">
      <c r="D654" s="139"/>
    </row>
    <row r="655" spans="4:4" x14ac:dyDescent="0.2">
      <c r="D655" s="139"/>
    </row>
    <row r="656" spans="4:4" x14ac:dyDescent="0.2">
      <c r="D656" s="139"/>
    </row>
    <row r="657" spans="4:4" x14ac:dyDescent="0.2">
      <c r="D657" s="139"/>
    </row>
    <row r="658" spans="4:4" x14ac:dyDescent="0.2">
      <c r="D658" s="139"/>
    </row>
    <row r="659" spans="4:4" x14ac:dyDescent="0.2">
      <c r="D659" s="139"/>
    </row>
    <row r="660" spans="4:4" x14ac:dyDescent="0.2">
      <c r="D660" s="139"/>
    </row>
    <row r="661" spans="4:4" x14ac:dyDescent="0.2">
      <c r="D661" s="139"/>
    </row>
    <row r="662" spans="4:4" x14ac:dyDescent="0.2">
      <c r="D662" s="139"/>
    </row>
    <row r="663" spans="4:4" x14ac:dyDescent="0.2">
      <c r="D663" s="139"/>
    </row>
    <row r="664" spans="4:4" x14ac:dyDescent="0.2">
      <c r="D664" s="139"/>
    </row>
    <row r="665" spans="4:4" x14ac:dyDescent="0.2">
      <c r="D665" s="139"/>
    </row>
    <row r="666" spans="4:4" x14ac:dyDescent="0.2">
      <c r="D666" s="139"/>
    </row>
    <row r="667" spans="4:4" x14ac:dyDescent="0.2">
      <c r="D667" s="139"/>
    </row>
    <row r="668" spans="4:4" x14ac:dyDescent="0.2">
      <c r="D668" s="139"/>
    </row>
    <row r="669" spans="4:4" x14ac:dyDescent="0.2">
      <c r="D669" s="139"/>
    </row>
    <row r="670" spans="4:4" x14ac:dyDescent="0.2">
      <c r="D670" s="139"/>
    </row>
    <row r="671" spans="4:4" x14ac:dyDescent="0.2">
      <c r="D671" s="139"/>
    </row>
    <row r="672" spans="4:4" x14ac:dyDescent="0.2">
      <c r="D672" s="139"/>
    </row>
    <row r="673" spans="4:4" x14ac:dyDescent="0.2">
      <c r="D673" s="139"/>
    </row>
    <row r="674" spans="4:4" x14ac:dyDescent="0.2">
      <c r="D674" s="139"/>
    </row>
    <row r="675" spans="4:4" x14ac:dyDescent="0.2">
      <c r="D675" s="139"/>
    </row>
    <row r="676" spans="4:4" x14ac:dyDescent="0.2">
      <c r="D676" s="139"/>
    </row>
    <row r="677" spans="4:4" x14ac:dyDescent="0.2">
      <c r="D677" s="139"/>
    </row>
    <row r="678" spans="4:4" x14ac:dyDescent="0.2">
      <c r="D678" s="139"/>
    </row>
    <row r="679" spans="4:4" x14ac:dyDescent="0.2">
      <c r="D679" s="139"/>
    </row>
    <row r="680" spans="4:4" x14ac:dyDescent="0.2">
      <c r="D680" s="139"/>
    </row>
    <row r="681" spans="4:4" x14ac:dyDescent="0.2">
      <c r="D681" s="139"/>
    </row>
    <row r="682" spans="4:4" x14ac:dyDescent="0.2">
      <c r="D682" s="139"/>
    </row>
    <row r="683" spans="4:4" x14ac:dyDescent="0.2">
      <c r="D683" s="139"/>
    </row>
    <row r="684" spans="4:4" x14ac:dyDescent="0.2">
      <c r="D684" s="139"/>
    </row>
    <row r="685" spans="4:4" x14ac:dyDescent="0.2">
      <c r="D685" s="139"/>
    </row>
    <row r="686" spans="4:4" x14ac:dyDescent="0.2">
      <c r="D686" s="139"/>
    </row>
    <row r="687" spans="4:4" x14ac:dyDescent="0.2">
      <c r="D687" s="139"/>
    </row>
    <row r="688" spans="4:4" x14ac:dyDescent="0.2">
      <c r="D688" s="139"/>
    </row>
    <row r="689" spans="4:4" x14ac:dyDescent="0.2">
      <c r="D689" s="139"/>
    </row>
    <row r="690" spans="4:4" x14ac:dyDescent="0.2">
      <c r="D690" s="139"/>
    </row>
    <row r="691" spans="4:4" x14ac:dyDescent="0.2">
      <c r="D691" s="139"/>
    </row>
    <row r="692" spans="4:4" x14ac:dyDescent="0.2">
      <c r="D692" s="139"/>
    </row>
    <row r="693" spans="4:4" x14ac:dyDescent="0.2">
      <c r="D693" s="139"/>
    </row>
    <row r="694" spans="4:4" x14ac:dyDescent="0.2">
      <c r="D694" s="139"/>
    </row>
    <row r="695" spans="4:4" x14ac:dyDescent="0.2">
      <c r="D695" s="139"/>
    </row>
    <row r="696" spans="4:4" x14ac:dyDescent="0.2">
      <c r="D696" s="139"/>
    </row>
    <row r="697" spans="4:4" x14ac:dyDescent="0.2">
      <c r="D697" s="139"/>
    </row>
    <row r="698" spans="4:4" x14ac:dyDescent="0.2">
      <c r="D698" s="139"/>
    </row>
    <row r="699" spans="4:4" x14ac:dyDescent="0.2">
      <c r="D699" s="139"/>
    </row>
    <row r="700" spans="4:4" x14ac:dyDescent="0.2">
      <c r="D700" s="139"/>
    </row>
    <row r="701" spans="4:4" x14ac:dyDescent="0.2">
      <c r="D701" s="139"/>
    </row>
    <row r="702" spans="4:4" x14ac:dyDescent="0.2">
      <c r="D702" s="139"/>
    </row>
    <row r="703" spans="4:4" x14ac:dyDescent="0.2">
      <c r="D703" s="139"/>
    </row>
    <row r="704" spans="4:4" x14ac:dyDescent="0.2">
      <c r="D704" s="139"/>
    </row>
    <row r="705" spans="4:4" x14ac:dyDescent="0.2">
      <c r="D705" s="139"/>
    </row>
    <row r="706" spans="4:4" x14ac:dyDescent="0.2">
      <c r="D706" s="139"/>
    </row>
    <row r="707" spans="4:4" x14ac:dyDescent="0.2">
      <c r="D707" s="139"/>
    </row>
    <row r="708" spans="4:4" x14ac:dyDescent="0.2">
      <c r="D708" s="139"/>
    </row>
    <row r="709" spans="4:4" x14ac:dyDescent="0.2">
      <c r="D709" s="139"/>
    </row>
    <row r="710" spans="4:4" x14ac:dyDescent="0.2">
      <c r="D710" s="139"/>
    </row>
    <row r="711" spans="4:4" x14ac:dyDescent="0.2">
      <c r="D711" s="139"/>
    </row>
    <row r="712" spans="4:4" x14ac:dyDescent="0.2">
      <c r="D712" s="139"/>
    </row>
    <row r="713" spans="4:4" x14ac:dyDescent="0.2">
      <c r="D713" s="139"/>
    </row>
    <row r="714" spans="4:4" x14ac:dyDescent="0.2">
      <c r="D714" s="139"/>
    </row>
    <row r="715" spans="4:4" x14ac:dyDescent="0.2">
      <c r="D715" s="139"/>
    </row>
    <row r="716" spans="4:4" x14ac:dyDescent="0.2">
      <c r="D716" s="139"/>
    </row>
    <row r="717" spans="4:4" x14ac:dyDescent="0.2">
      <c r="D717" s="139"/>
    </row>
    <row r="718" spans="4:4" x14ac:dyDescent="0.2">
      <c r="D718" s="139"/>
    </row>
    <row r="719" spans="4:4" x14ac:dyDescent="0.2">
      <c r="D719" s="139"/>
    </row>
    <row r="720" spans="4:4" x14ac:dyDescent="0.2">
      <c r="D720" s="139"/>
    </row>
    <row r="721" spans="4:4" x14ac:dyDescent="0.2">
      <c r="D721" s="139"/>
    </row>
    <row r="722" spans="4:4" x14ac:dyDescent="0.2">
      <c r="D722" s="139"/>
    </row>
    <row r="723" spans="4:4" x14ac:dyDescent="0.2">
      <c r="D723" s="139"/>
    </row>
    <row r="724" spans="4:4" x14ac:dyDescent="0.2">
      <c r="D724" s="139"/>
    </row>
    <row r="725" spans="4:4" x14ac:dyDescent="0.2">
      <c r="D725" s="139"/>
    </row>
    <row r="726" spans="4:4" x14ac:dyDescent="0.2">
      <c r="D726" s="139"/>
    </row>
    <row r="727" spans="4:4" x14ac:dyDescent="0.2">
      <c r="D727" s="139"/>
    </row>
    <row r="728" spans="4:4" x14ac:dyDescent="0.2">
      <c r="D728" s="139"/>
    </row>
    <row r="729" spans="4:4" x14ac:dyDescent="0.2">
      <c r="D729" s="139"/>
    </row>
    <row r="730" spans="4:4" x14ac:dyDescent="0.2">
      <c r="D730" s="139"/>
    </row>
    <row r="731" spans="4:4" x14ac:dyDescent="0.2">
      <c r="D731" s="139"/>
    </row>
    <row r="732" spans="4:4" x14ac:dyDescent="0.2">
      <c r="D732" s="139"/>
    </row>
    <row r="733" spans="4:4" x14ac:dyDescent="0.2">
      <c r="D733" s="139"/>
    </row>
    <row r="734" spans="4:4" x14ac:dyDescent="0.2">
      <c r="D734" s="139"/>
    </row>
    <row r="735" spans="4:4" x14ac:dyDescent="0.2">
      <c r="D735" s="139"/>
    </row>
    <row r="736" spans="4:4" x14ac:dyDescent="0.2">
      <c r="D736" s="139"/>
    </row>
    <row r="737" spans="4:4" x14ac:dyDescent="0.2">
      <c r="D737" s="139"/>
    </row>
    <row r="738" spans="4:4" x14ac:dyDescent="0.2">
      <c r="D738" s="139"/>
    </row>
    <row r="739" spans="4:4" x14ac:dyDescent="0.2">
      <c r="D739" s="139"/>
    </row>
    <row r="740" spans="4:4" x14ac:dyDescent="0.2">
      <c r="D740" s="139"/>
    </row>
    <row r="741" spans="4:4" x14ac:dyDescent="0.2">
      <c r="D741" s="139"/>
    </row>
    <row r="742" spans="4:4" x14ac:dyDescent="0.2">
      <c r="D742" s="139"/>
    </row>
    <row r="743" spans="4:4" x14ac:dyDescent="0.2">
      <c r="D743" s="139"/>
    </row>
    <row r="744" spans="4:4" x14ac:dyDescent="0.2">
      <c r="D744" s="139"/>
    </row>
    <row r="745" spans="4:4" x14ac:dyDescent="0.2">
      <c r="D745" s="139"/>
    </row>
    <row r="746" spans="4:4" x14ac:dyDescent="0.2">
      <c r="D746" s="139"/>
    </row>
    <row r="747" spans="4:4" x14ac:dyDescent="0.2">
      <c r="D747" s="139"/>
    </row>
    <row r="748" spans="4:4" x14ac:dyDescent="0.2">
      <c r="D748" s="139"/>
    </row>
    <row r="749" spans="4:4" x14ac:dyDescent="0.2">
      <c r="D749" s="139"/>
    </row>
    <row r="750" spans="4:4" x14ac:dyDescent="0.2">
      <c r="D750" s="139"/>
    </row>
    <row r="751" spans="4:4" x14ac:dyDescent="0.2">
      <c r="D751" s="139"/>
    </row>
    <row r="752" spans="4:4" x14ac:dyDescent="0.2">
      <c r="D752" s="139"/>
    </row>
    <row r="753" spans="4:4" x14ac:dyDescent="0.2">
      <c r="D753" s="139"/>
    </row>
    <row r="754" spans="4:4" x14ac:dyDescent="0.2">
      <c r="D754" s="139"/>
    </row>
    <row r="755" spans="4:4" x14ac:dyDescent="0.2">
      <c r="D755" s="139"/>
    </row>
    <row r="756" spans="4:4" x14ac:dyDescent="0.2">
      <c r="D756" s="139"/>
    </row>
    <row r="757" spans="4:4" x14ac:dyDescent="0.2">
      <c r="D757" s="139"/>
    </row>
    <row r="758" spans="4:4" x14ac:dyDescent="0.2">
      <c r="D758" s="139"/>
    </row>
    <row r="759" spans="4:4" x14ac:dyDescent="0.2">
      <c r="D759" s="139"/>
    </row>
    <row r="760" spans="4:4" x14ac:dyDescent="0.2">
      <c r="D760" s="139"/>
    </row>
    <row r="761" spans="4:4" x14ac:dyDescent="0.2">
      <c r="D761" s="139"/>
    </row>
    <row r="762" spans="4:4" x14ac:dyDescent="0.2">
      <c r="D762" s="139"/>
    </row>
    <row r="763" spans="4:4" x14ac:dyDescent="0.2">
      <c r="D763" s="139"/>
    </row>
    <row r="764" spans="4:4" x14ac:dyDescent="0.2">
      <c r="D764" s="139"/>
    </row>
    <row r="765" spans="4:4" x14ac:dyDescent="0.2">
      <c r="D765" s="139"/>
    </row>
    <row r="766" spans="4:4" x14ac:dyDescent="0.2">
      <c r="D766" s="139"/>
    </row>
    <row r="767" spans="4:4" x14ac:dyDescent="0.2">
      <c r="D767" s="139"/>
    </row>
    <row r="768" spans="4:4" x14ac:dyDescent="0.2">
      <c r="D768" s="139"/>
    </row>
    <row r="769" spans="4:4" x14ac:dyDescent="0.2">
      <c r="D769" s="139"/>
    </row>
    <row r="770" spans="4:4" x14ac:dyDescent="0.2">
      <c r="D770" s="139"/>
    </row>
    <row r="771" spans="4:4" x14ac:dyDescent="0.2">
      <c r="D771" s="139"/>
    </row>
    <row r="772" spans="4:4" x14ac:dyDescent="0.2">
      <c r="D772" s="139"/>
    </row>
    <row r="773" spans="4:4" x14ac:dyDescent="0.2">
      <c r="D773" s="139"/>
    </row>
    <row r="774" spans="4:4" x14ac:dyDescent="0.2">
      <c r="D774" s="139"/>
    </row>
    <row r="775" spans="4:4" x14ac:dyDescent="0.2">
      <c r="D775" s="139"/>
    </row>
    <row r="776" spans="4:4" x14ac:dyDescent="0.2">
      <c r="D776" s="139"/>
    </row>
    <row r="777" spans="4:4" x14ac:dyDescent="0.2">
      <c r="D777" s="139"/>
    </row>
    <row r="778" spans="4:4" x14ac:dyDescent="0.2">
      <c r="D778" s="139"/>
    </row>
    <row r="779" spans="4:4" x14ac:dyDescent="0.2">
      <c r="D779" s="139"/>
    </row>
    <row r="780" spans="4:4" x14ac:dyDescent="0.2">
      <c r="D780" s="139"/>
    </row>
    <row r="781" spans="4:4" x14ac:dyDescent="0.2">
      <c r="D781" s="139"/>
    </row>
    <row r="782" spans="4:4" x14ac:dyDescent="0.2">
      <c r="D782" s="139"/>
    </row>
    <row r="783" spans="4:4" x14ac:dyDescent="0.2">
      <c r="D783" s="139"/>
    </row>
    <row r="784" spans="4:4" x14ac:dyDescent="0.2">
      <c r="D784" s="139"/>
    </row>
    <row r="785" spans="4:4" x14ac:dyDescent="0.2">
      <c r="D785" s="139"/>
    </row>
    <row r="786" spans="4:4" x14ac:dyDescent="0.2">
      <c r="D786" s="139"/>
    </row>
    <row r="787" spans="4:4" x14ac:dyDescent="0.2">
      <c r="D787" s="139"/>
    </row>
    <row r="788" spans="4:4" x14ac:dyDescent="0.2">
      <c r="D788" s="139"/>
    </row>
    <row r="789" spans="4:4" x14ac:dyDescent="0.2">
      <c r="D789" s="139"/>
    </row>
    <row r="790" spans="4:4" x14ac:dyDescent="0.2">
      <c r="D790" s="139"/>
    </row>
    <row r="791" spans="4:4" x14ac:dyDescent="0.2">
      <c r="D791" s="139"/>
    </row>
    <row r="792" spans="4:4" x14ac:dyDescent="0.2">
      <c r="D792" s="139"/>
    </row>
    <row r="793" spans="4:4" x14ac:dyDescent="0.2">
      <c r="D793" s="139"/>
    </row>
    <row r="794" spans="4:4" x14ac:dyDescent="0.2">
      <c r="D794" s="139"/>
    </row>
    <row r="795" spans="4:4" x14ac:dyDescent="0.2">
      <c r="D795" s="139"/>
    </row>
    <row r="796" spans="4:4" x14ac:dyDescent="0.2">
      <c r="D796" s="139"/>
    </row>
    <row r="797" spans="4:4" x14ac:dyDescent="0.2">
      <c r="D797" s="139"/>
    </row>
    <row r="798" spans="4:4" x14ac:dyDescent="0.2">
      <c r="D798" s="139"/>
    </row>
    <row r="799" spans="4:4" x14ac:dyDescent="0.2">
      <c r="D799" s="139"/>
    </row>
    <row r="800" spans="4:4" x14ac:dyDescent="0.2">
      <c r="D800" s="139"/>
    </row>
    <row r="801" spans="4:4" x14ac:dyDescent="0.2">
      <c r="D801" s="139"/>
    </row>
    <row r="802" spans="4:4" x14ac:dyDescent="0.2">
      <c r="D802" s="139"/>
    </row>
    <row r="803" spans="4:4" x14ac:dyDescent="0.2">
      <c r="D803" s="139"/>
    </row>
    <row r="804" spans="4:4" x14ac:dyDescent="0.2">
      <c r="D804" s="139"/>
    </row>
    <row r="805" spans="4:4" x14ac:dyDescent="0.2">
      <c r="D805" s="139"/>
    </row>
    <row r="806" spans="4:4" x14ac:dyDescent="0.2">
      <c r="D806" s="139"/>
    </row>
    <row r="807" spans="4:4" x14ac:dyDescent="0.2">
      <c r="D807" s="139"/>
    </row>
    <row r="808" spans="4:4" x14ac:dyDescent="0.2">
      <c r="D808" s="139"/>
    </row>
    <row r="809" spans="4:4" x14ac:dyDescent="0.2">
      <c r="D809" s="139"/>
    </row>
    <row r="810" spans="4:4" x14ac:dyDescent="0.2">
      <c r="D810" s="139"/>
    </row>
    <row r="811" spans="4:4" x14ac:dyDescent="0.2">
      <c r="D811" s="139"/>
    </row>
    <row r="812" spans="4:4" x14ac:dyDescent="0.2">
      <c r="D812" s="139"/>
    </row>
    <row r="813" spans="4:4" x14ac:dyDescent="0.2">
      <c r="D813" s="139"/>
    </row>
    <row r="814" spans="4:4" x14ac:dyDescent="0.2">
      <c r="D814" s="139"/>
    </row>
    <row r="815" spans="4:4" x14ac:dyDescent="0.2">
      <c r="D815" s="139"/>
    </row>
    <row r="816" spans="4:4" x14ac:dyDescent="0.2">
      <c r="D816" s="139"/>
    </row>
    <row r="817" spans="4:4" x14ac:dyDescent="0.2">
      <c r="D817" s="139"/>
    </row>
    <row r="818" spans="4:4" x14ac:dyDescent="0.2">
      <c r="D818" s="139"/>
    </row>
    <row r="819" spans="4:4" x14ac:dyDescent="0.2">
      <c r="D819" s="139"/>
    </row>
    <row r="820" spans="4:4" x14ac:dyDescent="0.2">
      <c r="D820" s="139"/>
    </row>
    <row r="821" spans="4:4" x14ac:dyDescent="0.2">
      <c r="D821" s="139"/>
    </row>
    <row r="822" spans="4:4" x14ac:dyDescent="0.2">
      <c r="D822" s="139"/>
    </row>
    <row r="823" spans="4:4" x14ac:dyDescent="0.2">
      <c r="D823" s="139"/>
    </row>
    <row r="824" spans="4:4" x14ac:dyDescent="0.2">
      <c r="D824" s="139"/>
    </row>
    <row r="825" spans="4:4" x14ac:dyDescent="0.2">
      <c r="D825" s="139"/>
    </row>
    <row r="826" spans="4:4" x14ac:dyDescent="0.2">
      <c r="D826" s="139"/>
    </row>
    <row r="827" spans="4:4" x14ac:dyDescent="0.2">
      <c r="D827" s="139"/>
    </row>
    <row r="828" spans="4:4" x14ac:dyDescent="0.2">
      <c r="D828" s="139"/>
    </row>
    <row r="829" spans="4:4" x14ac:dyDescent="0.2">
      <c r="D829" s="139"/>
    </row>
    <row r="830" spans="4:4" x14ac:dyDescent="0.2">
      <c r="D830" s="139"/>
    </row>
    <row r="831" spans="4:4" x14ac:dyDescent="0.2">
      <c r="D831" s="139"/>
    </row>
    <row r="832" spans="4:4" x14ac:dyDescent="0.2">
      <c r="D832" s="139"/>
    </row>
    <row r="833" spans="4:4" x14ac:dyDescent="0.2">
      <c r="D833" s="139"/>
    </row>
    <row r="834" spans="4:4" x14ac:dyDescent="0.2">
      <c r="D834" s="139"/>
    </row>
    <row r="835" spans="4:4" x14ac:dyDescent="0.2">
      <c r="D835" s="139"/>
    </row>
    <row r="836" spans="4:4" x14ac:dyDescent="0.2">
      <c r="D836" s="139"/>
    </row>
    <row r="837" spans="4:4" x14ac:dyDescent="0.2">
      <c r="D837" s="139"/>
    </row>
    <row r="838" spans="4:4" x14ac:dyDescent="0.2">
      <c r="D838" s="139"/>
    </row>
    <row r="839" spans="4:4" x14ac:dyDescent="0.2">
      <c r="D839" s="139"/>
    </row>
    <row r="840" spans="4:4" x14ac:dyDescent="0.2">
      <c r="D840" s="139"/>
    </row>
    <row r="841" spans="4:4" x14ac:dyDescent="0.2">
      <c r="D841" s="139"/>
    </row>
    <row r="842" spans="4:4" x14ac:dyDescent="0.2">
      <c r="D842" s="139"/>
    </row>
    <row r="843" spans="4:4" x14ac:dyDescent="0.2">
      <c r="D843" s="139"/>
    </row>
    <row r="844" spans="4:4" x14ac:dyDescent="0.2">
      <c r="D844" s="139"/>
    </row>
    <row r="845" spans="4:4" x14ac:dyDescent="0.2">
      <c r="D845" s="139"/>
    </row>
    <row r="846" spans="4:4" x14ac:dyDescent="0.2">
      <c r="D846" s="139"/>
    </row>
    <row r="847" spans="4:4" x14ac:dyDescent="0.2">
      <c r="D847" s="139"/>
    </row>
    <row r="848" spans="4:4" x14ac:dyDescent="0.2">
      <c r="D848" s="139"/>
    </row>
    <row r="849" spans="4:4" x14ac:dyDescent="0.2">
      <c r="D849" s="139"/>
    </row>
    <row r="850" spans="4:4" x14ac:dyDescent="0.2">
      <c r="D850" s="139"/>
    </row>
    <row r="851" spans="4:4" x14ac:dyDescent="0.2">
      <c r="D851" s="139"/>
    </row>
    <row r="852" spans="4:4" x14ac:dyDescent="0.2">
      <c r="D852" s="139"/>
    </row>
    <row r="853" spans="4:4" x14ac:dyDescent="0.2">
      <c r="D853" s="139"/>
    </row>
    <row r="854" spans="4:4" x14ac:dyDescent="0.2">
      <c r="D854" s="139"/>
    </row>
    <row r="855" spans="4:4" x14ac:dyDescent="0.2">
      <c r="D855" s="139"/>
    </row>
    <row r="856" spans="4:4" x14ac:dyDescent="0.2">
      <c r="D856" s="139"/>
    </row>
    <row r="857" spans="4:4" x14ac:dyDescent="0.2">
      <c r="D857" s="139"/>
    </row>
    <row r="858" spans="4:4" x14ac:dyDescent="0.2">
      <c r="D858" s="139"/>
    </row>
    <row r="859" spans="4:4" x14ac:dyDescent="0.2">
      <c r="D859" s="139"/>
    </row>
    <row r="860" spans="4:4" x14ac:dyDescent="0.2">
      <c r="D860" s="139"/>
    </row>
    <row r="861" spans="4:4" x14ac:dyDescent="0.2">
      <c r="D861" s="139"/>
    </row>
    <row r="862" spans="4:4" x14ac:dyDescent="0.2">
      <c r="D862" s="139"/>
    </row>
    <row r="863" spans="4:4" x14ac:dyDescent="0.2">
      <c r="D863" s="139"/>
    </row>
    <row r="864" spans="4:4" x14ac:dyDescent="0.2">
      <c r="D864" s="139"/>
    </row>
    <row r="865" spans="4:4" x14ac:dyDescent="0.2">
      <c r="D865" s="139"/>
    </row>
    <row r="866" spans="4:4" x14ac:dyDescent="0.2">
      <c r="D866" s="139"/>
    </row>
    <row r="867" spans="4:4" x14ac:dyDescent="0.2">
      <c r="D867" s="139"/>
    </row>
    <row r="868" spans="4:4" x14ac:dyDescent="0.2">
      <c r="D868" s="139"/>
    </row>
    <row r="869" spans="4:4" x14ac:dyDescent="0.2">
      <c r="D869" s="139"/>
    </row>
    <row r="870" spans="4:4" x14ac:dyDescent="0.2">
      <c r="D870" s="139"/>
    </row>
    <row r="871" spans="4:4" x14ac:dyDescent="0.2">
      <c r="D871" s="139"/>
    </row>
    <row r="872" spans="4:4" x14ac:dyDescent="0.2">
      <c r="D872" s="139"/>
    </row>
    <row r="873" spans="4:4" x14ac:dyDescent="0.2">
      <c r="D873" s="139"/>
    </row>
    <row r="874" spans="4:4" x14ac:dyDescent="0.2">
      <c r="D874" s="139"/>
    </row>
    <row r="875" spans="4:4" x14ac:dyDescent="0.2">
      <c r="D875" s="139"/>
    </row>
    <row r="876" spans="4:4" x14ac:dyDescent="0.2">
      <c r="D876" s="139"/>
    </row>
    <row r="877" spans="4:4" x14ac:dyDescent="0.2">
      <c r="D877" s="139"/>
    </row>
    <row r="878" spans="4:4" x14ac:dyDescent="0.2">
      <c r="D878" s="139"/>
    </row>
    <row r="879" spans="4:4" x14ac:dyDescent="0.2">
      <c r="D879" s="139"/>
    </row>
    <row r="880" spans="4:4" x14ac:dyDescent="0.2">
      <c r="D880" s="139"/>
    </row>
    <row r="881" spans="4:4" x14ac:dyDescent="0.2">
      <c r="D881" s="139"/>
    </row>
    <row r="882" spans="4:4" x14ac:dyDescent="0.2">
      <c r="D882" s="139"/>
    </row>
    <row r="883" spans="4:4" x14ac:dyDescent="0.2">
      <c r="D883" s="139"/>
    </row>
    <row r="884" spans="4:4" x14ac:dyDescent="0.2">
      <c r="D884" s="139"/>
    </row>
    <row r="885" spans="4:4" x14ac:dyDescent="0.2">
      <c r="D885" s="139"/>
    </row>
    <row r="886" spans="4:4" x14ac:dyDescent="0.2">
      <c r="D886" s="139"/>
    </row>
    <row r="887" spans="4:4" x14ac:dyDescent="0.2">
      <c r="D887" s="139"/>
    </row>
    <row r="888" spans="4:4" x14ac:dyDescent="0.2">
      <c r="D888" s="139"/>
    </row>
    <row r="889" spans="4:4" x14ac:dyDescent="0.2">
      <c r="D889" s="139"/>
    </row>
    <row r="890" spans="4:4" x14ac:dyDescent="0.2">
      <c r="D890" s="139"/>
    </row>
    <row r="891" spans="4:4" x14ac:dyDescent="0.2">
      <c r="D891" s="139"/>
    </row>
    <row r="892" spans="4:4" x14ac:dyDescent="0.2">
      <c r="D892" s="139"/>
    </row>
    <row r="893" spans="4:4" x14ac:dyDescent="0.2">
      <c r="D893" s="139"/>
    </row>
    <row r="894" spans="4:4" x14ac:dyDescent="0.2">
      <c r="D894" s="139"/>
    </row>
    <row r="895" spans="4:4" x14ac:dyDescent="0.2">
      <c r="D895" s="139"/>
    </row>
    <row r="896" spans="4:4" x14ac:dyDescent="0.2">
      <c r="D896" s="139"/>
    </row>
    <row r="897" spans="4:4" x14ac:dyDescent="0.2">
      <c r="D897" s="139"/>
    </row>
    <row r="898" spans="4:4" x14ac:dyDescent="0.2">
      <c r="D898" s="139"/>
    </row>
    <row r="899" spans="4:4" x14ac:dyDescent="0.2">
      <c r="D899" s="139"/>
    </row>
    <row r="900" spans="4:4" x14ac:dyDescent="0.2">
      <c r="D900" s="139"/>
    </row>
    <row r="901" spans="4:4" x14ac:dyDescent="0.2">
      <c r="D901" s="139"/>
    </row>
    <row r="902" spans="4:4" x14ac:dyDescent="0.2">
      <c r="D902" s="139"/>
    </row>
    <row r="903" spans="4:4" x14ac:dyDescent="0.2">
      <c r="D903" s="139"/>
    </row>
    <row r="904" spans="4:4" x14ac:dyDescent="0.2">
      <c r="D904" s="139"/>
    </row>
    <row r="905" spans="4:4" x14ac:dyDescent="0.2">
      <c r="D905" s="139"/>
    </row>
    <row r="906" spans="4:4" x14ac:dyDescent="0.2">
      <c r="D906" s="139"/>
    </row>
    <row r="907" spans="4:4" x14ac:dyDescent="0.2">
      <c r="D907" s="139"/>
    </row>
    <row r="908" spans="4:4" x14ac:dyDescent="0.2">
      <c r="D908" s="139"/>
    </row>
    <row r="909" spans="4:4" x14ac:dyDescent="0.2">
      <c r="D909" s="139"/>
    </row>
    <row r="910" spans="4:4" x14ac:dyDescent="0.2">
      <c r="D910" s="139"/>
    </row>
    <row r="911" spans="4:4" x14ac:dyDescent="0.2">
      <c r="D911" s="139"/>
    </row>
    <row r="912" spans="4:4" x14ac:dyDescent="0.2">
      <c r="D912" s="139"/>
    </row>
    <row r="913" spans="4:4" x14ac:dyDescent="0.2">
      <c r="D913" s="139"/>
    </row>
    <row r="914" spans="4:4" x14ac:dyDescent="0.2">
      <c r="D914" s="139"/>
    </row>
    <row r="915" spans="4:4" x14ac:dyDescent="0.2">
      <c r="D915" s="139"/>
    </row>
    <row r="916" spans="4:4" x14ac:dyDescent="0.2">
      <c r="D916" s="139"/>
    </row>
    <row r="917" spans="4:4" x14ac:dyDescent="0.2">
      <c r="D917" s="139"/>
    </row>
    <row r="918" spans="4:4" x14ac:dyDescent="0.2">
      <c r="D918" s="139"/>
    </row>
    <row r="919" spans="4:4" x14ac:dyDescent="0.2">
      <c r="D919" s="139"/>
    </row>
    <row r="920" spans="4:4" x14ac:dyDescent="0.2">
      <c r="D920" s="139"/>
    </row>
    <row r="921" spans="4:4" x14ac:dyDescent="0.2">
      <c r="D921" s="139"/>
    </row>
    <row r="922" spans="4:4" x14ac:dyDescent="0.2">
      <c r="D922" s="139"/>
    </row>
    <row r="923" spans="4:4" x14ac:dyDescent="0.2">
      <c r="D923" s="139"/>
    </row>
    <row r="924" spans="4:4" x14ac:dyDescent="0.2">
      <c r="D924" s="139"/>
    </row>
    <row r="925" spans="4:4" x14ac:dyDescent="0.2">
      <c r="D925" s="139"/>
    </row>
    <row r="926" spans="4:4" x14ac:dyDescent="0.2">
      <c r="D926" s="139"/>
    </row>
    <row r="927" spans="4:4" x14ac:dyDescent="0.2">
      <c r="D927" s="139"/>
    </row>
    <row r="928" spans="4:4" x14ac:dyDescent="0.2">
      <c r="D928" s="139"/>
    </row>
    <row r="929" spans="4:4" x14ac:dyDescent="0.2">
      <c r="D929" s="139"/>
    </row>
    <row r="930" spans="4:4" x14ac:dyDescent="0.2">
      <c r="D930" s="139"/>
    </row>
    <row r="931" spans="4:4" x14ac:dyDescent="0.2">
      <c r="D931" s="139"/>
    </row>
    <row r="932" spans="4:4" x14ac:dyDescent="0.2">
      <c r="D932" s="139"/>
    </row>
    <row r="933" spans="4:4" x14ac:dyDescent="0.2">
      <c r="D933" s="139"/>
    </row>
    <row r="934" spans="4:4" x14ac:dyDescent="0.2">
      <c r="D934" s="139"/>
    </row>
    <row r="935" spans="4:4" x14ac:dyDescent="0.2">
      <c r="D935" s="139"/>
    </row>
    <row r="936" spans="4:4" x14ac:dyDescent="0.2">
      <c r="D936" s="139"/>
    </row>
    <row r="937" spans="4:4" x14ac:dyDescent="0.2">
      <c r="D937" s="139"/>
    </row>
    <row r="938" spans="4:4" x14ac:dyDescent="0.2">
      <c r="D938" s="139"/>
    </row>
    <row r="939" spans="4:4" x14ac:dyDescent="0.2">
      <c r="D939" s="139"/>
    </row>
    <row r="940" spans="4:4" x14ac:dyDescent="0.2">
      <c r="D940" s="139"/>
    </row>
    <row r="941" spans="4:4" x14ac:dyDescent="0.2">
      <c r="D941" s="139"/>
    </row>
    <row r="942" spans="4:4" x14ac:dyDescent="0.2">
      <c r="D942" s="139"/>
    </row>
    <row r="943" spans="4:4" x14ac:dyDescent="0.2">
      <c r="D943" s="139"/>
    </row>
    <row r="944" spans="4:4" x14ac:dyDescent="0.2">
      <c r="D944" s="139"/>
    </row>
    <row r="945" spans="4:4" x14ac:dyDescent="0.2">
      <c r="D945" s="139"/>
    </row>
    <row r="946" spans="4:4" x14ac:dyDescent="0.2">
      <c r="D946" s="139"/>
    </row>
    <row r="947" spans="4:4" x14ac:dyDescent="0.2">
      <c r="D947" s="139"/>
    </row>
    <row r="948" spans="4:4" x14ac:dyDescent="0.2">
      <c r="D948" s="139"/>
    </row>
    <row r="949" spans="4:4" x14ac:dyDescent="0.2">
      <c r="D949" s="139"/>
    </row>
    <row r="950" spans="4:4" x14ac:dyDescent="0.2">
      <c r="D950" s="139"/>
    </row>
    <row r="951" spans="4:4" x14ac:dyDescent="0.2">
      <c r="D951" s="139"/>
    </row>
    <row r="952" spans="4:4" x14ac:dyDescent="0.2">
      <c r="D952" s="139"/>
    </row>
    <row r="953" spans="4:4" x14ac:dyDescent="0.2">
      <c r="D953" s="139"/>
    </row>
    <row r="954" spans="4:4" x14ac:dyDescent="0.2">
      <c r="D954" s="139"/>
    </row>
    <row r="955" spans="4:4" x14ac:dyDescent="0.2">
      <c r="D955" s="139"/>
    </row>
    <row r="956" spans="4:4" x14ac:dyDescent="0.2">
      <c r="D956" s="139"/>
    </row>
    <row r="957" spans="4:4" x14ac:dyDescent="0.2">
      <c r="D957" s="139"/>
    </row>
    <row r="958" spans="4:4" x14ac:dyDescent="0.2">
      <c r="D958" s="139"/>
    </row>
    <row r="959" spans="4:4" x14ac:dyDescent="0.2">
      <c r="D959" s="139"/>
    </row>
    <row r="960" spans="4:4" x14ac:dyDescent="0.2">
      <c r="D960" s="139"/>
    </row>
    <row r="961" spans="4:4" x14ac:dyDescent="0.2">
      <c r="D961" s="139"/>
    </row>
    <row r="962" spans="4:4" x14ac:dyDescent="0.2">
      <c r="D962" s="139"/>
    </row>
    <row r="963" spans="4:4" x14ac:dyDescent="0.2">
      <c r="D963" s="139"/>
    </row>
    <row r="964" spans="4:4" x14ac:dyDescent="0.2">
      <c r="D964" s="139"/>
    </row>
    <row r="965" spans="4:4" x14ac:dyDescent="0.2">
      <c r="D965" s="139"/>
    </row>
    <row r="966" spans="4:4" x14ac:dyDescent="0.2">
      <c r="D966" s="139"/>
    </row>
    <row r="967" spans="4:4" x14ac:dyDescent="0.2">
      <c r="D967" s="139"/>
    </row>
    <row r="968" spans="4:4" x14ac:dyDescent="0.2">
      <c r="D968" s="139"/>
    </row>
    <row r="969" spans="4:4" x14ac:dyDescent="0.2">
      <c r="D969" s="139"/>
    </row>
    <row r="970" spans="4:4" x14ac:dyDescent="0.2">
      <c r="D970" s="139"/>
    </row>
    <row r="971" spans="4:4" x14ac:dyDescent="0.2">
      <c r="D971" s="139"/>
    </row>
    <row r="972" spans="4:4" x14ac:dyDescent="0.2">
      <c r="D972" s="139"/>
    </row>
    <row r="973" spans="4:4" x14ac:dyDescent="0.2">
      <c r="D973" s="139"/>
    </row>
    <row r="974" spans="4:4" x14ac:dyDescent="0.2">
      <c r="D974" s="139"/>
    </row>
    <row r="975" spans="4:4" x14ac:dyDescent="0.2">
      <c r="D975" s="139"/>
    </row>
    <row r="976" spans="4:4" x14ac:dyDescent="0.2">
      <c r="D976" s="139"/>
    </row>
    <row r="977" spans="4:4" x14ac:dyDescent="0.2">
      <c r="D977" s="139"/>
    </row>
    <row r="978" spans="4:4" x14ac:dyDescent="0.2">
      <c r="D978" s="139"/>
    </row>
    <row r="979" spans="4:4" x14ac:dyDescent="0.2">
      <c r="D979" s="139"/>
    </row>
    <row r="980" spans="4:4" x14ac:dyDescent="0.2">
      <c r="D980" s="139"/>
    </row>
    <row r="981" spans="4:4" x14ac:dyDescent="0.2">
      <c r="D981" s="139"/>
    </row>
    <row r="982" spans="4:4" x14ac:dyDescent="0.2">
      <c r="D982" s="139"/>
    </row>
    <row r="983" spans="4:4" x14ac:dyDescent="0.2">
      <c r="D983" s="139"/>
    </row>
    <row r="984" spans="4:4" x14ac:dyDescent="0.2">
      <c r="D984" s="139"/>
    </row>
    <row r="985" spans="4:4" x14ac:dyDescent="0.2">
      <c r="D985" s="139"/>
    </row>
    <row r="986" spans="4:4" x14ac:dyDescent="0.2">
      <c r="D986" s="139"/>
    </row>
    <row r="987" spans="4:4" x14ac:dyDescent="0.2">
      <c r="D987" s="139"/>
    </row>
    <row r="988" spans="4:4" x14ac:dyDescent="0.2">
      <c r="D988" s="139"/>
    </row>
    <row r="989" spans="4:4" x14ac:dyDescent="0.2">
      <c r="D989" s="139"/>
    </row>
    <row r="990" spans="4:4" x14ac:dyDescent="0.2">
      <c r="D990" s="139"/>
    </row>
    <row r="991" spans="4:4" x14ac:dyDescent="0.2">
      <c r="D991" s="139"/>
    </row>
    <row r="992" spans="4:4" x14ac:dyDescent="0.2">
      <c r="D992" s="139"/>
    </row>
    <row r="993" spans="4:4" x14ac:dyDescent="0.2">
      <c r="D993" s="139"/>
    </row>
    <row r="994" spans="4:4" x14ac:dyDescent="0.2">
      <c r="D994" s="139"/>
    </row>
    <row r="995" spans="4:4" x14ac:dyDescent="0.2">
      <c r="D995" s="139"/>
    </row>
    <row r="996" spans="4:4" x14ac:dyDescent="0.2">
      <c r="D996" s="139"/>
    </row>
    <row r="997" spans="4:4" x14ac:dyDescent="0.2">
      <c r="D997" s="139"/>
    </row>
    <row r="998" spans="4:4" x14ac:dyDescent="0.2">
      <c r="D998" s="139"/>
    </row>
    <row r="999" spans="4:4" x14ac:dyDescent="0.2">
      <c r="D999" s="139"/>
    </row>
    <row r="1000" spans="4:4" x14ac:dyDescent="0.2">
      <c r="D1000" s="139"/>
    </row>
    <row r="1001" spans="4:4" x14ac:dyDescent="0.2">
      <c r="D1001" s="139"/>
    </row>
    <row r="1002" spans="4:4" x14ac:dyDescent="0.2">
      <c r="D1002" s="139"/>
    </row>
    <row r="1003" spans="4:4" x14ac:dyDescent="0.2">
      <c r="D1003" s="139"/>
    </row>
    <row r="1004" spans="4:4" x14ac:dyDescent="0.2">
      <c r="D1004" s="139"/>
    </row>
    <row r="1005" spans="4:4" x14ac:dyDescent="0.2">
      <c r="D1005" s="139"/>
    </row>
    <row r="1006" spans="4:4" x14ac:dyDescent="0.2">
      <c r="D1006" s="139"/>
    </row>
    <row r="1007" spans="4:4" x14ac:dyDescent="0.2">
      <c r="D1007" s="139"/>
    </row>
    <row r="1008" spans="4:4" x14ac:dyDescent="0.2">
      <c r="D1008" s="139"/>
    </row>
    <row r="1009" spans="4:4" x14ac:dyDescent="0.2">
      <c r="D1009" s="139"/>
    </row>
    <row r="1010" spans="4:4" x14ac:dyDescent="0.2">
      <c r="D1010" s="139"/>
    </row>
    <row r="1011" spans="4:4" x14ac:dyDescent="0.2">
      <c r="D1011" s="139"/>
    </row>
    <row r="1012" spans="4:4" x14ac:dyDescent="0.2">
      <c r="D1012" s="139"/>
    </row>
    <row r="1013" spans="4:4" x14ac:dyDescent="0.2">
      <c r="D1013" s="139"/>
    </row>
    <row r="1014" spans="4:4" x14ac:dyDescent="0.2">
      <c r="D1014" s="139"/>
    </row>
    <row r="1015" spans="4:4" x14ac:dyDescent="0.2">
      <c r="D1015" s="139"/>
    </row>
    <row r="1016" spans="4:4" x14ac:dyDescent="0.2">
      <c r="D1016" s="139"/>
    </row>
    <row r="1017" spans="4:4" x14ac:dyDescent="0.2">
      <c r="D1017" s="139"/>
    </row>
    <row r="1018" spans="4:4" x14ac:dyDescent="0.2">
      <c r="D1018" s="139"/>
    </row>
    <row r="1019" spans="4:4" x14ac:dyDescent="0.2">
      <c r="D1019" s="139"/>
    </row>
    <row r="1020" spans="4:4" x14ac:dyDescent="0.2">
      <c r="D1020" s="139"/>
    </row>
    <row r="1021" spans="4:4" x14ac:dyDescent="0.2">
      <c r="D1021" s="139"/>
    </row>
    <row r="1022" spans="4:4" x14ac:dyDescent="0.2">
      <c r="D1022" s="139"/>
    </row>
    <row r="1023" spans="4:4" x14ac:dyDescent="0.2">
      <c r="D1023" s="139"/>
    </row>
    <row r="1024" spans="4:4" x14ac:dyDescent="0.2">
      <c r="D1024" s="139"/>
    </row>
    <row r="1025" spans="4:4" x14ac:dyDescent="0.2">
      <c r="D1025" s="139"/>
    </row>
    <row r="1026" spans="4:4" x14ac:dyDescent="0.2">
      <c r="D1026" s="139"/>
    </row>
    <row r="1027" spans="4:4" x14ac:dyDescent="0.2">
      <c r="D1027" s="139"/>
    </row>
    <row r="1028" spans="4:4" x14ac:dyDescent="0.2">
      <c r="D1028" s="139"/>
    </row>
    <row r="1029" spans="4:4" x14ac:dyDescent="0.2">
      <c r="D1029" s="139"/>
    </row>
    <row r="1030" spans="4:4" x14ac:dyDescent="0.2">
      <c r="D1030" s="139"/>
    </row>
    <row r="1031" spans="4:4" x14ac:dyDescent="0.2">
      <c r="D1031" s="139"/>
    </row>
    <row r="1032" spans="4:4" x14ac:dyDescent="0.2">
      <c r="D1032" s="139"/>
    </row>
    <row r="1033" spans="4:4" x14ac:dyDescent="0.2">
      <c r="D1033" s="139"/>
    </row>
    <row r="1034" spans="4:4" x14ac:dyDescent="0.2">
      <c r="D1034" s="139"/>
    </row>
    <row r="1035" spans="4:4" x14ac:dyDescent="0.2">
      <c r="D1035" s="139"/>
    </row>
    <row r="1036" spans="4:4" x14ac:dyDescent="0.2">
      <c r="D1036" s="139"/>
    </row>
    <row r="1037" spans="4:4" x14ac:dyDescent="0.2">
      <c r="D1037" s="139"/>
    </row>
    <row r="1038" spans="4:4" x14ac:dyDescent="0.2">
      <c r="D1038" s="139"/>
    </row>
    <row r="1039" spans="4:4" x14ac:dyDescent="0.2">
      <c r="D1039" s="139"/>
    </row>
    <row r="1040" spans="4:4" x14ac:dyDescent="0.2">
      <c r="D1040" s="139"/>
    </row>
    <row r="1041" spans="4:4" x14ac:dyDescent="0.2">
      <c r="D1041" s="139"/>
    </row>
    <row r="1042" spans="4:4" x14ac:dyDescent="0.2">
      <c r="D1042" s="139"/>
    </row>
    <row r="1043" spans="4:4" x14ac:dyDescent="0.2">
      <c r="D1043" s="139"/>
    </row>
    <row r="1044" spans="4:4" x14ac:dyDescent="0.2">
      <c r="D1044" s="139"/>
    </row>
    <row r="1045" spans="4:4" x14ac:dyDescent="0.2">
      <c r="D1045" s="139"/>
    </row>
    <row r="1046" spans="4:4" x14ac:dyDescent="0.2">
      <c r="D1046" s="139"/>
    </row>
    <row r="1047" spans="4:4" x14ac:dyDescent="0.2">
      <c r="D1047" s="139"/>
    </row>
    <row r="1048" spans="4:4" x14ac:dyDescent="0.2">
      <c r="D1048" s="139"/>
    </row>
    <row r="1049" spans="4:4" x14ac:dyDescent="0.2">
      <c r="D1049" s="139"/>
    </row>
    <row r="1050" spans="4:4" x14ac:dyDescent="0.2">
      <c r="D1050" s="139"/>
    </row>
    <row r="1051" spans="4:4" x14ac:dyDescent="0.2">
      <c r="D1051" s="139"/>
    </row>
    <row r="1052" spans="4:4" x14ac:dyDescent="0.2">
      <c r="D1052" s="139"/>
    </row>
    <row r="1053" spans="4:4" x14ac:dyDescent="0.2">
      <c r="D1053" s="139"/>
    </row>
    <row r="1054" spans="4:4" x14ac:dyDescent="0.2">
      <c r="D1054" s="139"/>
    </row>
    <row r="1055" spans="4:4" x14ac:dyDescent="0.2">
      <c r="D1055" s="139"/>
    </row>
    <row r="1056" spans="4:4" x14ac:dyDescent="0.2">
      <c r="D1056" s="139"/>
    </row>
    <row r="1057" spans="4:4" x14ac:dyDescent="0.2">
      <c r="D1057" s="139"/>
    </row>
    <row r="1058" spans="4:4" x14ac:dyDescent="0.2">
      <c r="D1058" s="139"/>
    </row>
    <row r="1059" spans="4:4" x14ac:dyDescent="0.2">
      <c r="D1059" s="139"/>
    </row>
    <row r="1060" spans="4:4" x14ac:dyDescent="0.2">
      <c r="D1060" s="139"/>
    </row>
    <row r="1061" spans="4:4" x14ac:dyDescent="0.2">
      <c r="D1061" s="139"/>
    </row>
    <row r="1062" spans="4:4" x14ac:dyDescent="0.2">
      <c r="D1062" s="139"/>
    </row>
    <row r="1063" spans="4:4" x14ac:dyDescent="0.2">
      <c r="D1063" s="139"/>
    </row>
    <row r="1064" spans="4:4" x14ac:dyDescent="0.2">
      <c r="D1064" s="139"/>
    </row>
    <row r="1065" spans="4:4" x14ac:dyDescent="0.2">
      <c r="D1065" s="139"/>
    </row>
    <row r="1066" spans="4:4" x14ac:dyDescent="0.2">
      <c r="D1066" s="139"/>
    </row>
    <row r="1067" spans="4:4" x14ac:dyDescent="0.2">
      <c r="D1067" s="139"/>
    </row>
    <row r="1068" spans="4:4" x14ac:dyDescent="0.2">
      <c r="D1068" s="139"/>
    </row>
    <row r="1069" spans="4:4" x14ac:dyDescent="0.2">
      <c r="D1069" s="139"/>
    </row>
    <row r="1070" spans="4:4" x14ac:dyDescent="0.2">
      <c r="D1070" s="139"/>
    </row>
    <row r="1071" spans="4:4" x14ac:dyDescent="0.2">
      <c r="D1071" s="139"/>
    </row>
    <row r="1072" spans="4:4" x14ac:dyDescent="0.2">
      <c r="D1072" s="139"/>
    </row>
    <row r="1073" spans="4:4" x14ac:dyDescent="0.2">
      <c r="D1073" s="139"/>
    </row>
    <row r="1074" spans="4:4" x14ac:dyDescent="0.2">
      <c r="D1074" s="139"/>
    </row>
    <row r="1075" spans="4:4" x14ac:dyDescent="0.2">
      <c r="D1075" s="139"/>
    </row>
    <row r="1076" spans="4:4" x14ac:dyDescent="0.2">
      <c r="D1076" s="139"/>
    </row>
    <row r="1077" spans="4:4" x14ac:dyDescent="0.2">
      <c r="D1077" s="139"/>
    </row>
    <row r="1078" spans="4:4" x14ac:dyDescent="0.2">
      <c r="D1078" s="139"/>
    </row>
    <row r="1079" spans="4:4" x14ac:dyDescent="0.2">
      <c r="D1079" s="139"/>
    </row>
    <row r="1080" spans="4:4" x14ac:dyDescent="0.2">
      <c r="D1080" s="139"/>
    </row>
    <row r="1081" spans="4:4" x14ac:dyDescent="0.2">
      <c r="D1081" s="139"/>
    </row>
    <row r="1082" spans="4:4" x14ac:dyDescent="0.2">
      <c r="D1082" s="139"/>
    </row>
    <row r="1083" spans="4:4" x14ac:dyDescent="0.2">
      <c r="D1083" s="139"/>
    </row>
    <row r="1084" spans="4:4" x14ac:dyDescent="0.2">
      <c r="D1084" s="139"/>
    </row>
    <row r="1085" spans="4:4" x14ac:dyDescent="0.2">
      <c r="D1085" s="139"/>
    </row>
    <row r="1086" spans="4:4" x14ac:dyDescent="0.2">
      <c r="D1086" s="139"/>
    </row>
    <row r="1087" spans="4:4" x14ac:dyDescent="0.2">
      <c r="D1087" s="139"/>
    </row>
    <row r="1088" spans="4:4" x14ac:dyDescent="0.2">
      <c r="D1088" s="139"/>
    </row>
    <row r="1089" spans="4:4" x14ac:dyDescent="0.2">
      <c r="D1089" s="139"/>
    </row>
    <row r="1090" spans="4:4" x14ac:dyDescent="0.2">
      <c r="D1090" s="139"/>
    </row>
    <row r="1091" spans="4:4" x14ac:dyDescent="0.2">
      <c r="D1091" s="139"/>
    </row>
    <row r="1092" spans="4:4" x14ac:dyDescent="0.2">
      <c r="D1092" s="139"/>
    </row>
    <row r="1093" spans="4:4" x14ac:dyDescent="0.2">
      <c r="D1093" s="139"/>
    </row>
    <row r="1094" spans="4:4" x14ac:dyDescent="0.2">
      <c r="D1094" s="139"/>
    </row>
    <row r="1095" spans="4:4" x14ac:dyDescent="0.2">
      <c r="D1095" s="139"/>
    </row>
    <row r="1096" spans="4:4" x14ac:dyDescent="0.2">
      <c r="D1096" s="139"/>
    </row>
    <row r="1097" spans="4:4" x14ac:dyDescent="0.2">
      <c r="D1097" s="139"/>
    </row>
    <row r="1098" spans="4:4" x14ac:dyDescent="0.2">
      <c r="D1098" s="139"/>
    </row>
    <row r="1099" spans="4:4" x14ac:dyDescent="0.2">
      <c r="D1099" s="139"/>
    </row>
    <row r="1100" spans="4:4" x14ac:dyDescent="0.2">
      <c r="D1100" s="139"/>
    </row>
    <row r="1101" spans="4:4" x14ac:dyDescent="0.2">
      <c r="D1101" s="139"/>
    </row>
    <row r="1102" spans="4:4" x14ac:dyDescent="0.2">
      <c r="D1102" s="139"/>
    </row>
    <row r="1103" spans="4:4" x14ac:dyDescent="0.2">
      <c r="D1103" s="139"/>
    </row>
    <row r="1104" spans="4:4" x14ac:dyDescent="0.2">
      <c r="D1104" s="139"/>
    </row>
    <row r="1105" spans="4:4" x14ac:dyDescent="0.2">
      <c r="D1105" s="139"/>
    </row>
    <row r="1106" spans="4:4" x14ac:dyDescent="0.2">
      <c r="D1106" s="139"/>
    </row>
    <row r="1107" spans="4:4" x14ac:dyDescent="0.2">
      <c r="D1107" s="139"/>
    </row>
    <row r="1108" spans="4:4" x14ac:dyDescent="0.2">
      <c r="D1108" s="139"/>
    </row>
    <row r="1109" spans="4:4" x14ac:dyDescent="0.2">
      <c r="D1109" s="139"/>
    </row>
    <row r="1110" spans="4:4" x14ac:dyDescent="0.2">
      <c r="D1110" s="139"/>
    </row>
    <row r="1111" spans="4:4" x14ac:dyDescent="0.2">
      <c r="D1111" s="139"/>
    </row>
    <row r="1112" spans="4:4" x14ac:dyDescent="0.2">
      <c r="D1112" s="139"/>
    </row>
    <row r="1113" spans="4:4" x14ac:dyDescent="0.2">
      <c r="D1113" s="139"/>
    </row>
    <row r="1114" spans="4:4" x14ac:dyDescent="0.2">
      <c r="D1114" s="139"/>
    </row>
    <row r="1115" spans="4:4" x14ac:dyDescent="0.2">
      <c r="D1115" s="139"/>
    </row>
    <row r="1116" spans="4:4" x14ac:dyDescent="0.2">
      <c r="D1116" s="139"/>
    </row>
    <row r="1117" spans="4:4" x14ac:dyDescent="0.2">
      <c r="D1117" s="139"/>
    </row>
    <row r="1118" spans="4:4" x14ac:dyDescent="0.2">
      <c r="D1118" s="139"/>
    </row>
    <row r="1119" spans="4:4" x14ac:dyDescent="0.2">
      <c r="D1119" s="139"/>
    </row>
    <row r="1120" spans="4:4" x14ac:dyDescent="0.2">
      <c r="D1120" s="139"/>
    </row>
    <row r="1121" spans="4:4" x14ac:dyDescent="0.2">
      <c r="D1121" s="139"/>
    </row>
    <row r="1122" spans="4:4" x14ac:dyDescent="0.2">
      <c r="D1122" s="139"/>
    </row>
    <row r="1123" spans="4:4" x14ac:dyDescent="0.2">
      <c r="D1123" s="139"/>
    </row>
    <row r="1124" spans="4:4" x14ac:dyDescent="0.2">
      <c r="D1124" s="139"/>
    </row>
    <row r="1125" spans="4:4" x14ac:dyDescent="0.2">
      <c r="D1125" s="139"/>
    </row>
    <row r="1126" spans="4:4" x14ac:dyDescent="0.2">
      <c r="D1126" s="139"/>
    </row>
    <row r="1127" spans="4:4" x14ac:dyDescent="0.2">
      <c r="D1127" s="139"/>
    </row>
    <row r="1128" spans="4:4" x14ac:dyDescent="0.2">
      <c r="D1128" s="139"/>
    </row>
    <row r="1129" spans="4:4" x14ac:dyDescent="0.2">
      <c r="D1129" s="139"/>
    </row>
    <row r="1130" spans="4:4" x14ac:dyDescent="0.2">
      <c r="D1130" s="139"/>
    </row>
    <row r="1131" spans="4:4" x14ac:dyDescent="0.2">
      <c r="D1131" s="139"/>
    </row>
    <row r="1132" spans="4:4" x14ac:dyDescent="0.2">
      <c r="D1132" s="139"/>
    </row>
    <row r="1133" spans="4:4" x14ac:dyDescent="0.2">
      <c r="D1133" s="139"/>
    </row>
    <row r="1134" spans="4:4" x14ac:dyDescent="0.2">
      <c r="D1134" s="139"/>
    </row>
    <row r="1135" spans="4:4" x14ac:dyDescent="0.2">
      <c r="D1135" s="139"/>
    </row>
    <row r="1136" spans="4:4" x14ac:dyDescent="0.2">
      <c r="D1136" s="139"/>
    </row>
    <row r="1137" spans="4:4" x14ac:dyDescent="0.2">
      <c r="D1137" s="139"/>
    </row>
    <row r="1138" spans="4:4" x14ac:dyDescent="0.2">
      <c r="D1138" s="139"/>
    </row>
    <row r="1139" spans="4:4" x14ac:dyDescent="0.2">
      <c r="D1139" s="139"/>
    </row>
    <row r="1140" spans="4:4" x14ac:dyDescent="0.2">
      <c r="D1140" s="139"/>
    </row>
    <row r="1141" spans="4:4" x14ac:dyDescent="0.2">
      <c r="D1141" s="139"/>
    </row>
    <row r="1142" spans="4:4" x14ac:dyDescent="0.2">
      <c r="D1142" s="139"/>
    </row>
    <row r="1143" spans="4:4" x14ac:dyDescent="0.2">
      <c r="D1143" s="139"/>
    </row>
    <row r="1144" spans="4:4" x14ac:dyDescent="0.2">
      <c r="D1144" s="139"/>
    </row>
    <row r="1145" spans="4:4" x14ac:dyDescent="0.2">
      <c r="D1145" s="139"/>
    </row>
    <row r="1146" spans="4:4" x14ac:dyDescent="0.2">
      <c r="D1146" s="139"/>
    </row>
    <row r="1147" spans="4:4" x14ac:dyDescent="0.2">
      <c r="D1147" s="139"/>
    </row>
    <row r="1148" spans="4:4" x14ac:dyDescent="0.2">
      <c r="D1148" s="139"/>
    </row>
    <row r="1149" spans="4:4" x14ac:dyDescent="0.2">
      <c r="D1149" s="139"/>
    </row>
    <row r="1150" spans="4:4" x14ac:dyDescent="0.2">
      <c r="D1150" s="139"/>
    </row>
    <row r="1151" spans="4:4" x14ac:dyDescent="0.2">
      <c r="D1151" s="139"/>
    </row>
    <row r="1152" spans="4:4" x14ac:dyDescent="0.2">
      <c r="D1152" s="139"/>
    </row>
    <row r="1153" spans="4:4" x14ac:dyDescent="0.2">
      <c r="D1153" s="139"/>
    </row>
    <row r="1154" spans="4:4" x14ac:dyDescent="0.2">
      <c r="D1154" s="139"/>
    </row>
    <row r="1155" spans="4:4" x14ac:dyDescent="0.2">
      <c r="D1155" s="139"/>
    </row>
    <row r="1156" spans="4:4" x14ac:dyDescent="0.2">
      <c r="D1156" s="139"/>
    </row>
    <row r="1157" spans="4:4" x14ac:dyDescent="0.2">
      <c r="D1157" s="139"/>
    </row>
    <row r="1158" spans="4:4" x14ac:dyDescent="0.2">
      <c r="D1158" s="139"/>
    </row>
    <row r="1159" spans="4:4" x14ac:dyDescent="0.2">
      <c r="D1159" s="139"/>
    </row>
    <row r="1160" spans="4:4" x14ac:dyDescent="0.2">
      <c r="D1160" s="139"/>
    </row>
    <row r="1161" spans="4:4" x14ac:dyDescent="0.2">
      <c r="D1161" s="139"/>
    </row>
    <row r="1162" spans="4:4" x14ac:dyDescent="0.2">
      <c r="D1162" s="139"/>
    </row>
    <row r="1163" spans="4:4" x14ac:dyDescent="0.2">
      <c r="D1163" s="139"/>
    </row>
    <row r="1164" spans="4:4" x14ac:dyDescent="0.2">
      <c r="D1164" s="139"/>
    </row>
    <row r="1165" spans="4:4" x14ac:dyDescent="0.2">
      <c r="D1165" s="139"/>
    </row>
    <row r="1166" spans="4:4" x14ac:dyDescent="0.2">
      <c r="D1166" s="139"/>
    </row>
    <row r="1167" spans="4:4" x14ac:dyDescent="0.2">
      <c r="D1167" s="139"/>
    </row>
    <row r="1168" spans="4:4" x14ac:dyDescent="0.2">
      <c r="D1168" s="139"/>
    </row>
    <row r="1169" spans="4:4" x14ac:dyDescent="0.2">
      <c r="D1169" s="139"/>
    </row>
    <row r="1170" spans="4:4" x14ac:dyDescent="0.2">
      <c r="D1170" s="139"/>
    </row>
    <row r="1171" spans="4:4" x14ac:dyDescent="0.2">
      <c r="D1171" s="139"/>
    </row>
    <row r="1172" spans="4:4" x14ac:dyDescent="0.2">
      <c r="D1172" s="139"/>
    </row>
    <row r="1173" spans="4:4" x14ac:dyDescent="0.2">
      <c r="D1173" s="139"/>
    </row>
    <row r="1174" spans="4:4" x14ac:dyDescent="0.2">
      <c r="D1174" s="139"/>
    </row>
    <row r="1175" spans="4:4" x14ac:dyDescent="0.2">
      <c r="D1175" s="139"/>
    </row>
    <row r="1176" spans="4:4" x14ac:dyDescent="0.2">
      <c r="D1176" s="139"/>
    </row>
    <row r="1177" spans="4:4" x14ac:dyDescent="0.2">
      <c r="D1177" s="139"/>
    </row>
    <row r="1178" spans="4:4" x14ac:dyDescent="0.2">
      <c r="D1178" s="139"/>
    </row>
    <row r="1179" spans="4:4" x14ac:dyDescent="0.2">
      <c r="D1179" s="139"/>
    </row>
    <row r="1180" spans="4:4" x14ac:dyDescent="0.2">
      <c r="D1180" s="139"/>
    </row>
    <row r="1181" spans="4:4" x14ac:dyDescent="0.2">
      <c r="D1181" s="139"/>
    </row>
    <row r="1182" spans="4:4" x14ac:dyDescent="0.2">
      <c r="D1182" s="139"/>
    </row>
    <row r="1183" spans="4:4" x14ac:dyDescent="0.2">
      <c r="D1183" s="139"/>
    </row>
    <row r="1184" spans="4:4" x14ac:dyDescent="0.2">
      <c r="D1184" s="139"/>
    </row>
    <row r="1185" spans="4:4" x14ac:dyDescent="0.2">
      <c r="D1185" s="139"/>
    </row>
    <row r="1186" spans="4:4" x14ac:dyDescent="0.2">
      <c r="D1186" s="139"/>
    </row>
    <row r="1187" spans="4:4" x14ac:dyDescent="0.2">
      <c r="D1187" s="139"/>
    </row>
    <row r="1188" spans="4:4" x14ac:dyDescent="0.2">
      <c r="D1188" s="139"/>
    </row>
    <row r="1189" spans="4:4" x14ac:dyDescent="0.2">
      <c r="D1189" s="139"/>
    </row>
    <row r="1190" spans="4:4" x14ac:dyDescent="0.2">
      <c r="D1190" s="139"/>
    </row>
    <row r="1191" spans="4:4" x14ac:dyDescent="0.2">
      <c r="D1191" s="139"/>
    </row>
    <row r="1192" spans="4:4" x14ac:dyDescent="0.2">
      <c r="D1192" s="139"/>
    </row>
    <row r="1193" spans="4:4" x14ac:dyDescent="0.2">
      <c r="D1193" s="139"/>
    </row>
    <row r="1194" spans="4:4" x14ac:dyDescent="0.2">
      <c r="D1194" s="139"/>
    </row>
    <row r="1195" spans="4:4" x14ac:dyDescent="0.2">
      <c r="D1195" s="139"/>
    </row>
    <row r="1196" spans="4:4" x14ac:dyDescent="0.2">
      <c r="D1196" s="139"/>
    </row>
    <row r="1197" spans="4:4" x14ac:dyDescent="0.2">
      <c r="D1197" s="139"/>
    </row>
    <row r="1198" spans="4:4" x14ac:dyDescent="0.2">
      <c r="D1198" s="139"/>
    </row>
    <row r="1199" spans="4:4" x14ac:dyDescent="0.2">
      <c r="D1199" s="139"/>
    </row>
    <row r="1200" spans="4:4" x14ac:dyDescent="0.2">
      <c r="D1200" s="139"/>
    </row>
    <row r="1201" spans="4:4" x14ac:dyDescent="0.2">
      <c r="D1201" s="139"/>
    </row>
    <row r="1202" spans="4:4" x14ac:dyDescent="0.2">
      <c r="D1202" s="139"/>
    </row>
    <row r="1203" spans="4:4" x14ac:dyDescent="0.2">
      <c r="D1203" s="139"/>
    </row>
    <row r="1204" spans="4:4" x14ac:dyDescent="0.2">
      <c r="D1204" s="139"/>
    </row>
    <row r="1205" spans="4:4" x14ac:dyDescent="0.2">
      <c r="D1205" s="139"/>
    </row>
    <row r="1206" spans="4:4" x14ac:dyDescent="0.2">
      <c r="D1206" s="139"/>
    </row>
    <row r="1207" spans="4:4" x14ac:dyDescent="0.2">
      <c r="D1207" s="139"/>
    </row>
    <row r="1208" spans="4:4" x14ac:dyDescent="0.2">
      <c r="D1208" s="139"/>
    </row>
    <row r="1209" spans="4:4" x14ac:dyDescent="0.2">
      <c r="D1209" s="139"/>
    </row>
    <row r="1210" spans="4:4" x14ac:dyDescent="0.2">
      <c r="D1210" s="139"/>
    </row>
    <row r="1211" spans="4:4" x14ac:dyDescent="0.2">
      <c r="D1211" s="139"/>
    </row>
    <row r="1212" spans="4:4" x14ac:dyDescent="0.2">
      <c r="D1212" s="139"/>
    </row>
    <row r="1213" spans="4:4" x14ac:dyDescent="0.2">
      <c r="D1213" s="139"/>
    </row>
    <row r="1214" spans="4:4" x14ac:dyDescent="0.2">
      <c r="D1214" s="139"/>
    </row>
    <row r="1215" spans="4:4" x14ac:dyDescent="0.2">
      <c r="D1215" s="139"/>
    </row>
    <row r="1216" spans="4:4" x14ac:dyDescent="0.2">
      <c r="D1216" s="139"/>
    </row>
    <row r="1217" spans="4:4" x14ac:dyDescent="0.2">
      <c r="D1217" s="139"/>
    </row>
    <row r="1218" spans="4:4" x14ac:dyDescent="0.2">
      <c r="D1218" s="139"/>
    </row>
    <row r="1219" spans="4:4" x14ac:dyDescent="0.2">
      <c r="D1219" s="139"/>
    </row>
    <row r="1220" spans="4:4" x14ac:dyDescent="0.2">
      <c r="D1220" s="139"/>
    </row>
    <row r="1221" spans="4:4" x14ac:dyDescent="0.2">
      <c r="D1221" s="139"/>
    </row>
    <row r="1222" spans="4:4" x14ac:dyDescent="0.2">
      <c r="D1222" s="139"/>
    </row>
    <row r="1223" spans="4:4" x14ac:dyDescent="0.2">
      <c r="D1223" s="139"/>
    </row>
    <row r="1224" spans="4:4" x14ac:dyDescent="0.2">
      <c r="D1224" s="139"/>
    </row>
    <row r="1225" spans="4:4" x14ac:dyDescent="0.2">
      <c r="D1225" s="139"/>
    </row>
    <row r="1226" spans="4:4" x14ac:dyDescent="0.2">
      <c r="D1226" s="139"/>
    </row>
    <row r="1227" spans="4:4" x14ac:dyDescent="0.2">
      <c r="D1227" s="139"/>
    </row>
    <row r="1228" spans="4:4" x14ac:dyDescent="0.2">
      <c r="D1228" s="139"/>
    </row>
    <row r="1229" spans="4:4" x14ac:dyDescent="0.2">
      <c r="D1229" s="139"/>
    </row>
    <row r="1230" spans="4:4" x14ac:dyDescent="0.2">
      <c r="D1230" s="139"/>
    </row>
    <row r="1231" spans="4:4" x14ac:dyDescent="0.2">
      <c r="D1231" s="139"/>
    </row>
    <row r="1232" spans="4:4" x14ac:dyDescent="0.2">
      <c r="D1232" s="139"/>
    </row>
    <row r="1233" spans="4:4" x14ac:dyDescent="0.2">
      <c r="D1233" s="139"/>
    </row>
    <row r="1234" spans="4:4" x14ac:dyDescent="0.2">
      <c r="D1234" s="139"/>
    </row>
    <row r="1235" spans="4:4" x14ac:dyDescent="0.2">
      <c r="D1235" s="139"/>
    </row>
    <row r="1236" spans="4:4" x14ac:dyDescent="0.2">
      <c r="D1236" s="139"/>
    </row>
    <row r="1237" spans="4:4" x14ac:dyDescent="0.2">
      <c r="D1237" s="139"/>
    </row>
    <row r="1238" spans="4:4" x14ac:dyDescent="0.2">
      <c r="D1238" s="139"/>
    </row>
    <row r="1239" spans="4:4" x14ac:dyDescent="0.2">
      <c r="D1239" s="139"/>
    </row>
    <row r="1240" spans="4:4" x14ac:dyDescent="0.2">
      <c r="D1240" s="139"/>
    </row>
    <row r="1241" spans="4:4" x14ac:dyDescent="0.2">
      <c r="D1241" s="139"/>
    </row>
    <row r="1242" spans="4:4" x14ac:dyDescent="0.2">
      <c r="D1242" s="139"/>
    </row>
    <row r="1243" spans="4:4" x14ac:dyDescent="0.2">
      <c r="D1243" s="139"/>
    </row>
    <row r="1244" spans="4:4" x14ac:dyDescent="0.2">
      <c r="D1244" s="139"/>
    </row>
    <row r="1245" spans="4:4" x14ac:dyDescent="0.2">
      <c r="D1245" s="139"/>
    </row>
    <row r="1246" spans="4:4" x14ac:dyDescent="0.2">
      <c r="D1246" s="139"/>
    </row>
    <row r="1247" spans="4:4" x14ac:dyDescent="0.2">
      <c r="D1247" s="139"/>
    </row>
    <row r="1248" spans="4:4" x14ac:dyDescent="0.2">
      <c r="D1248" s="139"/>
    </row>
    <row r="1249" spans="4:4" x14ac:dyDescent="0.2">
      <c r="D1249" s="139"/>
    </row>
    <row r="1250" spans="4:4" x14ac:dyDescent="0.2">
      <c r="D1250" s="139"/>
    </row>
    <row r="1251" spans="4:4" x14ac:dyDescent="0.2">
      <c r="D1251" s="139"/>
    </row>
    <row r="1252" spans="4:4" x14ac:dyDescent="0.2">
      <c r="D1252" s="139"/>
    </row>
    <row r="1253" spans="4:4" x14ac:dyDescent="0.2">
      <c r="D1253" s="139"/>
    </row>
    <row r="1254" spans="4:4" x14ac:dyDescent="0.2">
      <c r="D1254" s="139"/>
    </row>
    <row r="1255" spans="4:4" x14ac:dyDescent="0.2">
      <c r="D1255" s="139"/>
    </row>
    <row r="1256" spans="4:4" x14ac:dyDescent="0.2">
      <c r="D1256" s="139"/>
    </row>
    <row r="1257" spans="4:4" x14ac:dyDescent="0.2">
      <c r="D1257" s="139"/>
    </row>
    <row r="1258" spans="4:4" x14ac:dyDescent="0.2">
      <c r="D1258" s="139"/>
    </row>
    <row r="1259" spans="4:4" x14ac:dyDescent="0.2">
      <c r="D1259" s="139"/>
    </row>
    <row r="1260" spans="4:4" x14ac:dyDescent="0.2">
      <c r="D1260" s="139"/>
    </row>
    <row r="1261" spans="4:4" x14ac:dyDescent="0.2">
      <c r="D1261" s="139"/>
    </row>
    <row r="1262" spans="4:4" x14ac:dyDescent="0.2">
      <c r="D1262" s="139"/>
    </row>
    <row r="1263" spans="4:4" x14ac:dyDescent="0.2">
      <c r="D1263" s="139"/>
    </row>
    <row r="1264" spans="4:4" x14ac:dyDescent="0.2">
      <c r="D1264" s="139"/>
    </row>
    <row r="1265" spans="4:4" x14ac:dyDescent="0.2">
      <c r="D1265" s="139"/>
    </row>
    <row r="1266" spans="4:4" x14ac:dyDescent="0.2">
      <c r="D1266" s="139"/>
    </row>
    <row r="1267" spans="4:4" x14ac:dyDescent="0.2">
      <c r="D1267" s="139"/>
    </row>
    <row r="1268" spans="4:4" x14ac:dyDescent="0.2">
      <c r="D1268" s="139"/>
    </row>
    <row r="1269" spans="4:4" x14ac:dyDescent="0.2">
      <c r="D1269" s="139"/>
    </row>
    <row r="1270" spans="4:4" x14ac:dyDescent="0.2">
      <c r="D1270" s="139"/>
    </row>
    <row r="1271" spans="4:4" x14ac:dyDescent="0.2">
      <c r="D1271" s="139"/>
    </row>
    <row r="1272" spans="4:4" x14ac:dyDescent="0.2">
      <c r="D1272" s="139"/>
    </row>
    <row r="1273" spans="4:4" x14ac:dyDescent="0.2">
      <c r="D1273" s="139"/>
    </row>
    <row r="1274" spans="4:4" x14ac:dyDescent="0.2">
      <c r="D1274" s="139"/>
    </row>
    <row r="1275" spans="4:4" x14ac:dyDescent="0.2">
      <c r="D1275" s="139"/>
    </row>
    <row r="1276" spans="4:4" x14ac:dyDescent="0.2">
      <c r="D1276" s="139"/>
    </row>
    <row r="1277" spans="4:4" x14ac:dyDescent="0.2">
      <c r="D1277" s="139"/>
    </row>
    <row r="1278" spans="4:4" x14ac:dyDescent="0.2">
      <c r="D1278" s="139"/>
    </row>
    <row r="1279" spans="4:4" x14ac:dyDescent="0.2">
      <c r="D1279" s="139"/>
    </row>
    <row r="1280" spans="4:4" x14ac:dyDescent="0.2">
      <c r="D1280" s="139"/>
    </row>
    <row r="1281" spans="4:4" x14ac:dyDescent="0.2">
      <c r="D1281" s="139"/>
    </row>
    <row r="1282" spans="4:4" x14ac:dyDescent="0.2">
      <c r="D1282" s="139"/>
    </row>
    <row r="1283" spans="4:4" x14ac:dyDescent="0.2">
      <c r="D1283" s="139"/>
    </row>
    <row r="1284" spans="4:4" x14ac:dyDescent="0.2">
      <c r="D1284" s="139"/>
    </row>
    <row r="1285" spans="4:4" x14ac:dyDescent="0.2">
      <c r="D1285" s="139"/>
    </row>
    <row r="1286" spans="4:4" x14ac:dyDescent="0.2">
      <c r="D1286" s="139"/>
    </row>
    <row r="1287" spans="4:4" x14ac:dyDescent="0.2">
      <c r="D1287" s="139"/>
    </row>
    <row r="1288" spans="4:4" x14ac:dyDescent="0.2">
      <c r="D1288" s="139"/>
    </row>
    <row r="1289" spans="4:4" x14ac:dyDescent="0.2">
      <c r="D1289" s="139"/>
    </row>
    <row r="1290" spans="4:4" x14ac:dyDescent="0.2">
      <c r="D1290" s="139"/>
    </row>
    <row r="1291" spans="4:4" x14ac:dyDescent="0.2">
      <c r="D1291" s="139"/>
    </row>
    <row r="1292" spans="4:4" x14ac:dyDescent="0.2">
      <c r="D1292" s="139"/>
    </row>
    <row r="1293" spans="4:4" x14ac:dyDescent="0.2">
      <c r="D1293" s="139"/>
    </row>
    <row r="1294" spans="4:4" x14ac:dyDescent="0.2">
      <c r="D1294" s="139"/>
    </row>
    <row r="1295" spans="4:4" x14ac:dyDescent="0.2">
      <c r="D1295" s="139"/>
    </row>
    <row r="1296" spans="4:4" x14ac:dyDescent="0.2">
      <c r="D1296" s="139"/>
    </row>
    <row r="1297" spans="4:4" x14ac:dyDescent="0.2">
      <c r="D1297" s="139"/>
    </row>
    <row r="1298" spans="4:4" x14ac:dyDescent="0.2">
      <c r="D1298" s="139"/>
    </row>
    <row r="1299" spans="4:4" x14ac:dyDescent="0.2">
      <c r="D1299" s="139"/>
    </row>
    <row r="1300" spans="4:4" x14ac:dyDescent="0.2">
      <c r="D1300" s="139"/>
    </row>
    <row r="1301" spans="4:4" x14ac:dyDescent="0.2">
      <c r="D1301" s="139"/>
    </row>
    <row r="1302" spans="4:4" x14ac:dyDescent="0.2">
      <c r="D1302" s="139"/>
    </row>
    <row r="1303" spans="4:4" x14ac:dyDescent="0.2">
      <c r="D1303" s="139"/>
    </row>
    <row r="1304" spans="4:4" x14ac:dyDescent="0.2">
      <c r="D1304" s="139"/>
    </row>
    <row r="1305" spans="4:4" x14ac:dyDescent="0.2">
      <c r="D1305" s="139"/>
    </row>
    <row r="1306" spans="4:4" x14ac:dyDescent="0.2">
      <c r="D1306" s="139"/>
    </row>
    <row r="1307" spans="4:4" x14ac:dyDescent="0.2">
      <c r="D1307" s="139"/>
    </row>
    <row r="1308" spans="4:4" x14ac:dyDescent="0.2">
      <c r="D1308" s="139"/>
    </row>
    <row r="1309" spans="4:4" x14ac:dyDescent="0.2">
      <c r="D1309" s="139"/>
    </row>
    <row r="1310" spans="4:4" x14ac:dyDescent="0.2">
      <c r="D1310" s="139"/>
    </row>
    <row r="1311" spans="4:4" x14ac:dyDescent="0.2">
      <c r="D1311" s="139"/>
    </row>
    <row r="1312" spans="4:4" x14ac:dyDescent="0.2">
      <c r="D1312" s="139"/>
    </row>
    <row r="1313" spans="4:4" x14ac:dyDescent="0.2">
      <c r="D1313" s="139"/>
    </row>
    <row r="1314" spans="4:4" x14ac:dyDescent="0.2">
      <c r="D1314" s="139"/>
    </row>
    <row r="1315" spans="4:4" x14ac:dyDescent="0.2">
      <c r="D1315" s="139"/>
    </row>
    <row r="1316" spans="4:4" x14ac:dyDescent="0.2">
      <c r="D1316" s="139"/>
    </row>
    <row r="1317" spans="4:4" x14ac:dyDescent="0.2">
      <c r="D1317" s="139"/>
    </row>
    <row r="1318" spans="4:4" x14ac:dyDescent="0.2">
      <c r="D1318" s="139"/>
    </row>
    <row r="1319" spans="4:4" x14ac:dyDescent="0.2">
      <c r="D1319" s="139"/>
    </row>
    <row r="1320" spans="4:4" x14ac:dyDescent="0.2">
      <c r="D1320" s="139"/>
    </row>
    <row r="1321" spans="4:4" x14ac:dyDescent="0.2">
      <c r="D1321" s="139"/>
    </row>
    <row r="1322" spans="4:4" x14ac:dyDescent="0.2">
      <c r="D1322" s="139"/>
    </row>
    <row r="1323" spans="4:4" x14ac:dyDescent="0.2">
      <c r="D1323" s="139"/>
    </row>
    <row r="1324" spans="4:4" x14ac:dyDescent="0.2">
      <c r="D1324" s="139"/>
    </row>
    <row r="1325" spans="4:4" x14ac:dyDescent="0.2">
      <c r="D1325" s="139"/>
    </row>
    <row r="1326" spans="4:4" x14ac:dyDescent="0.2">
      <c r="D1326" s="139"/>
    </row>
    <row r="1327" spans="4:4" x14ac:dyDescent="0.2">
      <c r="D1327" s="139"/>
    </row>
    <row r="1328" spans="4:4" x14ac:dyDescent="0.2">
      <c r="D1328" s="139"/>
    </row>
    <row r="1329" spans="4:4" x14ac:dyDescent="0.2">
      <c r="D1329" s="139"/>
    </row>
    <row r="1330" spans="4:4" x14ac:dyDescent="0.2">
      <c r="D1330" s="139"/>
    </row>
    <row r="1331" spans="4:4" x14ac:dyDescent="0.2">
      <c r="D1331" s="139"/>
    </row>
    <row r="1332" spans="4:4" x14ac:dyDescent="0.2">
      <c r="D1332" s="139"/>
    </row>
    <row r="1333" spans="4:4" x14ac:dyDescent="0.2">
      <c r="D1333" s="139"/>
    </row>
    <row r="1334" spans="4:4" x14ac:dyDescent="0.2">
      <c r="D1334" s="139"/>
    </row>
    <row r="1335" spans="4:4" x14ac:dyDescent="0.2">
      <c r="D1335" s="139"/>
    </row>
    <row r="1336" spans="4:4" x14ac:dyDescent="0.2">
      <c r="D1336" s="139"/>
    </row>
    <row r="1337" spans="4:4" x14ac:dyDescent="0.2">
      <c r="D1337" s="139"/>
    </row>
    <row r="1338" spans="4:4" x14ac:dyDescent="0.2">
      <c r="D1338" s="139"/>
    </row>
    <row r="1339" spans="4:4" x14ac:dyDescent="0.2">
      <c r="D1339" s="139"/>
    </row>
    <row r="1340" spans="4:4" x14ac:dyDescent="0.2">
      <c r="D1340" s="139"/>
    </row>
    <row r="1341" spans="4:4" x14ac:dyDescent="0.2">
      <c r="D1341" s="139"/>
    </row>
    <row r="1342" spans="4:4" x14ac:dyDescent="0.2">
      <c r="D1342" s="139"/>
    </row>
    <row r="1343" spans="4:4" x14ac:dyDescent="0.2">
      <c r="D1343" s="139"/>
    </row>
    <row r="1344" spans="4:4" x14ac:dyDescent="0.2">
      <c r="D1344" s="139"/>
    </row>
    <row r="1345" spans="4:4" x14ac:dyDescent="0.2">
      <c r="D1345" s="139"/>
    </row>
    <row r="1346" spans="4:4" x14ac:dyDescent="0.2">
      <c r="D1346" s="139"/>
    </row>
    <row r="1347" spans="4:4" x14ac:dyDescent="0.2">
      <c r="D1347" s="139"/>
    </row>
    <row r="1348" spans="4:4" x14ac:dyDescent="0.2">
      <c r="D1348" s="139"/>
    </row>
    <row r="1349" spans="4:4" x14ac:dyDescent="0.2">
      <c r="D1349" s="139"/>
    </row>
    <row r="1350" spans="4:4" x14ac:dyDescent="0.2">
      <c r="D1350" s="139"/>
    </row>
    <row r="1351" spans="4:4" x14ac:dyDescent="0.2">
      <c r="D1351" s="139"/>
    </row>
    <row r="1352" spans="4:4" x14ac:dyDescent="0.2">
      <c r="D1352" s="139"/>
    </row>
    <row r="1353" spans="4:4" x14ac:dyDescent="0.2">
      <c r="D1353" s="139"/>
    </row>
    <row r="1354" spans="4:4" x14ac:dyDescent="0.2">
      <c r="D1354" s="139"/>
    </row>
    <row r="1355" spans="4:4" x14ac:dyDescent="0.2">
      <c r="D1355" s="139"/>
    </row>
    <row r="1356" spans="4:4" x14ac:dyDescent="0.2">
      <c r="D1356" s="139"/>
    </row>
    <row r="1357" spans="4:4" x14ac:dyDescent="0.2">
      <c r="D1357" s="139"/>
    </row>
    <row r="1358" spans="4:4" x14ac:dyDescent="0.2">
      <c r="D1358" s="139"/>
    </row>
    <row r="1359" spans="4:4" x14ac:dyDescent="0.2">
      <c r="D1359" s="139"/>
    </row>
    <row r="1360" spans="4:4" x14ac:dyDescent="0.2">
      <c r="D1360" s="139"/>
    </row>
    <row r="1361" spans="4:4" x14ac:dyDescent="0.2">
      <c r="D1361" s="139"/>
    </row>
    <row r="1362" spans="4:4" x14ac:dyDescent="0.2">
      <c r="D1362" s="139"/>
    </row>
    <row r="1363" spans="4:4" x14ac:dyDescent="0.2">
      <c r="D1363" s="139"/>
    </row>
    <row r="1364" spans="4:4" x14ac:dyDescent="0.2">
      <c r="D1364" s="139"/>
    </row>
    <row r="1365" spans="4:4" x14ac:dyDescent="0.2">
      <c r="D1365" s="139"/>
    </row>
    <row r="1366" spans="4:4" x14ac:dyDescent="0.2">
      <c r="D1366" s="139"/>
    </row>
    <row r="1367" spans="4:4" x14ac:dyDescent="0.2">
      <c r="D1367" s="139"/>
    </row>
    <row r="1368" spans="4:4" x14ac:dyDescent="0.2">
      <c r="D1368" s="139"/>
    </row>
    <row r="1369" spans="4:4" x14ac:dyDescent="0.2">
      <c r="D1369" s="139"/>
    </row>
    <row r="1370" spans="4:4" x14ac:dyDescent="0.2">
      <c r="D1370" s="139"/>
    </row>
    <row r="1371" spans="4:4" x14ac:dyDescent="0.2">
      <c r="D1371" s="139"/>
    </row>
    <row r="1372" spans="4:4" x14ac:dyDescent="0.2">
      <c r="D1372" s="139"/>
    </row>
    <row r="1373" spans="4:4" x14ac:dyDescent="0.2">
      <c r="D1373" s="139"/>
    </row>
    <row r="1374" spans="4:4" x14ac:dyDescent="0.2">
      <c r="D1374" s="139"/>
    </row>
    <row r="1375" spans="4:4" x14ac:dyDescent="0.2">
      <c r="D1375" s="139"/>
    </row>
    <row r="1376" spans="4:4" x14ac:dyDescent="0.2">
      <c r="D1376" s="139"/>
    </row>
    <row r="1377" spans="4:4" x14ac:dyDescent="0.2">
      <c r="D1377" s="139"/>
    </row>
    <row r="1378" spans="4:4" x14ac:dyDescent="0.2">
      <c r="D1378" s="139"/>
    </row>
    <row r="1379" spans="4:4" x14ac:dyDescent="0.2">
      <c r="D1379" s="139"/>
    </row>
    <row r="1380" spans="4:4" x14ac:dyDescent="0.2">
      <c r="D1380" s="139"/>
    </row>
    <row r="1381" spans="4:4" x14ac:dyDescent="0.2">
      <c r="D1381" s="139"/>
    </row>
    <row r="1382" spans="4:4" x14ac:dyDescent="0.2">
      <c r="D1382" s="139"/>
    </row>
    <row r="1383" spans="4:4" x14ac:dyDescent="0.2">
      <c r="D1383" s="139"/>
    </row>
    <row r="1384" spans="4:4" x14ac:dyDescent="0.2">
      <c r="D1384" s="139"/>
    </row>
    <row r="1385" spans="4:4" x14ac:dyDescent="0.2">
      <c r="D1385" s="139"/>
    </row>
    <row r="1386" spans="4:4" x14ac:dyDescent="0.2">
      <c r="D1386" s="139"/>
    </row>
    <row r="1387" spans="4:4" x14ac:dyDescent="0.2">
      <c r="D1387" s="139"/>
    </row>
    <row r="1388" spans="4:4" x14ac:dyDescent="0.2">
      <c r="D1388" s="139"/>
    </row>
    <row r="1389" spans="4:4" x14ac:dyDescent="0.2">
      <c r="D1389" s="139"/>
    </row>
    <row r="1390" spans="4:4" x14ac:dyDescent="0.2">
      <c r="D1390" s="139"/>
    </row>
    <row r="1391" spans="4:4" x14ac:dyDescent="0.2">
      <c r="D1391" s="139"/>
    </row>
    <row r="1392" spans="4:4" x14ac:dyDescent="0.2">
      <c r="D1392" s="139"/>
    </row>
    <row r="1393" spans="4:4" x14ac:dyDescent="0.2">
      <c r="D1393" s="139"/>
    </row>
    <row r="1394" spans="4:4" x14ac:dyDescent="0.2">
      <c r="D1394" s="139"/>
    </row>
    <row r="1395" spans="4:4" x14ac:dyDescent="0.2">
      <c r="D1395" s="139"/>
    </row>
    <row r="1396" spans="4:4" x14ac:dyDescent="0.2">
      <c r="D1396" s="139"/>
    </row>
    <row r="1397" spans="4:4" x14ac:dyDescent="0.2">
      <c r="D1397" s="139"/>
    </row>
    <row r="1398" spans="4:4" x14ac:dyDescent="0.2">
      <c r="D1398" s="139"/>
    </row>
    <row r="1399" spans="4:4" x14ac:dyDescent="0.2">
      <c r="D1399" s="139"/>
    </row>
    <row r="1400" spans="4:4" x14ac:dyDescent="0.2">
      <c r="D1400" s="139"/>
    </row>
    <row r="1401" spans="4:4" x14ac:dyDescent="0.2">
      <c r="D1401" s="139"/>
    </row>
    <row r="1402" spans="4:4" x14ac:dyDescent="0.2">
      <c r="D1402" s="139"/>
    </row>
    <row r="1403" spans="4:4" x14ac:dyDescent="0.2">
      <c r="D1403" s="139"/>
    </row>
    <row r="1404" spans="4:4" x14ac:dyDescent="0.2">
      <c r="D1404" s="139"/>
    </row>
    <row r="1405" spans="4:4" x14ac:dyDescent="0.2">
      <c r="D1405" s="139"/>
    </row>
    <row r="1406" spans="4:4" x14ac:dyDescent="0.2">
      <c r="D1406" s="139"/>
    </row>
    <row r="1407" spans="4:4" x14ac:dyDescent="0.2">
      <c r="D1407" s="139"/>
    </row>
    <row r="1408" spans="4:4" x14ac:dyDescent="0.2">
      <c r="D1408" s="139"/>
    </row>
    <row r="1409" spans="4:4" x14ac:dyDescent="0.2">
      <c r="D1409" s="139"/>
    </row>
    <row r="1410" spans="4:4" x14ac:dyDescent="0.2">
      <c r="D1410" s="139"/>
    </row>
    <row r="1411" spans="4:4" x14ac:dyDescent="0.2">
      <c r="D1411" s="139"/>
    </row>
    <row r="1412" spans="4:4" x14ac:dyDescent="0.2">
      <c r="D1412" s="139"/>
    </row>
    <row r="1413" spans="4:4" x14ac:dyDescent="0.2">
      <c r="D1413" s="139"/>
    </row>
    <row r="1414" spans="4:4" x14ac:dyDescent="0.2">
      <c r="D1414" s="139"/>
    </row>
    <row r="1415" spans="4:4" x14ac:dyDescent="0.2">
      <c r="D1415" s="139"/>
    </row>
    <row r="1416" spans="4:4" x14ac:dyDescent="0.2">
      <c r="D1416" s="139"/>
    </row>
    <row r="1417" spans="4:4" x14ac:dyDescent="0.2">
      <c r="D1417" s="139"/>
    </row>
    <row r="1418" spans="4:4" x14ac:dyDescent="0.2">
      <c r="D1418" s="139"/>
    </row>
    <row r="1419" spans="4:4" x14ac:dyDescent="0.2">
      <c r="D1419" s="139"/>
    </row>
    <row r="1420" spans="4:4" x14ac:dyDescent="0.2">
      <c r="D1420" s="139"/>
    </row>
    <row r="1421" spans="4:4" x14ac:dyDescent="0.2">
      <c r="D1421" s="139"/>
    </row>
    <row r="1422" spans="4:4" x14ac:dyDescent="0.2">
      <c r="D1422" s="139"/>
    </row>
    <row r="1423" spans="4:4" x14ac:dyDescent="0.2">
      <c r="D1423" s="139"/>
    </row>
    <row r="1424" spans="4:4" x14ac:dyDescent="0.2">
      <c r="D1424" s="139"/>
    </row>
    <row r="1425" spans="4:4" x14ac:dyDescent="0.2">
      <c r="D1425" s="139"/>
    </row>
    <row r="1426" spans="4:4" x14ac:dyDescent="0.2">
      <c r="D1426" s="139"/>
    </row>
    <row r="1427" spans="4:4" x14ac:dyDescent="0.2">
      <c r="D1427" s="139"/>
    </row>
    <row r="1428" spans="4:4" x14ac:dyDescent="0.2">
      <c r="D1428" s="139"/>
    </row>
    <row r="1429" spans="4:4" x14ac:dyDescent="0.2">
      <c r="D1429" s="139"/>
    </row>
    <row r="1430" spans="4:4" x14ac:dyDescent="0.2">
      <c r="D1430" s="139"/>
    </row>
    <row r="1431" spans="4:4" x14ac:dyDescent="0.2">
      <c r="D1431" s="139"/>
    </row>
    <row r="1432" spans="4:4" x14ac:dyDescent="0.2">
      <c r="D1432" s="139"/>
    </row>
    <row r="1433" spans="4:4" x14ac:dyDescent="0.2">
      <c r="D1433" s="139"/>
    </row>
    <row r="1434" spans="4:4" x14ac:dyDescent="0.2">
      <c r="D1434" s="139"/>
    </row>
    <row r="1435" spans="4:4" x14ac:dyDescent="0.2">
      <c r="D1435" s="139"/>
    </row>
    <row r="1436" spans="4:4" x14ac:dyDescent="0.2">
      <c r="D1436" s="139"/>
    </row>
    <row r="1437" spans="4:4" x14ac:dyDescent="0.2">
      <c r="D1437" s="139"/>
    </row>
    <row r="1438" spans="4:4" x14ac:dyDescent="0.2">
      <c r="D1438" s="139"/>
    </row>
    <row r="1439" spans="4:4" x14ac:dyDescent="0.2">
      <c r="D1439" s="139"/>
    </row>
    <row r="1440" spans="4:4" x14ac:dyDescent="0.2">
      <c r="D1440" s="139"/>
    </row>
    <row r="1441" spans="4:4" x14ac:dyDescent="0.2">
      <c r="D1441" s="139"/>
    </row>
    <row r="1442" spans="4:4" x14ac:dyDescent="0.2">
      <c r="D1442" s="139"/>
    </row>
    <row r="1443" spans="4:4" x14ac:dyDescent="0.2">
      <c r="D1443" s="139"/>
    </row>
    <row r="1444" spans="4:4" x14ac:dyDescent="0.2">
      <c r="D1444" s="139"/>
    </row>
    <row r="1445" spans="4:4" x14ac:dyDescent="0.2">
      <c r="D1445" s="139"/>
    </row>
    <row r="1446" spans="4:4" x14ac:dyDescent="0.2">
      <c r="D1446" s="139"/>
    </row>
    <row r="1447" spans="4:4" x14ac:dyDescent="0.2">
      <c r="D1447" s="139"/>
    </row>
    <row r="1448" spans="4:4" x14ac:dyDescent="0.2">
      <c r="D1448" s="139"/>
    </row>
    <row r="1449" spans="4:4" x14ac:dyDescent="0.2">
      <c r="D1449" s="139"/>
    </row>
    <row r="1450" spans="4:4" x14ac:dyDescent="0.2">
      <c r="D1450" s="139"/>
    </row>
    <row r="1451" spans="4:4" x14ac:dyDescent="0.2">
      <c r="D1451" s="139"/>
    </row>
    <row r="1452" spans="4:4" x14ac:dyDescent="0.2">
      <c r="D1452" s="139"/>
    </row>
    <row r="1453" spans="4:4" x14ac:dyDescent="0.2">
      <c r="D1453" s="139"/>
    </row>
    <row r="1454" spans="4:4" x14ac:dyDescent="0.2">
      <c r="D1454" s="139"/>
    </row>
    <row r="1455" spans="4:4" x14ac:dyDescent="0.2">
      <c r="D1455" s="139"/>
    </row>
    <row r="1456" spans="4:4" x14ac:dyDescent="0.2">
      <c r="D1456" s="139"/>
    </row>
    <row r="1457" spans="4:4" x14ac:dyDescent="0.2">
      <c r="D1457" s="139"/>
    </row>
    <row r="1458" spans="4:4" x14ac:dyDescent="0.2">
      <c r="D1458" s="139"/>
    </row>
    <row r="1459" spans="4:4" x14ac:dyDescent="0.2">
      <c r="D1459" s="139"/>
    </row>
    <row r="1460" spans="4:4" x14ac:dyDescent="0.2">
      <c r="D1460" s="139"/>
    </row>
    <row r="1461" spans="4:4" x14ac:dyDescent="0.2">
      <c r="D1461" s="139"/>
    </row>
    <row r="1462" spans="4:4" x14ac:dyDescent="0.2">
      <c r="D1462" s="139"/>
    </row>
    <row r="1463" spans="4:4" x14ac:dyDescent="0.2">
      <c r="D1463" s="139"/>
    </row>
    <row r="1464" spans="4:4" x14ac:dyDescent="0.2">
      <c r="D1464" s="139"/>
    </row>
    <row r="1465" spans="4:4" x14ac:dyDescent="0.2">
      <c r="D1465" s="139"/>
    </row>
    <row r="1466" spans="4:4" x14ac:dyDescent="0.2">
      <c r="D1466" s="139"/>
    </row>
    <row r="1467" spans="4:4" x14ac:dyDescent="0.2">
      <c r="D1467" s="139"/>
    </row>
    <row r="1468" spans="4:4" x14ac:dyDescent="0.2">
      <c r="D1468" s="139"/>
    </row>
    <row r="1469" spans="4:4" x14ac:dyDescent="0.2">
      <c r="D1469" s="139"/>
    </row>
    <row r="1470" spans="4:4" x14ac:dyDescent="0.2">
      <c r="D1470" s="139"/>
    </row>
    <row r="1471" spans="4:4" x14ac:dyDescent="0.2">
      <c r="D1471" s="139"/>
    </row>
    <row r="1472" spans="4:4" x14ac:dyDescent="0.2">
      <c r="D1472" s="139"/>
    </row>
    <row r="1473" spans="4:4" x14ac:dyDescent="0.2">
      <c r="D1473" s="139"/>
    </row>
    <row r="1474" spans="4:4" x14ac:dyDescent="0.2">
      <c r="D1474" s="139"/>
    </row>
    <row r="1475" spans="4:4" x14ac:dyDescent="0.2">
      <c r="D1475" s="139"/>
    </row>
    <row r="1476" spans="4:4" x14ac:dyDescent="0.2">
      <c r="D1476" s="139"/>
    </row>
    <row r="1477" spans="4:4" x14ac:dyDescent="0.2">
      <c r="D1477" s="139"/>
    </row>
    <row r="1478" spans="4:4" x14ac:dyDescent="0.2">
      <c r="D1478" s="139"/>
    </row>
    <row r="1479" spans="4:4" x14ac:dyDescent="0.2">
      <c r="D1479" s="139"/>
    </row>
    <row r="1480" spans="4:4" x14ac:dyDescent="0.2">
      <c r="D1480" s="139"/>
    </row>
    <row r="1481" spans="4:4" x14ac:dyDescent="0.2">
      <c r="D1481" s="139"/>
    </row>
    <row r="1482" spans="4:4" x14ac:dyDescent="0.2">
      <c r="D1482" s="139"/>
    </row>
    <row r="1483" spans="4:4" x14ac:dyDescent="0.2">
      <c r="D1483" s="139"/>
    </row>
    <row r="1484" spans="4:4" x14ac:dyDescent="0.2">
      <c r="D1484" s="139"/>
    </row>
    <row r="1485" spans="4:4" x14ac:dyDescent="0.2">
      <c r="D1485" s="139"/>
    </row>
    <row r="1486" spans="4:4" x14ac:dyDescent="0.2">
      <c r="D1486" s="139"/>
    </row>
    <row r="1487" spans="4:4" x14ac:dyDescent="0.2">
      <c r="D1487" s="139"/>
    </row>
    <row r="1488" spans="4:4" x14ac:dyDescent="0.2">
      <c r="D1488" s="139"/>
    </row>
    <row r="1489" spans="4:4" x14ac:dyDescent="0.2">
      <c r="D1489" s="139"/>
    </row>
    <row r="1490" spans="4:4" x14ac:dyDescent="0.2">
      <c r="D1490" s="139"/>
    </row>
    <row r="1491" spans="4:4" x14ac:dyDescent="0.2">
      <c r="D1491" s="139"/>
    </row>
    <row r="1492" spans="4:4" x14ac:dyDescent="0.2">
      <c r="D1492" s="139"/>
    </row>
    <row r="1493" spans="4:4" x14ac:dyDescent="0.2">
      <c r="D1493" s="139"/>
    </row>
    <row r="1494" spans="4:4" x14ac:dyDescent="0.2">
      <c r="D1494" s="139"/>
    </row>
    <row r="1495" spans="4:4" x14ac:dyDescent="0.2">
      <c r="D1495" s="139"/>
    </row>
    <row r="1496" spans="4:4" x14ac:dyDescent="0.2">
      <c r="D1496" s="139"/>
    </row>
    <row r="1497" spans="4:4" x14ac:dyDescent="0.2">
      <c r="D1497" s="139"/>
    </row>
    <row r="1498" spans="4:4" x14ac:dyDescent="0.2">
      <c r="D1498" s="139"/>
    </row>
    <row r="1499" spans="4:4" x14ac:dyDescent="0.2">
      <c r="D1499" s="139"/>
    </row>
    <row r="1500" spans="4:4" x14ac:dyDescent="0.2">
      <c r="D1500" s="139"/>
    </row>
    <row r="1501" spans="4:4" x14ac:dyDescent="0.2">
      <c r="D1501" s="139"/>
    </row>
    <row r="1502" spans="4:4" x14ac:dyDescent="0.2">
      <c r="D1502" s="139"/>
    </row>
    <row r="1503" spans="4:4" x14ac:dyDescent="0.2">
      <c r="D1503" s="139"/>
    </row>
    <row r="1504" spans="4:4" x14ac:dyDescent="0.2">
      <c r="D1504" s="139"/>
    </row>
    <row r="1505" spans="4:4" x14ac:dyDescent="0.2">
      <c r="D1505" s="139"/>
    </row>
    <row r="1506" spans="4:4" x14ac:dyDescent="0.2">
      <c r="D1506" s="139"/>
    </row>
    <row r="1507" spans="4:4" x14ac:dyDescent="0.2">
      <c r="D1507" s="139"/>
    </row>
    <row r="1508" spans="4:4" x14ac:dyDescent="0.2">
      <c r="D1508" s="139"/>
    </row>
    <row r="1509" spans="4:4" x14ac:dyDescent="0.2">
      <c r="D1509" s="139"/>
    </row>
    <row r="1510" spans="4:4" x14ac:dyDescent="0.2">
      <c r="D1510" s="139"/>
    </row>
    <row r="1511" spans="4:4" x14ac:dyDescent="0.2">
      <c r="D1511" s="139"/>
    </row>
    <row r="1512" spans="4:4" x14ac:dyDescent="0.2">
      <c r="D1512" s="139"/>
    </row>
    <row r="1513" spans="4:4" x14ac:dyDescent="0.2">
      <c r="D1513" s="139"/>
    </row>
    <row r="1514" spans="4:4" x14ac:dyDescent="0.2">
      <c r="D1514" s="139"/>
    </row>
    <row r="1515" spans="4:4" x14ac:dyDescent="0.2">
      <c r="D1515" s="139"/>
    </row>
    <row r="1516" spans="4:4" x14ac:dyDescent="0.2">
      <c r="D1516" s="139"/>
    </row>
    <row r="1517" spans="4:4" x14ac:dyDescent="0.2">
      <c r="D1517" s="139"/>
    </row>
    <row r="1518" spans="4:4" x14ac:dyDescent="0.2">
      <c r="D1518" s="139"/>
    </row>
    <row r="1519" spans="4:4" x14ac:dyDescent="0.2">
      <c r="D1519" s="139"/>
    </row>
    <row r="1520" spans="4:4" x14ac:dyDescent="0.2">
      <c r="D1520" s="139"/>
    </row>
    <row r="1521" spans="4:4" x14ac:dyDescent="0.2">
      <c r="D1521" s="139"/>
    </row>
    <row r="1522" spans="4:4" x14ac:dyDescent="0.2">
      <c r="D1522" s="139"/>
    </row>
    <row r="1523" spans="4:4" x14ac:dyDescent="0.2">
      <c r="D1523" s="139"/>
    </row>
    <row r="1524" spans="4:4" x14ac:dyDescent="0.2">
      <c r="D1524" s="139"/>
    </row>
    <row r="1525" spans="4:4" x14ac:dyDescent="0.2">
      <c r="D1525" s="139"/>
    </row>
    <row r="1526" spans="4:4" x14ac:dyDescent="0.2">
      <c r="D1526" s="139"/>
    </row>
    <row r="1527" spans="4:4" x14ac:dyDescent="0.2">
      <c r="D1527" s="139"/>
    </row>
    <row r="1528" spans="4:4" x14ac:dyDescent="0.2">
      <c r="D1528" s="139"/>
    </row>
    <row r="1529" spans="4:4" x14ac:dyDescent="0.2">
      <c r="D1529" s="139"/>
    </row>
    <row r="1530" spans="4:4" x14ac:dyDescent="0.2">
      <c r="D1530" s="139"/>
    </row>
    <row r="1531" spans="4:4" x14ac:dyDescent="0.2">
      <c r="D1531" s="139"/>
    </row>
    <row r="1532" spans="4:4" x14ac:dyDescent="0.2">
      <c r="D1532" s="139"/>
    </row>
    <row r="1533" spans="4:4" x14ac:dyDescent="0.2">
      <c r="D1533" s="139"/>
    </row>
    <row r="1534" spans="4:4" x14ac:dyDescent="0.2">
      <c r="D1534" s="139"/>
    </row>
    <row r="1535" spans="4:4" x14ac:dyDescent="0.2">
      <c r="D1535" s="139"/>
    </row>
    <row r="1536" spans="4:4" x14ac:dyDescent="0.2">
      <c r="D1536" s="139"/>
    </row>
    <row r="1537" spans="4:4" x14ac:dyDescent="0.2">
      <c r="D1537" s="139"/>
    </row>
    <row r="1538" spans="4:4" x14ac:dyDescent="0.2">
      <c r="D1538" s="139"/>
    </row>
    <row r="1539" spans="4:4" x14ac:dyDescent="0.2">
      <c r="D1539" s="139"/>
    </row>
    <row r="1540" spans="4:4" x14ac:dyDescent="0.2">
      <c r="D1540" s="139"/>
    </row>
    <row r="1541" spans="4:4" x14ac:dyDescent="0.2">
      <c r="D1541" s="139"/>
    </row>
    <row r="1542" spans="4:4" x14ac:dyDescent="0.2">
      <c r="D1542" s="139"/>
    </row>
    <row r="1543" spans="4:4" x14ac:dyDescent="0.2">
      <c r="D1543" s="139"/>
    </row>
    <row r="1544" spans="4:4" x14ac:dyDescent="0.2">
      <c r="D1544" s="139"/>
    </row>
    <row r="1545" spans="4:4" x14ac:dyDescent="0.2">
      <c r="D1545" s="139"/>
    </row>
    <row r="1546" spans="4:4" x14ac:dyDescent="0.2">
      <c r="D1546" s="139"/>
    </row>
    <row r="1547" spans="4:4" x14ac:dyDescent="0.2">
      <c r="D1547" s="139"/>
    </row>
    <row r="1548" spans="4:4" x14ac:dyDescent="0.2">
      <c r="D1548" s="139"/>
    </row>
    <row r="1549" spans="4:4" x14ac:dyDescent="0.2">
      <c r="D1549" s="139"/>
    </row>
    <row r="1550" spans="4:4" x14ac:dyDescent="0.2">
      <c r="D1550" s="139"/>
    </row>
    <row r="1551" spans="4:4" x14ac:dyDescent="0.2">
      <c r="D1551" s="139"/>
    </row>
    <row r="1552" spans="4:4" x14ac:dyDescent="0.2">
      <c r="D1552" s="139"/>
    </row>
    <row r="1553" spans="4:4" x14ac:dyDescent="0.2">
      <c r="D1553" s="139"/>
    </row>
    <row r="1554" spans="4:4" x14ac:dyDescent="0.2">
      <c r="D1554" s="139"/>
    </row>
    <row r="1555" spans="4:4" x14ac:dyDescent="0.2">
      <c r="D1555" s="139"/>
    </row>
    <row r="1556" spans="4:4" x14ac:dyDescent="0.2">
      <c r="D1556" s="139"/>
    </row>
    <row r="1557" spans="4:4" x14ac:dyDescent="0.2">
      <c r="D1557" s="139"/>
    </row>
    <row r="1558" spans="4:4" x14ac:dyDescent="0.2">
      <c r="D1558" s="139"/>
    </row>
    <row r="1559" spans="4:4" x14ac:dyDescent="0.2">
      <c r="D1559" s="139"/>
    </row>
    <row r="1560" spans="4:4" x14ac:dyDescent="0.2">
      <c r="D1560" s="139"/>
    </row>
    <row r="1561" spans="4:4" x14ac:dyDescent="0.2">
      <c r="D1561" s="139"/>
    </row>
    <row r="1562" spans="4:4" x14ac:dyDescent="0.2">
      <c r="D1562" s="139"/>
    </row>
    <row r="1563" spans="4:4" x14ac:dyDescent="0.2">
      <c r="D1563" s="139"/>
    </row>
    <row r="1564" spans="4:4" x14ac:dyDescent="0.2">
      <c r="D1564" s="139"/>
    </row>
    <row r="1565" spans="4:4" x14ac:dyDescent="0.2">
      <c r="D1565" s="139"/>
    </row>
    <row r="1566" spans="4:4" x14ac:dyDescent="0.2">
      <c r="D1566" s="139"/>
    </row>
    <row r="1567" spans="4:4" x14ac:dyDescent="0.2">
      <c r="D1567" s="139"/>
    </row>
    <row r="1568" spans="4:4" x14ac:dyDescent="0.2">
      <c r="D1568" s="139"/>
    </row>
    <row r="1569" spans="4:4" x14ac:dyDescent="0.2">
      <c r="D1569" s="139"/>
    </row>
    <row r="1570" spans="4:4" x14ac:dyDescent="0.2">
      <c r="D1570" s="139"/>
    </row>
    <row r="1571" spans="4:4" x14ac:dyDescent="0.2">
      <c r="D1571" s="139"/>
    </row>
    <row r="1572" spans="4:4" x14ac:dyDescent="0.2">
      <c r="D1572" s="139"/>
    </row>
    <row r="1573" spans="4:4" x14ac:dyDescent="0.2">
      <c r="D1573" s="139"/>
    </row>
    <row r="1574" spans="4:4" x14ac:dyDescent="0.2">
      <c r="D1574" s="139"/>
    </row>
    <row r="1575" spans="4:4" x14ac:dyDescent="0.2">
      <c r="D1575" s="139"/>
    </row>
    <row r="1576" spans="4:4" x14ac:dyDescent="0.2">
      <c r="D1576" s="139"/>
    </row>
    <row r="1577" spans="4:4" x14ac:dyDescent="0.2">
      <c r="D1577" s="139"/>
    </row>
    <row r="1578" spans="4:4" x14ac:dyDescent="0.2">
      <c r="D1578" s="139"/>
    </row>
    <row r="1579" spans="4:4" x14ac:dyDescent="0.2">
      <c r="D1579" s="139"/>
    </row>
    <row r="1580" spans="4:4" x14ac:dyDescent="0.2">
      <c r="D1580" s="139"/>
    </row>
    <row r="1581" spans="4:4" x14ac:dyDescent="0.2">
      <c r="D1581" s="139"/>
    </row>
    <row r="1582" spans="4:4" x14ac:dyDescent="0.2">
      <c r="D1582" s="139"/>
    </row>
    <row r="1583" spans="4:4" x14ac:dyDescent="0.2">
      <c r="D1583" s="139"/>
    </row>
    <row r="1584" spans="4:4" x14ac:dyDescent="0.2">
      <c r="D1584" s="139"/>
    </row>
    <row r="1585" spans="4:4" x14ac:dyDescent="0.2">
      <c r="D1585" s="139"/>
    </row>
    <row r="1586" spans="4:4" x14ac:dyDescent="0.2">
      <c r="D1586" s="139"/>
    </row>
    <row r="1587" spans="4:4" x14ac:dyDescent="0.2">
      <c r="D1587" s="139"/>
    </row>
    <row r="1588" spans="4:4" x14ac:dyDescent="0.2">
      <c r="D1588" s="139"/>
    </row>
    <row r="1589" spans="4:4" x14ac:dyDescent="0.2">
      <c r="D1589" s="139"/>
    </row>
    <row r="1590" spans="4:4" x14ac:dyDescent="0.2">
      <c r="D1590" s="139"/>
    </row>
    <row r="1591" spans="4:4" x14ac:dyDescent="0.2">
      <c r="D1591" s="139"/>
    </row>
    <row r="1592" spans="4:4" x14ac:dyDescent="0.2">
      <c r="D1592" s="139"/>
    </row>
    <row r="1593" spans="4:4" x14ac:dyDescent="0.2">
      <c r="D1593" s="139"/>
    </row>
    <row r="1594" spans="4:4" x14ac:dyDescent="0.2">
      <c r="D1594" s="139"/>
    </row>
    <row r="1595" spans="4:4" x14ac:dyDescent="0.2">
      <c r="D1595" s="139"/>
    </row>
    <row r="1596" spans="4:4" x14ac:dyDescent="0.2">
      <c r="D1596" s="139"/>
    </row>
    <row r="1597" spans="4:4" x14ac:dyDescent="0.2">
      <c r="D1597" s="139"/>
    </row>
    <row r="1598" spans="4:4" x14ac:dyDescent="0.2">
      <c r="D1598" s="139"/>
    </row>
    <row r="1599" spans="4:4" x14ac:dyDescent="0.2">
      <c r="D1599" s="139"/>
    </row>
    <row r="1600" spans="4:4" x14ac:dyDescent="0.2">
      <c r="D1600" s="139"/>
    </row>
    <row r="1601" spans="4:4" x14ac:dyDescent="0.2">
      <c r="D1601" s="139"/>
    </row>
    <row r="1602" spans="4:4" x14ac:dyDescent="0.2">
      <c r="D1602" s="139"/>
    </row>
    <row r="1603" spans="4:4" x14ac:dyDescent="0.2">
      <c r="D1603" s="139"/>
    </row>
    <row r="1604" spans="4:4" x14ac:dyDescent="0.2">
      <c r="D1604" s="139"/>
    </row>
    <row r="1605" spans="4:4" x14ac:dyDescent="0.2">
      <c r="D1605" s="139"/>
    </row>
    <row r="1606" spans="4:4" x14ac:dyDescent="0.2">
      <c r="D1606" s="139"/>
    </row>
    <row r="1607" spans="4:4" x14ac:dyDescent="0.2">
      <c r="D1607" s="139"/>
    </row>
    <row r="1608" spans="4:4" x14ac:dyDescent="0.2">
      <c r="D1608" s="139"/>
    </row>
    <row r="1609" spans="4:4" x14ac:dyDescent="0.2">
      <c r="D1609" s="139"/>
    </row>
    <row r="1610" spans="4:4" x14ac:dyDescent="0.2">
      <c r="D1610" s="139"/>
    </row>
    <row r="1611" spans="4:4" x14ac:dyDescent="0.2">
      <c r="D1611" s="139"/>
    </row>
    <row r="1612" spans="4:4" x14ac:dyDescent="0.2">
      <c r="D1612" s="139"/>
    </row>
    <row r="1613" spans="4:4" x14ac:dyDescent="0.2">
      <c r="D1613" s="139"/>
    </row>
    <row r="1614" spans="4:4" x14ac:dyDescent="0.2">
      <c r="D1614" s="139"/>
    </row>
    <row r="1615" spans="4:4" x14ac:dyDescent="0.2">
      <c r="D1615" s="139"/>
    </row>
    <row r="1616" spans="4:4" x14ac:dyDescent="0.2">
      <c r="D1616" s="139"/>
    </row>
    <row r="1617" spans="4:4" x14ac:dyDescent="0.2">
      <c r="D1617" s="139"/>
    </row>
    <row r="1618" spans="4:4" x14ac:dyDescent="0.2">
      <c r="D1618" s="139"/>
    </row>
    <row r="1619" spans="4:4" x14ac:dyDescent="0.2">
      <c r="D1619" s="139"/>
    </row>
    <row r="1620" spans="4:4" x14ac:dyDescent="0.2">
      <c r="D1620" s="139"/>
    </row>
    <row r="1621" spans="4:4" x14ac:dyDescent="0.2">
      <c r="D1621" s="139"/>
    </row>
    <row r="1622" spans="4:4" x14ac:dyDescent="0.2">
      <c r="D1622" s="139"/>
    </row>
    <row r="1623" spans="4:4" x14ac:dyDescent="0.2">
      <c r="D1623" s="139"/>
    </row>
    <row r="1624" spans="4:4" x14ac:dyDescent="0.2">
      <c r="D1624" s="139"/>
    </row>
    <row r="1625" spans="4:4" x14ac:dyDescent="0.2">
      <c r="D1625" s="139"/>
    </row>
    <row r="1626" spans="4:4" x14ac:dyDescent="0.2">
      <c r="D1626" s="139"/>
    </row>
    <row r="1627" spans="4:4" x14ac:dyDescent="0.2">
      <c r="D1627" s="139"/>
    </row>
    <row r="1628" spans="4:4" x14ac:dyDescent="0.2">
      <c r="D1628" s="139"/>
    </row>
    <row r="1629" spans="4:4" x14ac:dyDescent="0.2">
      <c r="D1629" s="139"/>
    </row>
    <row r="1630" spans="4:4" x14ac:dyDescent="0.2">
      <c r="D1630" s="139"/>
    </row>
    <row r="1631" spans="4:4" x14ac:dyDescent="0.2">
      <c r="D1631" s="139"/>
    </row>
    <row r="1632" spans="4:4" x14ac:dyDescent="0.2">
      <c r="D1632" s="139"/>
    </row>
    <row r="1633" spans="4:4" x14ac:dyDescent="0.2">
      <c r="D1633" s="139"/>
    </row>
    <row r="1634" spans="4:4" x14ac:dyDescent="0.2">
      <c r="D1634" s="139"/>
    </row>
    <row r="1635" spans="4:4" x14ac:dyDescent="0.2">
      <c r="D1635" s="139"/>
    </row>
    <row r="1636" spans="4:4" x14ac:dyDescent="0.2">
      <c r="D1636" s="139"/>
    </row>
    <row r="1637" spans="4:4" x14ac:dyDescent="0.2">
      <c r="D1637" s="139"/>
    </row>
    <row r="1638" spans="4:4" x14ac:dyDescent="0.2">
      <c r="D1638" s="139"/>
    </row>
    <row r="1639" spans="4:4" x14ac:dyDescent="0.2">
      <c r="D1639" s="139"/>
    </row>
    <row r="1640" spans="4:4" x14ac:dyDescent="0.2">
      <c r="D1640" s="139"/>
    </row>
    <row r="1641" spans="4:4" x14ac:dyDescent="0.2">
      <c r="D1641" s="139"/>
    </row>
    <row r="1642" spans="4:4" x14ac:dyDescent="0.2">
      <c r="D1642" s="139"/>
    </row>
    <row r="1643" spans="4:4" x14ac:dyDescent="0.2">
      <c r="D1643" s="139"/>
    </row>
    <row r="1644" spans="4:4" x14ac:dyDescent="0.2">
      <c r="D1644" s="139"/>
    </row>
    <row r="1645" spans="4:4" x14ac:dyDescent="0.2">
      <c r="D1645" s="139"/>
    </row>
    <row r="1646" spans="4:4" x14ac:dyDescent="0.2">
      <c r="D1646" s="139"/>
    </row>
    <row r="1647" spans="4:4" x14ac:dyDescent="0.2">
      <c r="D1647" s="139"/>
    </row>
    <row r="1648" spans="4:4" x14ac:dyDescent="0.2">
      <c r="D1648" s="139"/>
    </row>
    <row r="1649" spans="4:4" x14ac:dyDescent="0.2">
      <c r="D1649" s="139"/>
    </row>
    <row r="1650" spans="4:4" x14ac:dyDescent="0.2">
      <c r="D1650" s="139"/>
    </row>
    <row r="1651" spans="4:4" x14ac:dyDescent="0.2">
      <c r="D1651" s="139"/>
    </row>
    <row r="1652" spans="4:4" x14ac:dyDescent="0.2">
      <c r="D1652" s="139"/>
    </row>
    <row r="1653" spans="4:4" x14ac:dyDescent="0.2">
      <c r="D1653" s="139"/>
    </row>
    <row r="1654" spans="4:4" x14ac:dyDescent="0.2">
      <c r="D1654" s="139"/>
    </row>
    <row r="1655" spans="4:4" x14ac:dyDescent="0.2">
      <c r="D1655" s="139"/>
    </row>
    <row r="1656" spans="4:4" x14ac:dyDescent="0.2">
      <c r="D1656" s="139"/>
    </row>
    <row r="1657" spans="4:4" x14ac:dyDescent="0.2">
      <c r="D1657" s="139"/>
    </row>
    <row r="1658" spans="4:4" x14ac:dyDescent="0.2">
      <c r="D1658" s="139"/>
    </row>
    <row r="1659" spans="4:4" x14ac:dyDescent="0.2">
      <c r="D1659" s="139"/>
    </row>
    <row r="1660" spans="4:4" x14ac:dyDescent="0.2">
      <c r="D1660" s="139"/>
    </row>
    <row r="1661" spans="4:4" x14ac:dyDescent="0.2">
      <c r="D1661" s="139"/>
    </row>
    <row r="1662" spans="4:4" x14ac:dyDescent="0.2">
      <c r="D1662" s="139"/>
    </row>
    <row r="1663" spans="4:4" x14ac:dyDescent="0.2">
      <c r="D1663" s="139"/>
    </row>
    <row r="1664" spans="4:4" x14ac:dyDescent="0.2">
      <c r="D1664" s="139"/>
    </row>
    <row r="1665" spans="4:4" x14ac:dyDescent="0.2">
      <c r="D1665" s="139"/>
    </row>
    <row r="1666" spans="4:4" x14ac:dyDescent="0.2">
      <c r="D1666" s="139"/>
    </row>
    <row r="1667" spans="4:4" x14ac:dyDescent="0.2">
      <c r="D1667" s="139"/>
    </row>
    <row r="1668" spans="4:4" x14ac:dyDescent="0.2">
      <c r="D1668" s="139"/>
    </row>
    <row r="1669" spans="4:4" x14ac:dyDescent="0.2">
      <c r="D1669" s="139"/>
    </row>
    <row r="1670" spans="4:4" x14ac:dyDescent="0.2">
      <c r="D1670" s="139"/>
    </row>
    <row r="1671" spans="4:4" x14ac:dyDescent="0.2">
      <c r="D1671" s="139"/>
    </row>
    <row r="1672" spans="4:4" x14ac:dyDescent="0.2">
      <c r="D1672" s="139"/>
    </row>
    <row r="1673" spans="4:4" x14ac:dyDescent="0.2">
      <c r="D1673" s="139"/>
    </row>
    <row r="1674" spans="4:4" x14ac:dyDescent="0.2">
      <c r="D1674" s="139"/>
    </row>
    <row r="1675" spans="4:4" x14ac:dyDescent="0.2">
      <c r="D1675" s="139"/>
    </row>
    <row r="1676" spans="4:4" x14ac:dyDescent="0.2">
      <c r="D1676" s="139"/>
    </row>
    <row r="1677" spans="4:4" x14ac:dyDescent="0.2">
      <c r="D1677" s="139"/>
    </row>
    <row r="1678" spans="4:4" x14ac:dyDescent="0.2">
      <c r="D1678" s="139"/>
    </row>
    <row r="1679" spans="4:4" x14ac:dyDescent="0.2">
      <c r="D1679" s="139"/>
    </row>
    <row r="1680" spans="4:4" x14ac:dyDescent="0.2">
      <c r="D1680" s="139"/>
    </row>
    <row r="1681" spans="4:4" x14ac:dyDescent="0.2">
      <c r="D1681" s="139"/>
    </row>
    <row r="1682" spans="4:4" x14ac:dyDescent="0.2">
      <c r="D1682" s="139"/>
    </row>
    <row r="1683" spans="4:4" x14ac:dyDescent="0.2">
      <c r="D1683" s="139"/>
    </row>
    <row r="1684" spans="4:4" x14ac:dyDescent="0.2">
      <c r="D1684" s="139"/>
    </row>
    <row r="1685" spans="4:4" x14ac:dyDescent="0.2">
      <c r="D1685" s="139"/>
    </row>
    <row r="1686" spans="4:4" x14ac:dyDescent="0.2">
      <c r="D1686" s="139"/>
    </row>
    <row r="1687" spans="4:4" x14ac:dyDescent="0.2">
      <c r="D1687" s="139"/>
    </row>
    <row r="1688" spans="4:4" x14ac:dyDescent="0.2">
      <c r="D1688" s="139"/>
    </row>
    <row r="1689" spans="4:4" x14ac:dyDescent="0.2">
      <c r="D1689" s="139"/>
    </row>
    <row r="1690" spans="4:4" x14ac:dyDescent="0.2">
      <c r="D1690" s="139"/>
    </row>
    <row r="1691" spans="4:4" x14ac:dyDescent="0.2">
      <c r="D1691" s="139"/>
    </row>
    <row r="1692" spans="4:4" x14ac:dyDescent="0.2">
      <c r="D1692" s="139"/>
    </row>
    <row r="1693" spans="4:4" x14ac:dyDescent="0.2">
      <c r="D1693" s="139"/>
    </row>
    <row r="1694" spans="4:4" x14ac:dyDescent="0.2">
      <c r="D1694" s="139"/>
    </row>
    <row r="1695" spans="4:4" x14ac:dyDescent="0.2">
      <c r="D1695" s="139"/>
    </row>
    <row r="1696" spans="4:4" x14ac:dyDescent="0.2">
      <c r="D1696" s="139"/>
    </row>
    <row r="1697" spans="4:4" x14ac:dyDescent="0.2">
      <c r="D1697" s="139"/>
    </row>
    <row r="1698" spans="4:4" x14ac:dyDescent="0.2">
      <c r="D1698" s="139"/>
    </row>
    <row r="1699" spans="4:4" x14ac:dyDescent="0.2">
      <c r="D1699" s="139"/>
    </row>
    <row r="1700" spans="4:4" x14ac:dyDescent="0.2">
      <c r="D1700" s="139"/>
    </row>
    <row r="1701" spans="4:4" x14ac:dyDescent="0.2">
      <c r="D1701" s="139"/>
    </row>
    <row r="1702" spans="4:4" x14ac:dyDescent="0.2">
      <c r="D1702" s="139"/>
    </row>
    <row r="1703" spans="4:4" x14ac:dyDescent="0.2">
      <c r="D1703" s="139"/>
    </row>
    <row r="1704" spans="4:4" x14ac:dyDescent="0.2">
      <c r="D1704" s="139"/>
    </row>
    <row r="1705" spans="4:4" x14ac:dyDescent="0.2">
      <c r="D1705" s="139"/>
    </row>
    <row r="1706" spans="4:4" x14ac:dyDescent="0.2">
      <c r="D1706" s="139"/>
    </row>
    <row r="1707" spans="4:4" x14ac:dyDescent="0.2">
      <c r="D1707" s="139"/>
    </row>
    <row r="1708" spans="4:4" x14ac:dyDescent="0.2">
      <c r="D1708" s="139"/>
    </row>
    <row r="1709" spans="4:4" x14ac:dyDescent="0.2">
      <c r="D1709" s="139"/>
    </row>
    <row r="1710" spans="4:4" x14ac:dyDescent="0.2">
      <c r="D1710" s="139"/>
    </row>
    <row r="1711" spans="4:4" x14ac:dyDescent="0.2">
      <c r="D1711" s="139"/>
    </row>
    <row r="1712" spans="4:4" x14ac:dyDescent="0.2">
      <c r="D1712" s="139"/>
    </row>
    <row r="1713" spans="4:4" x14ac:dyDescent="0.2">
      <c r="D1713" s="139"/>
    </row>
    <row r="1714" spans="4:4" x14ac:dyDescent="0.2">
      <c r="D1714" s="139"/>
    </row>
    <row r="1715" spans="4:4" x14ac:dyDescent="0.2">
      <c r="D1715" s="139"/>
    </row>
    <row r="1716" spans="4:4" x14ac:dyDescent="0.2">
      <c r="D1716" s="139"/>
    </row>
    <row r="1717" spans="4:4" x14ac:dyDescent="0.2">
      <c r="D1717" s="139"/>
    </row>
    <row r="1718" spans="4:4" x14ac:dyDescent="0.2">
      <c r="D1718" s="139"/>
    </row>
    <row r="1719" spans="4:4" x14ac:dyDescent="0.2">
      <c r="D1719" s="139"/>
    </row>
    <row r="1720" spans="4:4" x14ac:dyDescent="0.2">
      <c r="D1720" s="139"/>
    </row>
    <row r="1721" spans="4:4" x14ac:dyDescent="0.2">
      <c r="D1721" s="139"/>
    </row>
    <row r="1722" spans="4:4" x14ac:dyDescent="0.2">
      <c r="D1722" s="139"/>
    </row>
    <row r="1723" spans="4:4" x14ac:dyDescent="0.2">
      <c r="D1723" s="139"/>
    </row>
    <row r="1724" spans="4:4" x14ac:dyDescent="0.2">
      <c r="D1724" s="139"/>
    </row>
    <row r="1725" spans="4:4" x14ac:dyDescent="0.2">
      <c r="D1725" s="139"/>
    </row>
    <row r="1726" spans="4:4" x14ac:dyDescent="0.2">
      <c r="D1726" s="139"/>
    </row>
    <row r="1727" spans="4:4" x14ac:dyDescent="0.2">
      <c r="D1727" s="139"/>
    </row>
    <row r="1728" spans="4:4" x14ac:dyDescent="0.2">
      <c r="D1728" s="139"/>
    </row>
    <row r="1729" spans="4:4" x14ac:dyDescent="0.2">
      <c r="D1729" s="139"/>
    </row>
    <row r="1730" spans="4:4" x14ac:dyDescent="0.2">
      <c r="D1730" s="139"/>
    </row>
    <row r="1731" spans="4:4" x14ac:dyDescent="0.2">
      <c r="D1731" s="139"/>
    </row>
    <row r="1732" spans="4:4" x14ac:dyDescent="0.2">
      <c r="D1732" s="139"/>
    </row>
    <row r="1733" spans="4:4" x14ac:dyDescent="0.2">
      <c r="D1733" s="139"/>
    </row>
    <row r="1734" spans="4:4" x14ac:dyDescent="0.2">
      <c r="D1734" s="139"/>
    </row>
    <row r="1735" spans="4:4" x14ac:dyDescent="0.2">
      <c r="D1735" s="139"/>
    </row>
    <row r="1736" spans="4:4" x14ac:dyDescent="0.2">
      <c r="D1736" s="139"/>
    </row>
    <row r="1737" spans="4:4" x14ac:dyDescent="0.2">
      <c r="D1737" s="139"/>
    </row>
    <row r="1738" spans="4:4" x14ac:dyDescent="0.2">
      <c r="D1738" s="139"/>
    </row>
    <row r="1739" spans="4:4" x14ac:dyDescent="0.2">
      <c r="D1739" s="139"/>
    </row>
    <row r="1740" spans="4:4" x14ac:dyDescent="0.2">
      <c r="D1740" s="139"/>
    </row>
    <row r="1741" spans="4:4" x14ac:dyDescent="0.2">
      <c r="D1741" s="139"/>
    </row>
    <row r="1742" spans="4:4" x14ac:dyDescent="0.2">
      <c r="D1742" s="139"/>
    </row>
    <row r="1743" spans="4:4" x14ac:dyDescent="0.2">
      <c r="D1743" s="139"/>
    </row>
    <row r="1744" spans="4:4" x14ac:dyDescent="0.2">
      <c r="D1744" s="139"/>
    </row>
    <row r="1745" spans="4:4" x14ac:dyDescent="0.2">
      <c r="D1745" s="139"/>
    </row>
    <row r="1746" spans="4:4" x14ac:dyDescent="0.2">
      <c r="D1746" s="139"/>
    </row>
    <row r="1747" spans="4:4" x14ac:dyDescent="0.2">
      <c r="D1747" s="139"/>
    </row>
    <row r="1748" spans="4:4" x14ac:dyDescent="0.2">
      <c r="D1748" s="139"/>
    </row>
    <row r="1749" spans="4:4" x14ac:dyDescent="0.2">
      <c r="D1749" s="139"/>
    </row>
    <row r="1750" spans="4:4" x14ac:dyDescent="0.2">
      <c r="D1750" s="139"/>
    </row>
    <row r="1751" spans="4:4" x14ac:dyDescent="0.2">
      <c r="D1751" s="139"/>
    </row>
    <row r="1752" spans="4:4" x14ac:dyDescent="0.2">
      <c r="D1752" s="139"/>
    </row>
    <row r="1753" spans="4:4" x14ac:dyDescent="0.2">
      <c r="D1753" s="139"/>
    </row>
    <row r="1754" spans="4:4" x14ac:dyDescent="0.2">
      <c r="D1754" s="139"/>
    </row>
    <row r="1755" spans="4:4" x14ac:dyDescent="0.2">
      <c r="D1755" s="139"/>
    </row>
    <row r="1756" spans="4:4" x14ac:dyDescent="0.2">
      <c r="D1756" s="139"/>
    </row>
    <row r="1757" spans="4:4" x14ac:dyDescent="0.2">
      <c r="D1757" s="139"/>
    </row>
    <row r="1758" spans="4:4" x14ac:dyDescent="0.2">
      <c r="D1758" s="139"/>
    </row>
    <row r="1759" spans="4:4" x14ac:dyDescent="0.2">
      <c r="D1759" s="139"/>
    </row>
    <row r="1760" spans="4:4" x14ac:dyDescent="0.2">
      <c r="D1760" s="139"/>
    </row>
    <row r="1761" spans="4:4" x14ac:dyDescent="0.2">
      <c r="D1761" s="139"/>
    </row>
    <row r="1762" spans="4:4" x14ac:dyDescent="0.2">
      <c r="D1762" s="139"/>
    </row>
    <row r="1763" spans="4:4" x14ac:dyDescent="0.2">
      <c r="D1763" s="139"/>
    </row>
    <row r="1764" spans="4:4" x14ac:dyDescent="0.2">
      <c r="D1764" s="139"/>
    </row>
    <row r="1765" spans="4:4" x14ac:dyDescent="0.2">
      <c r="D1765" s="139"/>
    </row>
    <row r="1766" spans="4:4" x14ac:dyDescent="0.2">
      <c r="D1766" s="139"/>
    </row>
    <row r="1767" spans="4:4" x14ac:dyDescent="0.2">
      <c r="D1767" s="139"/>
    </row>
    <row r="1768" spans="4:4" x14ac:dyDescent="0.2">
      <c r="D1768" s="139"/>
    </row>
    <row r="1769" spans="4:4" x14ac:dyDescent="0.2">
      <c r="D1769" s="139"/>
    </row>
    <row r="1770" spans="4:4" x14ac:dyDescent="0.2">
      <c r="D1770" s="139"/>
    </row>
    <row r="1771" spans="4:4" x14ac:dyDescent="0.2">
      <c r="D1771" s="139"/>
    </row>
    <row r="1772" spans="4:4" x14ac:dyDescent="0.2">
      <c r="D1772" s="139"/>
    </row>
    <row r="1773" spans="4:4" x14ac:dyDescent="0.2">
      <c r="D1773" s="139"/>
    </row>
    <row r="1774" spans="4:4" x14ac:dyDescent="0.2">
      <c r="D1774" s="139"/>
    </row>
    <row r="1775" spans="4:4" x14ac:dyDescent="0.2">
      <c r="D1775" s="139"/>
    </row>
    <row r="1776" spans="4:4" x14ac:dyDescent="0.2">
      <c r="D1776" s="139"/>
    </row>
    <row r="1777" spans="4:4" x14ac:dyDescent="0.2">
      <c r="D1777" s="139"/>
    </row>
    <row r="1778" spans="4:4" x14ac:dyDescent="0.2">
      <c r="D1778" s="139"/>
    </row>
    <row r="1779" spans="4:4" x14ac:dyDescent="0.2">
      <c r="D1779" s="139"/>
    </row>
    <row r="1780" spans="4:4" x14ac:dyDescent="0.2">
      <c r="D1780" s="139"/>
    </row>
    <row r="1781" spans="4:4" x14ac:dyDescent="0.2">
      <c r="D1781" s="139"/>
    </row>
    <row r="1782" spans="4:4" x14ac:dyDescent="0.2">
      <c r="D1782" s="139"/>
    </row>
    <row r="1783" spans="4:4" x14ac:dyDescent="0.2">
      <c r="D1783" s="139"/>
    </row>
    <row r="1784" spans="4:4" x14ac:dyDescent="0.2">
      <c r="D1784" s="139"/>
    </row>
    <row r="1785" spans="4:4" x14ac:dyDescent="0.2">
      <c r="D1785" s="139"/>
    </row>
    <row r="1786" spans="4:4" x14ac:dyDescent="0.2">
      <c r="D1786" s="139"/>
    </row>
    <row r="1787" spans="4:4" x14ac:dyDescent="0.2">
      <c r="D1787" s="139"/>
    </row>
    <row r="1788" spans="4:4" x14ac:dyDescent="0.2">
      <c r="D1788" s="139"/>
    </row>
    <row r="1789" spans="4:4" x14ac:dyDescent="0.2">
      <c r="D1789" s="139"/>
    </row>
    <row r="1790" spans="4:4" x14ac:dyDescent="0.2">
      <c r="D1790" s="139"/>
    </row>
    <row r="1791" spans="4:4" x14ac:dyDescent="0.2">
      <c r="D1791" s="139"/>
    </row>
    <row r="1792" spans="4:4" x14ac:dyDescent="0.2">
      <c r="D1792" s="139"/>
    </row>
    <row r="1793" spans="4:4" x14ac:dyDescent="0.2">
      <c r="D1793" s="139"/>
    </row>
    <row r="1794" spans="4:4" x14ac:dyDescent="0.2">
      <c r="D1794" s="139"/>
    </row>
    <row r="1795" spans="4:4" x14ac:dyDescent="0.2">
      <c r="D1795" s="139"/>
    </row>
    <row r="1796" spans="4:4" x14ac:dyDescent="0.2">
      <c r="D1796" s="139"/>
    </row>
    <row r="1797" spans="4:4" x14ac:dyDescent="0.2">
      <c r="D1797" s="139"/>
    </row>
    <row r="1798" spans="4:4" x14ac:dyDescent="0.2">
      <c r="D1798" s="139"/>
    </row>
    <row r="1799" spans="4:4" x14ac:dyDescent="0.2">
      <c r="D1799" s="139"/>
    </row>
    <row r="1800" spans="4:4" x14ac:dyDescent="0.2">
      <c r="D1800" s="139"/>
    </row>
    <row r="1801" spans="4:4" x14ac:dyDescent="0.2">
      <c r="D1801" s="139"/>
    </row>
    <row r="1802" spans="4:4" x14ac:dyDescent="0.2">
      <c r="D1802" s="139"/>
    </row>
    <row r="1803" spans="4:4" x14ac:dyDescent="0.2">
      <c r="D1803" s="139"/>
    </row>
    <row r="1804" spans="4:4" x14ac:dyDescent="0.2">
      <c r="D1804" s="139"/>
    </row>
    <row r="1805" spans="4:4" x14ac:dyDescent="0.2">
      <c r="D1805" s="139"/>
    </row>
    <row r="1806" spans="4:4" x14ac:dyDescent="0.2">
      <c r="D1806" s="139"/>
    </row>
    <row r="1807" spans="4:4" x14ac:dyDescent="0.2">
      <c r="D1807" s="139"/>
    </row>
    <row r="1808" spans="4:4" x14ac:dyDescent="0.2">
      <c r="D1808" s="139"/>
    </row>
    <row r="1809" spans="4:4" x14ac:dyDescent="0.2">
      <c r="D1809" s="139"/>
    </row>
    <row r="1810" spans="4:4" x14ac:dyDescent="0.2">
      <c r="D1810" s="139"/>
    </row>
    <row r="1811" spans="4:4" x14ac:dyDescent="0.2">
      <c r="D1811" s="139"/>
    </row>
    <row r="1812" spans="4:4" x14ac:dyDescent="0.2">
      <c r="D1812" s="139"/>
    </row>
    <row r="1813" spans="4:4" x14ac:dyDescent="0.2">
      <c r="D1813" s="139"/>
    </row>
    <row r="1814" spans="4:4" x14ac:dyDescent="0.2">
      <c r="D1814" s="139"/>
    </row>
    <row r="1815" spans="4:4" x14ac:dyDescent="0.2">
      <c r="D1815" s="139"/>
    </row>
    <row r="1816" spans="4:4" x14ac:dyDescent="0.2">
      <c r="D1816" s="139"/>
    </row>
    <row r="1817" spans="4:4" x14ac:dyDescent="0.2">
      <c r="D1817" s="139"/>
    </row>
    <row r="1818" spans="4:4" x14ac:dyDescent="0.2">
      <c r="D1818" s="139"/>
    </row>
    <row r="1819" spans="4:4" x14ac:dyDescent="0.2">
      <c r="D1819" s="139"/>
    </row>
    <row r="1820" spans="4:4" x14ac:dyDescent="0.2">
      <c r="D1820" s="139"/>
    </row>
    <row r="1821" spans="4:4" x14ac:dyDescent="0.2">
      <c r="D1821" s="139"/>
    </row>
    <row r="1822" spans="4:4" x14ac:dyDescent="0.2">
      <c r="D1822" s="139"/>
    </row>
    <row r="1823" spans="4:4" x14ac:dyDescent="0.2">
      <c r="D1823" s="139"/>
    </row>
    <row r="1824" spans="4:4" x14ac:dyDescent="0.2">
      <c r="D1824" s="139"/>
    </row>
    <row r="1825" spans="4:4" x14ac:dyDescent="0.2">
      <c r="D1825" s="139"/>
    </row>
    <row r="1826" spans="4:4" x14ac:dyDescent="0.2">
      <c r="D1826" s="139"/>
    </row>
    <row r="1827" spans="4:4" x14ac:dyDescent="0.2">
      <c r="D1827" s="139"/>
    </row>
    <row r="1828" spans="4:4" x14ac:dyDescent="0.2">
      <c r="D1828" s="139"/>
    </row>
    <row r="1829" spans="4:4" x14ac:dyDescent="0.2">
      <c r="D1829" s="139"/>
    </row>
    <row r="1830" spans="4:4" x14ac:dyDescent="0.2">
      <c r="D1830" s="139"/>
    </row>
    <row r="1831" spans="4:4" x14ac:dyDescent="0.2">
      <c r="D1831" s="139"/>
    </row>
    <row r="1832" spans="4:4" x14ac:dyDescent="0.2">
      <c r="D1832" s="139"/>
    </row>
    <row r="1833" spans="4:4" x14ac:dyDescent="0.2">
      <c r="D1833" s="139"/>
    </row>
    <row r="1834" spans="4:4" x14ac:dyDescent="0.2">
      <c r="D1834" s="139"/>
    </row>
    <row r="1835" spans="4:4" x14ac:dyDescent="0.2">
      <c r="D1835" s="139"/>
    </row>
    <row r="1836" spans="4:4" x14ac:dyDescent="0.2">
      <c r="D1836" s="139"/>
    </row>
    <row r="1837" spans="4:4" x14ac:dyDescent="0.2">
      <c r="D1837" s="139"/>
    </row>
    <row r="1838" spans="4:4" x14ac:dyDescent="0.2">
      <c r="D1838" s="139"/>
    </row>
    <row r="1839" spans="4:4" x14ac:dyDescent="0.2">
      <c r="D1839" s="139"/>
    </row>
    <row r="1840" spans="4:4" x14ac:dyDescent="0.2">
      <c r="D1840" s="139"/>
    </row>
    <row r="1841" spans="4:4" x14ac:dyDescent="0.2">
      <c r="D1841" s="139"/>
    </row>
    <row r="1842" spans="4:4" x14ac:dyDescent="0.2">
      <c r="D1842" s="139"/>
    </row>
    <row r="1843" spans="4:4" x14ac:dyDescent="0.2">
      <c r="D1843" s="139"/>
    </row>
    <row r="1844" spans="4:4" x14ac:dyDescent="0.2">
      <c r="D1844" s="139"/>
    </row>
    <row r="1845" spans="4:4" x14ac:dyDescent="0.2">
      <c r="D1845" s="139"/>
    </row>
    <row r="1846" spans="4:4" x14ac:dyDescent="0.2">
      <c r="D1846" s="139"/>
    </row>
    <row r="1847" spans="4:4" x14ac:dyDescent="0.2">
      <c r="D1847" s="139"/>
    </row>
    <row r="1848" spans="4:4" x14ac:dyDescent="0.2">
      <c r="D1848" s="139"/>
    </row>
    <row r="1849" spans="4:4" x14ac:dyDescent="0.2">
      <c r="D1849" s="139"/>
    </row>
    <row r="1850" spans="4:4" x14ac:dyDescent="0.2">
      <c r="D1850" s="139"/>
    </row>
    <row r="1851" spans="4:4" x14ac:dyDescent="0.2">
      <c r="D1851" s="139"/>
    </row>
    <row r="1852" spans="4:4" x14ac:dyDescent="0.2">
      <c r="D1852" s="139"/>
    </row>
    <row r="1853" spans="4:4" x14ac:dyDescent="0.2">
      <c r="D1853" s="139"/>
    </row>
    <row r="1854" spans="4:4" x14ac:dyDescent="0.2">
      <c r="D1854" s="139"/>
    </row>
    <row r="1855" spans="4:4" x14ac:dyDescent="0.2">
      <c r="D1855" s="139"/>
    </row>
    <row r="1856" spans="4:4" x14ac:dyDescent="0.2">
      <c r="D1856" s="139"/>
    </row>
    <row r="1857" spans="4:4" x14ac:dyDescent="0.2">
      <c r="D1857" s="139"/>
    </row>
    <row r="1858" spans="4:4" x14ac:dyDescent="0.2">
      <c r="D1858" s="139"/>
    </row>
    <row r="1859" spans="4:4" x14ac:dyDescent="0.2">
      <c r="D1859" s="139"/>
    </row>
    <row r="1860" spans="4:4" x14ac:dyDescent="0.2">
      <c r="D1860" s="139"/>
    </row>
    <row r="1861" spans="4:4" x14ac:dyDescent="0.2">
      <c r="D1861" s="139"/>
    </row>
    <row r="1862" spans="4:4" x14ac:dyDescent="0.2">
      <c r="D1862" s="139"/>
    </row>
    <row r="1863" spans="4:4" x14ac:dyDescent="0.2">
      <c r="D1863" s="139"/>
    </row>
    <row r="1864" spans="4:4" x14ac:dyDescent="0.2">
      <c r="D1864" s="139"/>
    </row>
    <row r="1865" spans="4:4" x14ac:dyDescent="0.2">
      <c r="D1865" s="139"/>
    </row>
    <row r="1866" spans="4:4" x14ac:dyDescent="0.2">
      <c r="D1866" s="139"/>
    </row>
    <row r="1867" spans="4:4" x14ac:dyDescent="0.2">
      <c r="D1867" s="139"/>
    </row>
    <row r="1868" spans="4:4" x14ac:dyDescent="0.2">
      <c r="D1868" s="139"/>
    </row>
    <row r="1869" spans="4:4" x14ac:dyDescent="0.2">
      <c r="D1869" s="139"/>
    </row>
    <row r="1870" spans="4:4" x14ac:dyDescent="0.2">
      <c r="D1870" s="139"/>
    </row>
    <row r="1871" spans="4:4" x14ac:dyDescent="0.2">
      <c r="D1871" s="139"/>
    </row>
    <row r="1872" spans="4:4" x14ac:dyDescent="0.2">
      <c r="D1872" s="139"/>
    </row>
    <row r="1873" spans="4:4" x14ac:dyDescent="0.2">
      <c r="D1873" s="139"/>
    </row>
    <row r="1874" spans="4:4" x14ac:dyDescent="0.2">
      <c r="D1874" s="139"/>
    </row>
    <row r="1875" spans="4:4" x14ac:dyDescent="0.2">
      <c r="D1875" s="139"/>
    </row>
    <row r="1876" spans="4:4" x14ac:dyDescent="0.2">
      <c r="D1876" s="139"/>
    </row>
    <row r="1877" spans="4:4" x14ac:dyDescent="0.2">
      <c r="D1877" s="139"/>
    </row>
    <row r="1878" spans="4:4" x14ac:dyDescent="0.2">
      <c r="D1878" s="139"/>
    </row>
    <row r="1879" spans="4:4" x14ac:dyDescent="0.2">
      <c r="D1879" s="139"/>
    </row>
    <row r="1880" spans="4:4" x14ac:dyDescent="0.2">
      <c r="D1880" s="139"/>
    </row>
    <row r="1881" spans="4:4" x14ac:dyDescent="0.2">
      <c r="D1881" s="139"/>
    </row>
    <row r="1882" spans="4:4" x14ac:dyDescent="0.2">
      <c r="D1882" s="139"/>
    </row>
    <row r="1883" spans="4:4" x14ac:dyDescent="0.2">
      <c r="D1883" s="139"/>
    </row>
    <row r="1884" spans="4:4" x14ac:dyDescent="0.2">
      <c r="D1884" s="139"/>
    </row>
    <row r="1885" spans="4:4" x14ac:dyDescent="0.2">
      <c r="D1885" s="139"/>
    </row>
    <row r="1886" spans="4:4" x14ac:dyDescent="0.2">
      <c r="D1886" s="139"/>
    </row>
    <row r="1887" spans="4:4" x14ac:dyDescent="0.2">
      <c r="D1887" s="139"/>
    </row>
    <row r="1888" spans="4:4" x14ac:dyDescent="0.2">
      <c r="D1888" s="139"/>
    </row>
    <row r="1889" spans="4:4" x14ac:dyDescent="0.2">
      <c r="D1889" s="139"/>
    </row>
    <row r="1890" spans="4:4" x14ac:dyDescent="0.2">
      <c r="D1890" s="139"/>
    </row>
    <row r="1891" spans="4:4" x14ac:dyDescent="0.2">
      <c r="D1891" s="139"/>
    </row>
    <row r="1892" spans="4:4" x14ac:dyDescent="0.2">
      <c r="D1892" s="139"/>
    </row>
    <row r="1893" spans="4:4" x14ac:dyDescent="0.2">
      <c r="D1893" s="139"/>
    </row>
    <row r="1894" spans="4:4" x14ac:dyDescent="0.2">
      <c r="D1894" s="139"/>
    </row>
    <row r="1895" spans="4:4" x14ac:dyDescent="0.2">
      <c r="D1895" s="139"/>
    </row>
    <row r="1896" spans="4:4" x14ac:dyDescent="0.2">
      <c r="D1896" s="139"/>
    </row>
    <row r="1897" spans="4:4" x14ac:dyDescent="0.2">
      <c r="D1897" s="139"/>
    </row>
    <row r="1898" spans="4:4" x14ac:dyDescent="0.2">
      <c r="D1898" s="139"/>
    </row>
    <row r="1899" spans="4:4" x14ac:dyDescent="0.2">
      <c r="D1899" s="139"/>
    </row>
    <row r="1900" spans="4:4" x14ac:dyDescent="0.2">
      <c r="D1900" s="139"/>
    </row>
    <row r="1901" spans="4:4" x14ac:dyDescent="0.2">
      <c r="D1901" s="139"/>
    </row>
    <row r="1902" spans="4:4" x14ac:dyDescent="0.2">
      <c r="D1902" s="139"/>
    </row>
    <row r="1903" spans="4:4" x14ac:dyDescent="0.2">
      <c r="D1903" s="139"/>
    </row>
    <row r="1904" spans="4:4" x14ac:dyDescent="0.2">
      <c r="D1904" s="139"/>
    </row>
    <row r="1905" spans="4:4" x14ac:dyDescent="0.2">
      <c r="D1905" s="139"/>
    </row>
    <row r="1906" spans="4:4" x14ac:dyDescent="0.2">
      <c r="D1906" s="139"/>
    </row>
    <row r="1907" spans="4:4" x14ac:dyDescent="0.2">
      <c r="D1907" s="139"/>
    </row>
    <row r="1908" spans="4:4" x14ac:dyDescent="0.2">
      <c r="D1908" s="139"/>
    </row>
    <row r="1909" spans="4:4" x14ac:dyDescent="0.2">
      <c r="D1909" s="139"/>
    </row>
    <row r="1910" spans="4:4" x14ac:dyDescent="0.2">
      <c r="D1910" s="139"/>
    </row>
    <row r="1911" spans="4:4" x14ac:dyDescent="0.2">
      <c r="D1911" s="139"/>
    </row>
    <row r="1912" spans="4:4" x14ac:dyDescent="0.2">
      <c r="D1912" s="139"/>
    </row>
    <row r="1913" spans="4:4" x14ac:dyDescent="0.2">
      <c r="D1913" s="139"/>
    </row>
    <row r="1914" spans="4:4" x14ac:dyDescent="0.2">
      <c r="D1914" s="139"/>
    </row>
    <row r="1915" spans="4:4" x14ac:dyDescent="0.2">
      <c r="D1915" s="139"/>
    </row>
    <row r="1916" spans="4:4" x14ac:dyDescent="0.2">
      <c r="D1916" s="139"/>
    </row>
    <row r="1917" spans="4:4" x14ac:dyDescent="0.2">
      <c r="D1917" s="139"/>
    </row>
    <row r="1918" spans="4:4" x14ac:dyDescent="0.2">
      <c r="D1918" s="139"/>
    </row>
    <row r="1919" spans="4:4" x14ac:dyDescent="0.2">
      <c r="D1919" s="139"/>
    </row>
    <row r="1920" spans="4:4" x14ac:dyDescent="0.2">
      <c r="D1920" s="139"/>
    </row>
    <row r="1921" spans="4:4" x14ac:dyDescent="0.2">
      <c r="D1921" s="139"/>
    </row>
    <row r="1922" spans="4:4" x14ac:dyDescent="0.2">
      <c r="D1922" s="139"/>
    </row>
    <row r="1923" spans="4:4" x14ac:dyDescent="0.2">
      <c r="D1923" s="139"/>
    </row>
    <row r="1924" spans="4:4" x14ac:dyDescent="0.2">
      <c r="D1924" s="139"/>
    </row>
    <row r="1925" spans="4:4" x14ac:dyDescent="0.2">
      <c r="D1925" s="139"/>
    </row>
    <row r="1926" spans="4:4" x14ac:dyDescent="0.2">
      <c r="D1926" s="139"/>
    </row>
    <row r="1927" spans="4:4" x14ac:dyDescent="0.2">
      <c r="D1927" s="139"/>
    </row>
    <row r="1928" spans="4:4" x14ac:dyDescent="0.2">
      <c r="D1928" s="139"/>
    </row>
    <row r="1929" spans="4:4" x14ac:dyDescent="0.2">
      <c r="D1929" s="139"/>
    </row>
    <row r="1930" spans="4:4" x14ac:dyDescent="0.2">
      <c r="D1930" s="139"/>
    </row>
    <row r="1931" spans="4:4" x14ac:dyDescent="0.2">
      <c r="D1931" s="139"/>
    </row>
    <row r="1932" spans="4:4" x14ac:dyDescent="0.2">
      <c r="D1932" s="139"/>
    </row>
    <row r="1933" spans="4:4" x14ac:dyDescent="0.2">
      <c r="D1933" s="139"/>
    </row>
    <row r="1934" spans="4:4" x14ac:dyDescent="0.2">
      <c r="D1934" s="139"/>
    </row>
    <row r="1935" spans="4:4" x14ac:dyDescent="0.2">
      <c r="D1935" s="139"/>
    </row>
    <row r="1936" spans="4:4" x14ac:dyDescent="0.2">
      <c r="D1936" s="139"/>
    </row>
    <row r="1937" spans="4:4" x14ac:dyDescent="0.2">
      <c r="D1937" s="139"/>
    </row>
    <row r="1938" spans="4:4" x14ac:dyDescent="0.2">
      <c r="D1938" s="139"/>
    </row>
    <row r="1939" spans="4:4" x14ac:dyDescent="0.2">
      <c r="D1939" s="139"/>
    </row>
    <row r="1940" spans="4:4" x14ac:dyDescent="0.2">
      <c r="D1940" s="139"/>
    </row>
    <row r="1941" spans="4:4" x14ac:dyDescent="0.2">
      <c r="D1941" s="139"/>
    </row>
    <row r="1942" spans="4:4" x14ac:dyDescent="0.2">
      <c r="D1942" s="139"/>
    </row>
    <row r="1943" spans="4:4" x14ac:dyDescent="0.2">
      <c r="D1943" s="139"/>
    </row>
    <row r="1944" spans="4:4" x14ac:dyDescent="0.2">
      <c r="D1944" s="139"/>
    </row>
    <row r="1945" spans="4:4" x14ac:dyDescent="0.2">
      <c r="D1945" s="139"/>
    </row>
    <row r="1946" spans="4:4" x14ac:dyDescent="0.2">
      <c r="D1946" s="139"/>
    </row>
    <row r="1947" spans="4:4" x14ac:dyDescent="0.2">
      <c r="D1947" s="139"/>
    </row>
    <row r="1948" spans="4:4" x14ac:dyDescent="0.2">
      <c r="D1948" s="139"/>
    </row>
    <row r="1949" spans="4:4" x14ac:dyDescent="0.2">
      <c r="D1949" s="139"/>
    </row>
    <row r="1950" spans="4:4" x14ac:dyDescent="0.2">
      <c r="D1950" s="139"/>
    </row>
    <row r="1951" spans="4:4" x14ac:dyDescent="0.2">
      <c r="D1951" s="139"/>
    </row>
    <row r="1952" spans="4:4" x14ac:dyDescent="0.2">
      <c r="D1952" s="139"/>
    </row>
    <row r="1953" spans="4:4" x14ac:dyDescent="0.2">
      <c r="D1953" s="139"/>
    </row>
    <row r="1954" spans="4:4" x14ac:dyDescent="0.2">
      <c r="D1954" s="139"/>
    </row>
    <row r="1955" spans="4:4" x14ac:dyDescent="0.2">
      <c r="D1955" s="139"/>
    </row>
    <row r="1956" spans="4:4" x14ac:dyDescent="0.2">
      <c r="D1956" s="139"/>
    </row>
    <row r="1957" spans="4:4" x14ac:dyDescent="0.2">
      <c r="D1957" s="139"/>
    </row>
    <row r="1958" spans="4:4" x14ac:dyDescent="0.2">
      <c r="D1958" s="139"/>
    </row>
    <row r="1959" spans="4:4" x14ac:dyDescent="0.2">
      <c r="D1959" s="139"/>
    </row>
    <row r="1960" spans="4:4" x14ac:dyDescent="0.2">
      <c r="D1960" s="139"/>
    </row>
    <row r="1961" spans="4:4" x14ac:dyDescent="0.2">
      <c r="D1961" s="139"/>
    </row>
    <row r="1962" spans="4:4" x14ac:dyDescent="0.2">
      <c r="D1962" s="139"/>
    </row>
    <row r="1963" spans="4:4" x14ac:dyDescent="0.2">
      <c r="D1963" s="139"/>
    </row>
    <row r="1964" spans="4:4" x14ac:dyDescent="0.2">
      <c r="D1964" s="139"/>
    </row>
    <row r="1965" spans="4:4" x14ac:dyDescent="0.2">
      <c r="D1965" s="139"/>
    </row>
    <row r="1966" spans="4:4" x14ac:dyDescent="0.2">
      <c r="D1966" s="139"/>
    </row>
    <row r="1967" spans="4:4" x14ac:dyDescent="0.2">
      <c r="D1967" s="139"/>
    </row>
    <row r="1968" spans="4:4" x14ac:dyDescent="0.2">
      <c r="D1968" s="139"/>
    </row>
    <row r="1969" spans="4:4" x14ac:dyDescent="0.2">
      <c r="D1969" s="139"/>
    </row>
    <row r="1970" spans="4:4" x14ac:dyDescent="0.2">
      <c r="D1970" s="139"/>
    </row>
    <row r="1971" spans="4:4" x14ac:dyDescent="0.2">
      <c r="D1971" s="139"/>
    </row>
    <row r="1972" spans="4:4" x14ac:dyDescent="0.2">
      <c r="D1972" s="139"/>
    </row>
    <row r="1973" spans="4:4" x14ac:dyDescent="0.2">
      <c r="D1973" s="139"/>
    </row>
    <row r="1974" spans="4:4" x14ac:dyDescent="0.2">
      <c r="D1974" s="139"/>
    </row>
    <row r="1975" spans="4:4" x14ac:dyDescent="0.2">
      <c r="D1975" s="139"/>
    </row>
    <row r="1976" spans="4:4" x14ac:dyDescent="0.2">
      <c r="D1976" s="139"/>
    </row>
    <row r="1977" spans="4:4" x14ac:dyDescent="0.2">
      <c r="D1977" s="139"/>
    </row>
    <row r="1978" spans="4:4" x14ac:dyDescent="0.2">
      <c r="D1978" s="139"/>
    </row>
    <row r="1979" spans="4:4" x14ac:dyDescent="0.2">
      <c r="D1979" s="139"/>
    </row>
    <row r="1980" spans="4:4" x14ac:dyDescent="0.2">
      <c r="D1980" s="139"/>
    </row>
    <row r="1981" spans="4:4" x14ac:dyDescent="0.2">
      <c r="D1981" s="139"/>
    </row>
    <row r="1982" spans="4:4" x14ac:dyDescent="0.2">
      <c r="D1982" s="139"/>
    </row>
    <row r="1983" spans="4:4" x14ac:dyDescent="0.2">
      <c r="D1983" s="139"/>
    </row>
    <row r="1984" spans="4:4" x14ac:dyDescent="0.2">
      <c r="D1984" s="139"/>
    </row>
    <row r="1985" spans="4:4" x14ac:dyDescent="0.2">
      <c r="D1985" s="139"/>
    </row>
    <row r="1986" spans="4:4" x14ac:dyDescent="0.2">
      <c r="D1986" s="139"/>
    </row>
    <row r="1987" spans="4:4" x14ac:dyDescent="0.2">
      <c r="D1987" s="139"/>
    </row>
    <row r="1988" spans="4:4" x14ac:dyDescent="0.2">
      <c r="D1988" s="139"/>
    </row>
    <row r="1989" spans="4:4" x14ac:dyDescent="0.2">
      <c r="D1989" s="139"/>
    </row>
    <row r="1990" spans="4:4" x14ac:dyDescent="0.2">
      <c r="D1990" s="139"/>
    </row>
    <row r="1991" spans="4:4" x14ac:dyDescent="0.2">
      <c r="D1991" s="139"/>
    </row>
    <row r="1992" spans="4:4" x14ac:dyDescent="0.2">
      <c r="D1992" s="139"/>
    </row>
    <row r="1993" spans="4:4" x14ac:dyDescent="0.2">
      <c r="D1993" s="139"/>
    </row>
    <row r="1994" spans="4:4" x14ac:dyDescent="0.2">
      <c r="D1994" s="139"/>
    </row>
    <row r="1995" spans="4:4" x14ac:dyDescent="0.2">
      <c r="D1995" s="139"/>
    </row>
    <row r="1996" spans="4:4" x14ac:dyDescent="0.2">
      <c r="D1996" s="139"/>
    </row>
    <row r="1997" spans="4:4" x14ac:dyDescent="0.2">
      <c r="D1997" s="139"/>
    </row>
    <row r="1998" spans="4:4" x14ac:dyDescent="0.2">
      <c r="D1998" s="139"/>
    </row>
    <row r="1999" spans="4:4" x14ac:dyDescent="0.2">
      <c r="D1999" s="139"/>
    </row>
    <row r="2000" spans="4:4" x14ac:dyDescent="0.2">
      <c r="D2000" s="139"/>
    </row>
    <row r="2001" spans="4:4" x14ac:dyDescent="0.2">
      <c r="D2001" s="139"/>
    </row>
    <row r="2002" spans="4:4" x14ac:dyDescent="0.2">
      <c r="D2002" s="139"/>
    </row>
    <row r="2003" spans="4:4" x14ac:dyDescent="0.2">
      <c r="D2003" s="139"/>
    </row>
    <row r="2004" spans="4:4" x14ac:dyDescent="0.2">
      <c r="D2004" s="139"/>
    </row>
    <row r="2005" spans="4:4" x14ac:dyDescent="0.2">
      <c r="D2005" s="139"/>
    </row>
    <row r="2006" spans="4:4" x14ac:dyDescent="0.2">
      <c r="D2006" s="139"/>
    </row>
    <row r="2007" spans="4:4" x14ac:dyDescent="0.2">
      <c r="D2007" s="139"/>
    </row>
    <row r="2008" spans="4:4" x14ac:dyDescent="0.2">
      <c r="D2008" s="139"/>
    </row>
    <row r="2009" spans="4:4" x14ac:dyDescent="0.2">
      <c r="D2009" s="139"/>
    </row>
    <row r="2010" spans="4:4" x14ac:dyDescent="0.2">
      <c r="D2010" s="139"/>
    </row>
    <row r="2011" spans="4:4" x14ac:dyDescent="0.2">
      <c r="D2011" s="139"/>
    </row>
    <row r="2012" spans="4:4" x14ac:dyDescent="0.2">
      <c r="D2012" s="139"/>
    </row>
    <row r="2013" spans="4:4" x14ac:dyDescent="0.2">
      <c r="D2013" s="139"/>
    </row>
    <row r="2014" spans="4:4" x14ac:dyDescent="0.2">
      <c r="D2014" s="139"/>
    </row>
    <row r="2015" spans="4:4" x14ac:dyDescent="0.2">
      <c r="D2015" s="139"/>
    </row>
    <row r="2016" spans="4:4" x14ac:dyDescent="0.2">
      <c r="D2016" s="139"/>
    </row>
    <row r="2017" spans="4:4" x14ac:dyDescent="0.2">
      <c r="D2017" s="139"/>
    </row>
    <row r="2018" spans="4:4" x14ac:dyDescent="0.2">
      <c r="D2018" s="139"/>
    </row>
    <row r="2019" spans="4:4" x14ac:dyDescent="0.2">
      <c r="D2019" s="139"/>
    </row>
    <row r="2020" spans="4:4" x14ac:dyDescent="0.2">
      <c r="D2020" s="139"/>
    </row>
    <row r="2021" spans="4:4" x14ac:dyDescent="0.2">
      <c r="D2021" s="139"/>
    </row>
    <row r="2022" spans="4:4" x14ac:dyDescent="0.2">
      <c r="D2022" s="139"/>
    </row>
    <row r="2023" spans="4:4" x14ac:dyDescent="0.2">
      <c r="D2023" s="139"/>
    </row>
    <row r="2024" spans="4:4" x14ac:dyDescent="0.2">
      <c r="D2024" s="139"/>
    </row>
    <row r="2025" spans="4:4" x14ac:dyDescent="0.2">
      <c r="D2025" s="139"/>
    </row>
    <row r="2026" spans="4:4" x14ac:dyDescent="0.2">
      <c r="D2026" s="139"/>
    </row>
    <row r="2027" spans="4:4" x14ac:dyDescent="0.2">
      <c r="D2027" s="139"/>
    </row>
    <row r="2028" spans="4:4" x14ac:dyDescent="0.2">
      <c r="D2028" s="139"/>
    </row>
    <row r="2029" spans="4:4" x14ac:dyDescent="0.2">
      <c r="D2029" s="139"/>
    </row>
    <row r="2030" spans="4:4" x14ac:dyDescent="0.2">
      <c r="D2030" s="139"/>
    </row>
    <row r="2031" spans="4:4" x14ac:dyDescent="0.2">
      <c r="D2031" s="139"/>
    </row>
    <row r="2032" spans="4:4" x14ac:dyDescent="0.2">
      <c r="D2032" s="139"/>
    </row>
    <row r="2033" spans="4:4" x14ac:dyDescent="0.2">
      <c r="D2033" s="139"/>
    </row>
    <row r="2034" spans="4:4" x14ac:dyDescent="0.2">
      <c r="D2034" s="139"/>
    </row>
    <row r="2035" spans="4:4" x14ac:dyDescent="0.2">
      <c r="D2035" s="139"/>
    </row>
    <row r="2036" spans="4:4" x14ac:dyDescent="0.2">
      <c r="D2036" s="139"/>
    </row>
    <row r="2037" spans="4:4" x14ac:dyDescent="0.2">
      <c r="D2037" s="139"/>
    </row>
    <row r="2038" spans="4:4" x14ac:dyDescent="0.2">
      <c r="D2038" s="139"/>
    </row>
    <row r="2039" spans="4:4" x14ac:dyDescent="0.2">
      <c r="D2039" s="139"/>
    </row>
    <row r="2040" spans="4:4" x14ac:dyDescent="0.2">
      <c r="D2040" s="139"/>
    </row>
    <row r="2041" spans="4:4" x14ac:dyDescent="0.2">
      <c r="D2041" s="139"/>
    </row>
    <row r="2042" spans="4:4" x14ac:dyDescent="0.2">
      <c r="D2042" s="139"/>
    </row>
    <row r="2043" spans="4:4" x14ac:dyDescent="0.2">
      <c r="D2043" s="139"/>
    </row>
    <row r="2044" spans="4:4" x14ac:dyDescent="0.2">
      <c r="D2044" s="139"/>
    </row>
    <row r="2045" spans="4:4" x14ac:dyDescent="0.2">
      <c r="D2045" s="139"/>
    </row>
    <row r="2046" spans="4:4" x14ac:dyDescent="0.2">
      <c r="D2046" s="139"/>
    </row>
    <row r="2047" spans="4:4" x14ac:dyDescent="0.2">
      <c r="D2047" s="139"/>
    </row>
    <row r="2048" spans="4:4" x14ac:dyDescent="0.2">
      <c r="D2048" s="139"/>
    </row>
    <row r="2049" spans="4:4" x14ac:dyDescent="0.2">
      <c r="D2049" s="139"/>
    </row>
    <row r="2050" spans="4:4" x14ac:dyDescent="0.2">
      <c r="D2050" s="139"/>
    </row>
    <row r="2051" spans="4:4" x14ac:dyDescent="0.2">
      <c r="D2051" s="139"/>
    </row>
    <row r="2052" spans="4:4" x14ac:dyDescent="0.2">
      <c r="D2052" s="139"/>
    </row>
    <row r="2053" spans="4:4" x14ac:dyDescent="0.2">
      <c r="D2053" s="139"/>
    </row>
    <row r="2054" spans="4:4" x14ac:dyDescent="0.2">
      <c r="D2054" s="139"/>
    </row>
    <row r="2055" spans="4:4" x14ac:dyDescent="0.2">
      <c r="D2055" s="139"/>
    </row>
    <row r="2056" spans="4:4" x14ac:dyDescent="0.2">
      <c r="D2056" s="139"/>
    </row>
    <row r="2057" spans="4:4" x14ac:dyDescent="0.2">
      <c r="D2057" s="139"/>
    </row>
    <row r="2058" spans="4:4" x14ac:dyDescent="0.2">
      <c r="D2058" s="139"/>
    </row>
    <row r="2059" spans="4:4" x14ac:dyDescent="0.2">
      <c r="D2059" s="139"/>
    </row>
    <row r="2060" spans="4:4" x14ac:dyDescent="0.2">
      <c r="D2060" s="139"/>
    </row>
    <row r="2061" spans="4:4" x14ac:dyDescent="0.2">
      <c r="D2061" s="139"/>
    </row>
    <row r="2062" spans="4:4" x14ac:dyDescent="0.2">
      <c r="D2062" s="139"/>
    </row>
    <row r="2063" spans="4:4" x14ac:dyDescent="0.2">
      <c r="D2063" s="139"/>
    </row>
    <row r="2064" spans="4:4" x14ac:dyDescent="0.2">
      <c r="D2064" s="139"/>
    </row>
    <row r="2065" spans="4:4" x14ac:dyDescent="0.2">
      <c r="D2065" s="139"/>
    </row>
    <row r="2066" spans="4:4" x14ac:dyDescent="0.2">
      <c r="D2066" s="139"/>
    </row>
    <row r="2067" spans="4:4" x14ac:dyDescent="0.2">
      <c r="D2067" s="139"/>
    </row>
    <row r="2068" spans="4:4" x14ac:dyDescent="0.2">
      <c r="D2068" s="139"/>
    </row>
    <row r="2069" spans="4:4" x14ac:dyDescent="0.2">
      <c r="D2069" s="139"/>
    </row>
    <row r="2070" spans="4:4" x14ac:dyDescent="0.2">
      <c r="D2070" s="139"/>
    </row>
    <row r="2071" spans="4:4" x14ac:dyDescent="0.2">
      <c r="D2071" s="139"/>
    </row>
    <row r="2072" spans="4:4" x14ac:dyDescent="0.2">
      <c r="D2072" s="139"/>
    </row>
    <row r="2073" spans="4:4" x14ac:dyDescent="0.2">
      <c r="D2073" s="139"/>
    </row>
    <row r="2074" spans="4:4" x14ac:dyDescent="0.2">
      <c r="D2074" s="139"/>
    </row>
    <row r="2075" spans="4:4" x14ac:dyDescent="0.2">
      <c r="D2075" s="139"/>
    </row>
    <row r="2076" spans="4:4" x14ac:dyDescent="0.2">
      <c r="D2076" s="139"/>
    </row>
    <row r="2077" spans="4:4" x14ac:dyDescent="0.2">
      <c r="D2077" s="139"/>
    </row>
    <row r="2078" spans="4:4" x14ac:dyDescent="0.2">
      <c r="D2078" s="139"/>
    </row>
    <row r="2079" spans="4:4" x14ac:dyDescent="0.2">
      <c r="D2079" s="139"/>
    </row>
    <row r="2080" spans="4:4" x14ac:dyDescent="0.2">
      <c r="D2080" s="139"/>
    </row>
    <row r="2081" spans="4:4" x14ac:dyDescent="0.2">
      <c r="D2081" s="139"/>
    </row>
    <row r="2082" spans="4:4" x14ac:dyDescent="0.2">
      <c r="D2082" s="139"/>
    </row>
    <row r="2083" spans="4:4" x14ac:dyDescent="0.2">
      <c r="D2083" s="139"/>
    </row>
    <row r="2084" spans="4:4" x14ac:dyDescent="0.2">
      <c r="D2084" s="139"/>
    </row>
    <row r="2085" spans="4:4" x14ac:dyDescent="0.2">
      <c r="D2085" s="139"/>
    </row>
    <row r="2086" spans="4:4" x14ac:dyDescent="0.2">
      <c r="D2086" s="139"/>
    </row>
    <row r="2087" spans="4:4" x14ac:dyDescent="0.2">
      <c r="D2087" s="139"/>
    </row>
    <row r="2088" spans="4:4" x14ac:dyDescent="0.2">
      <c r="D2088" s="139"/>
    </row>
    <row r="2089" spans="4:4" x14ac:dyDescent="0.2">
      <c r="D2089" s="139"/>
    </row>
    <row r="2090" spans="4:4" x14ac:dyDescent="0.2">
      <c r="D2090" s="139"/>
    </row>
    <row r="2091" spans="4:4" x14ac:dyDescent="0.2">
      <c r="D2091" s="139"/>
    </row>
    <row r="2092" spans="4:4" x14ac:dyDescent="0.2">
      <c r="D2092" s="139"/>
    </row>
    <row r="2093" spans="4:4" x14ac:dyDescent="0.2">
      <c r="D2093" s="139"/>
    </row>
    <row r="2094" spans="4:4" x14ac:dyDescent="0.2">
      <c r="D2094" s="139"/>
    </row>
    <row r="2095" spans="4:4" x14ac:dyDescent="0.2">
      <c r="D2095" s="139"/>
    </row>
    <row r="2096" spans="4:4" x14ac:dyDescent="0.2">
      <c r="D2096" s="139"/>
    </row>
    <row r="2097" spans="4:4" x14ac:dyDescent="0.2">
      <c r="D2097" s="139"/>
    </row>
    <row r="2098" spans="4:4" x14ac:dyDescent="0.2">
      <c r="D2098" s="139"/>
    </row>
    <row r="2099" spans="4:4" x14ac:dyDescent="0.2">
      <c r="D2099" s="139"/>
    </row>
    <row r="2100" spans="4:4" x14ac:dyDescent="0.2">
      <c r="D2100" s="139"/>
    </row>
    <row r="2101" spans="4:4" x14ac:dyDescent="0.2">
      <c r="D2101" s="139"/>
    </row>
    <row r="2102" spans="4:4" x14ac:dyDescent="0.2">
      <c r="D2102" s="139"/>
    </row>
    <row r="2103" spans="4:4" x14ac:dyDescent="0.2">
      <c r="D2103" s="139"/>
    </row>
    <row r="2104" spans="4:4" x14ac:dyDescent="0.2">
      <c r="D2104" s="139"/>
    </row>
    <row r="2105" spans="4:4" x14ac:dyDescent="0.2">
      <c r="D2105" s="139"/>
    </row>
    <row r="2106" spans="4:4" x14ac:dyDescent="0.2">
      <c r="D2106" s="139"/>
    </row>
    <row r="2107" spans="4:4" x14ac:dyDescent="0.2">
      <c r="D2107" s="139"/>
    </row>
    <row r="2108" spans="4:4" x14ac:dyDescent="0.2">
      <c r="D2108" s="139"/>
    </row>
    <row r="2109" spans="4:4" x14ac:dyDescent="0.2">
      <c r="D2109" s="139"/>
    </row>
    <row r="2110" spans="4:4" x14ac:dyDescent="0.2">
      <c r="D2110" s="139"/>
    </row>
    <row r="2111" spans="4:4" x14ac:dyDescent="0.2">
      <c r="D2111" s="139"/>
    </row>
    <row r="2112" spans="4:4" x14ac:dyDescent="0.2">
      <c r="D2112" s="139"/>
    </row>
    <row r="2113" spans="4:4" x14ac:dyDescent="0.2">
      <c r="D2113" s="139"/>
    </row>
    <row r="2114" spans="4:4" x14ac:dyDescent="0.2">
      <c r="D2114" s="139"/>
    </row>
    <row r="2115" spans="4:4" x14ac:dyDescent="0.2">
      <c r="D2115" s="139"/>
    </row>
    <row r="2116" spans="4:4" x14ac:dyDescent="0.2">
      <c r="D2116" s="139"/>
    </row>
    <row r="2117" spans="4:4" x14ac:dyDescent="0.2">
      <c r="D2117" s="139"/>
    </row>
    <row r="2118" spans="4:4" x14ac:dyDescent="0.2">
      <c r="D2118" s="139"/>
    </row>
    <row r="2119" spans="4:4" x14ac:dyDescent="0.2">
      <c r="D2119" s="139"/>
    </row>
    <row r="2120" spans="4:4" x14ac:dyDescent="0.2">
      <c r="D2120" s="139"/>
    </row>
    <row r="2121" spans="4:4" x14ac:dyDescent="0.2">
      <c r="D2121" s="139"/>
    </row>
    <row r="2122" spans="4:4" x14ac:dyDescent="0.2">
      <c r="D2122" s="139"/>
    </row>
    <row r="2123" spans="4:4" x14ac:dyDescent="0.2">
      <c r="D2123" s="139"/>
    </row>
    <row r="2124" spans="4:4" x14ac:dyDescent="0.2">
      <c r="D2124" s="139"/>
    </row>
    <row r="2125" spans="4:4" x14ac:dyDescent="0.2">
      <c r="D2125" s="139"/>
    </row>
    <row r="2126" spans="4:4" x14ac:dyDescent="0.2">
      <c r="D2126" s="139"/>
    </row>
    <row r="2127" spans="4:4" x14ac:dyDescent="0.2">
      <c r="D2127" s="139"/>
    </row>
    <row r="2128" spans="4:4" x14ac:dyDescent="0.2">
      <c r="D2128" s="139"/>
    </row>
    <row r="2129" spans="4:4" x14ac:dyDescent="0.2">
      <c r="D2129" s="139"/>
    </row>
    <row r="2130" spans="4:4" x14ac:dyDescent="0.2">
      <c r="D2130" s="139"/>
    </row>
    <row r="2131" spans="4:4" x14ac:dyDescent="0.2">
      <c r="D2131" s="139"/>
    </row>
    <row r="2132" spans="4:4" x14ac:dyDescent="0.2">
      <c r="D2132" s="139"/>
    </row>
    <row r="2133" spans="4:4" x14ac:dyDescent="0.2">
      <c r="D2133" s="139"/>
    </row>
    <row r="2134" spans="4:4" x14ac:dyDescent="0.2">
      <c r="D2134" s="139"/>
    </row>
    <row r="2135" spans="4:4" x14ac:dyDescent="0.2">
      <c r="D2135" s="139"/>
    </row>
    <row r="2136" spans="4:4" x14ac:dyDescent="0.2">
      <c r="D2136" s="139"/>
    </row>
    <row r="2137" spans="4:4" x14ac:dyDescent="0.2">
      <c r="D2137" s="139"/>
    </row>
    <row r="2138" spans="4:4" x14ac:dyDescent="0.2">
      <c r="D2138" s="139"/>
    </row>
    <row r="2139" spans="4:4" x14ac:dyDescent="0.2">
      <c r="D2139" s="139"/>
    </row>
    <row r="2140" spans="4:4" x14ac:dyDescent="0.2">
      <c r="D2140" s="139"/>
    </row>
    <row r="2141" spans="4:4" x14ac:dyDescent="0.2">
      <c r="D2141" s="139"/>
    </row>
    <row r="2142" spans="4:4" x14ac:dyDescent="0.2">
      <c r="D2142" s="139"/>
    </row>
    <row r="2143" spans="4:4" x14ac:dyDescent="0.2">
      <c r="D2143" s="139"/>
    </row>
    <row r="2144" spans="4:4" x14ac:dyDescent="0.2">
      <c r="D2144" s="139"/>
    </row>
    <row r="2145" spans="4:4" x14ac:dyDescent="0.2">
      <c r="D2145" s="139"/>
    </row>
    <row r="2146" spans="4:4" x14ac:dyDescent="0.2">
      <c r="D2146" s="139"/>
    </row>
    <row r="2147" spans="4:4" x14ac:dyDescent="0.2">
      <c r="D2147" s="139"/>
    </row>
    <row r="2148" spans="4:4" x14ac:dyDescent="0.2">
      <c r="D2148" s="139"/>
    </row>
    <row r="2149" spans="4:4" x14ac:dyDescent="0.2">
      <c r="D2149" s="139"/>
    </row>
    <row r="2150" spans="4:4" x14ac:dyDescent="0.2">
      <c r="D2150" s="139"/>
    </row>
    <row r="2151" spans="4:4" x14ac:dyDescent="0.2">
      <c r="D2151" s="139"/>
    </row>
    <row r="2152" spans="4:4" x14ac:dyDescent="0.2">
      <c r="D2152" s="139"/>
    </row>
    <row r="2153" spans="4:4" x14ac:dyDescent="0.2">
      <c r="D2153" s="139"/>
    </row>
    <row r="2154" spans="4:4" x14ac:dyDescent="0.2">
      <c r="D2154" s="139"/>
    </row>
    <row r="2155" spans="4:4" x14ac:dyDescent="0.2">
      <c r="D2155" s="139"/>
    </row>
    <row r="2156" spans="4:4" x14ac:dyDescent="0.2">
      <c r="D2156" s="139"/>
    </row>
    <row r="2157" spans="4:4" x14ac:dyDescent="0.2">
      <c r="D2157" s="139"/>
    </row>
    <row r="2158" spans="4:4" x14ac:dyDescent="0.2">
      <c r="D2158" s="139"/>
    </row>
    <row r="2159" spans="4:4" x14ac:dyDescent="0.2">
      <c r="D2159" s="139"/>
    </row>
    <row r="2160" spans="4:4" x14ac:dyDescent="0.2">
      <c r="D2160" s="139"/>
    </row>
    <row r="2161" spans="4:4" x14ac:dyDescent="0.2">
      <c r="D2161" s="139"/>
    </row>
    <row r="2162" spans="4:4" x14ac:dyDescent="0.2">
      <c r="D2162" s="139"/>
    </row>
    <row r="2163" spans="4:4" x14ac:dyDescent="0.2">
      <c r="D2163" s="139"/>
    </row>
    <row r="2164" spans="4:4" x14ac:dyDescent="0.2">
      <c r="D2164" s="139"/>
    </row>
    <row r="2165" spans="4:4" x14ac:dyDescent="0.2">
      <c r="D2165" s="139"/>
    </row>
    <row r="2166" spans="4:4" x14ac:dyDescent="0.2">
      <c r="D2166" s="139"/>
    </row>
    <row r="2167" spans="4:4" x14ac:dyDescent="0.2">
      <c r="D2167" s="139"/>
    </row>
    <row r="2168" spans="4:4" x14ac:dyDescent="0.2">
      <c r="D2168" s="139"/>
    </row>
    <row r="2169" spans="4:4" x14ac:dyDescent="0.2">
      <c r="D2169" s="139"/>
    </row>
    <row r="2170" spans="4:4" x14ac:dyDescent="0.2">
      <c r="D2170" s="139"/>
    </row>
    <row r="2171" spans="4:4" x14ac:dyDescent="0.2">
      <c r="D2171" s="139"/>
    </row>
    <row r="2172" spans="4:4" x14ac:dyDescent="0.2">
      <c r="D2172" s="139"/>
    </row>
    <row r="2173" spans="4:4" x14ac:dyDescent="0.2">
      <c r="D2173" s="139"/>
    </row>
    <row r="2174" spans="4:4" x14ac:dyDescent="0.2">
      <c r="D2174" s="139"/>
    </row>
    <row r="2175" spans="4:4" x14ac:dyDescent="0.2">
      <c r="D2175" s="139"/>
    </row>
    <row r="2176" spans="4:4" x14ac:dyDescent="0.2">
      <c r="D2176" s="139"/>
    </row>
    <row r="2177" spans="4:4" x14ac:dyDescent="0.2">
      <c r="D2177" s="139"/>
    </row>
    <row r="2178" spans="4:4" x14ac:dyDescent="0.2">
      <c r="D2178" s="139"/>
    </row>
    <row r="2179" spans="4:4" x14ac:dyDescent="0.2">
      <c r="D2179" s="139"/>
    </row>
    <row r="2180" spans="4:4" x14ac:dyDescent="0.2">
      <c r="D2180" s="139"/>
    </row>
    <row r="2181" spans="4:4" x14ac:dyDescent="0.2">
      <c r="D2181" s="139"/>
    </row>
    <row r="2182" spans="4:4" x14ac:dyDescent="0.2">
      <c r="D2182" s="139"/>
    </row>
    <row r="2183" spans="4:4" x14ac:dyDescent="0.2">
      <c r="D2183" s="139"/>
    </row>
    <row r="2184" spans="4:4" x14ac:dyDescent="0.2">
      <c r="D2184" s="139"/>
    </row>
    <row r="2185" spans="4:4" x14ac:dyDescent="0.2">
      <c r="D2185" s="139"/>
    </row>
    <row r="2186" spans="4:4" x14ac:dyDescent="0.2">
      <c r="D2186" s="139"/>
    </row>
    <row r="2187" spans="4:4" x14ac:dyDescent="0.2">
      <c r="D2187" s="139"/>
    </row>
    <row r="2188" spans="4:4" x14ac:dyDescent="0.2">
      <c r="D2188" s="139"/>
    </row>
    <row r="2189" spans="4:4" x14ac:dyDescent="0.2">
      <c r="D2189" s="139"/>
    </row>
    <row r="2190" spans="4:4" x14ac:dyDescent="0.2">
      <c r="D2190" s="139"/>
    </row>
    <row r="2191" spans="4:4" x14ac:dyDescent="0.2">
      <c r="D2191" s="139"/>
    </row>
    <row r="2192" spans="4:4" x14ac:dyDescent="0.2">
      <c r="D2192" s="139"/>
    </row>
    <row r="2193" spans="4:4" x14ac:dyDescent="0.2">
      <c r="D2193" s="139"/>
    </row>
    <row r="2194" spans="4:4" x14ac:dyDescent="0.2">
      <c r="D2194" s="139"/>
    </row>
    <row r="2195" spans="4:4" x14ac:dyDescent="0.2">
      <c r="D2195" s="139"/>
    </row>
    <row r="2196" spans="4:4" x14ac:dyDescent="0.2">
      <c r="D2196" s="139"/>
    </row>
    <row r="2197" spans="4:4" x14ac:dyDescent="0.2">
      <c r="D2197" s="139"/>
    </row>
    <row r="2198" spans="4:4" x14ac:dyDescent="0.2">
      <c r="D2198" s="139"/>
    </row>
    <row r="2199" spans="4:4" x14ac:dyDescent="0.2">
      <c r="D2199" s="139"/>
    </row>
    <row r="2200" spans="4:4" x14ac:dyDescent="0.2">
      <c r="D2200" s="139"/>
    </row>
    <row r="2201" spans="4:4" x14ac:dyDescent="0.2">
      <c r="D2201" s="139"/>
    </row>
    <row r="2202" spans="4:4" x14ac:dyDescent="0.2">
      <c r="D2202" s="139"/>
    </row>
    <row r="2203" spans="4:4" x14ac:dyDescent="0.2">
      <c r="D2203" s="139"/>
    </row>
    <row r="2204" spans="4:4" x14ac:dyDescent="0.2">
      <c r="D2204" s="139"/>
    </row>
    <row r="2205" spans="4:4" x14ac:dyDescent="0.2">
      <c r="D2205" s="139"/>
    </row>
    <row r="2206" spans="4:4" x14ac:dyDescent="0.2">
      <c r="D2206" s="139"/>
    </row>
    <row r="2207" spans="4:4" x14ac:dyDescent="0.2">
      <c r="D2207" s="139"/>
    </row>
    <row r="2208" spans="4:4" x14ac:dyDescent="0.2">
      <c r="D2208" s="139"/>
    </row>
    <row r="2209" spans="4:4" x14ac:dyDescent="0.2">
      <c r="D2209" s="139"/>
    </row>
    <row r="2210" spans="4:4" x14ac:dyDescent="0.2">
      <c r="D2210" s="139"/>
    </row>
    <row r="2211" spans="4:4" x14ac:dyDescent="0.2">
      <c r="D2211" s="139"/>
    </row>
    <row r="2212" spans="4:4" x14ac:dyDescent="0.2">
      <c r="D2212" s="139"/>
    </row>
    <row r="2213" spans="4:4" x14ac:dyDescent="0.2">
      <c r="D2213" s="139"/>
    </row>
    <row r="2214" spans="4:4" x14ac:dyDescent="0.2">
      <c r="D2214" s="139"/>
    </row>
    <row r="2215" spans="4:4" x14ac:dyDescent="0.2">
      <c r="D2215" s="139"/>
    </row>
    <row r="2216" spans="4:4" x14ac:dyDescent="0.2">
      <c r="D2216" s="139"/>
    </row>
    <row r="2217" spans="4:4" x14ac:dyDescent="0.2">
      <c r="D2217" s="139"/>
    </row>
    <row r="2218" spans="4:4" x14ac:dyDescent="0.2">
      <c r="D2218" s="139"/>
    </row>
    <row r="2219" spans="4:4" x14ac:dyDescent="0.2">
      <c r="D2219" s="139"/>
    </row>
    <row r="2220" spans="4:4" x14ac:dyDescent="0.2">
      <c r="D2220" s="139"/>
    </row>
    <row r="2221" spans="4:4" x14ac:dyDescent="0.2">
      <c r="D2221" s="139"/>
    </row>
    <row r="2222" spans="4:4" x14ac:dyDescent="0.2">
      <c r="D2222" s="139"/>
    </row>
    <row r="2223" spans="4:4" x14ac:dyDescent="0.2">
      <c r="D2223" s="139"/>
    </row>
    <row r="2224" spans="4:4" x14ac:dyDescent="0.2">
      <c r="D2224" s="139"/>
    </row>
    <row r="2225" spans="4:4" x14ac:dyDescent="0.2">
      <c r="D2225" s="139"/>
    </row>
    <row r="2226" spans="4:4" x14ac:dyDescent="0.2">
      <c r="D2226" s="139"/>
    </row>
    <row r="2227" spans="4:4" x14ac:dyDescent="0.2">
      <c r="D2227" s="139"/>
    </row>
    <row r="2228" spans="4:4" x14ac:dyDescent="0.2">
      <c r="D2228" s="139"/>
    </row>
    <row r="2229" spans="4:4" x14ac:dyDescent="0.2">
      <c r="D2229" s="139"/>
    </row>
    <row r="2230" spans="4:4" x14ac:dyDescent="0.2">
      <c r="D2230" s="139"/>
    </row>
    <row r="2231" spans="4:4" x14ac:dyDescent="0.2">
      <c r="D2231" s="139"/>
    </row>
    <row r="2232" spans="4:4" x14ac:dyDescent="0.2">
      <c r="D2232" s="139"/>
    </row>
    <row r="2233" spans="4:4" x14ac:dyDescent="0.2">
      <c r="D2233" s="139"/>
    </row>
    <row r="2234" spans="4:4" x14ac:dyDescent="0.2">
      <c r="D2234" s="139"/>
    </row>
    <row r="2235" spans="4:4" x14ac:dyDescent="0.2">
      <c r="D2235" s="139"/>
    </row>
    <row r="2236" spans="4:4" x14ac:dyDescent="0.2">
      <c r="D2236" s="139"/>
    </row>
    <row r="2237" spans="4:4" x14ac:dyDescent="0.2">
      <c r="D2237" s="139"/>
    </row>
    <row r="2238" spans="4:4" x14ac:dyDescent="0.2">
      <c r="D2238" s="139"/>
    </row>
    <row r="2239" spans="4:4" x14ac:dyDescent="0.2">
      <c r="D2239" s="139"/>
    </row>
    <row r="2240" spans="4:4" x14ac:dyDescent="0.2">
      <c r="D2240" s="139"/>
    </row>
    <row r="2241" spans="4:4" x14ac:dyDescent="0.2">
      <c r="D2241" s="139"/>
    </row>
    <row r="2242" spans="4:4" x14ac:dyDescent="0.2">
      <c r="D2242" s="139"/>
    </row>
    <row r="2243" spans="4:4" x14ac:dyDescent="0.2">
      <c r="D2243" s="139"/>
    </row>
    <row r="2244" spans="4:4" x14ac:dyDescent="0.2">
      <c r="D2244" s="139"/>
    </row>
    <row r="2245" spans="4:4" x14ac:dyDescent="0.2">
      <c r="D2245" s="139"/>
    </row>
    <row r="2246" spans="4:4" x14ac:dyDescent="0.2">
      <c r="D2246" s="139"/>
    </row>
    <row r="2247" spans="4:4" x14ac:dyDescent="0.2">
      <c r="D2247" s="139"/>
    </row>
    <row r="2248" spans="4:4" x14ac:dyDescent="0.2">
      <c r="D2248" s="139"/>
    </row>
    <row r="2249" spans="4:4" x14ac:dyDescent="0.2">
      <c r="D2249" s="139"/>
    </row>
    <row r="2250" spans="4:4" x14ac:dyDescent="0.2">
      <c r="D2250" s="139"/>
    </row>
    <row r="2251" spans="4:4" x14ac:dyDescent="0.2">
      <c r="D2251" s="139"/>
    </row>
    <row r="2252" spans="4:4" x14ac:dyDescent="0.2">
      <c r="D2252" s="139"/>
    </row>
    <row r="2253" spans="4:4" x14ac:dyDescent="0.2">
      <c r="D2253" s="139"/>
    </row>
    <row r="2254" spans="4:4" x14ac:dyDescent="0.2">
      <c r="D2254" s="139"/>
    </row>
    <row r="2255" spans="4:4" x14ac:dyDescent="0.2">
      <c r="D2255" s="139"/>
    </row>
    <row r="2256" spans="4:4" x14ac:dyDescent="0.2">
      <c r="D2256" s="139"/>
    </row>
    <row r="2257" spans="4:4" x14ac:dyDescent="0.2">
      <c r="D2257" s="139"/>
    </row>
    <row r="2258" spans="4:4" x14ac:dyDescent="0.2">
      <c r="D2258" s="139"/>
    </row>
    <row r="2259" spans="4:4" x14ac:dyDescent="0.2">
      <c r="D2259" s="139"/>
    </row>
    <row r="2260" spans="4:4" x14ac:dyDescent="0.2">
      <c r="D2260" s="139"/>
    </row>
    <row r="2261" spans="4:4" x14ac:dyDescent="0.2">
      <c r="D2261" s="139"/>
    </row>
    <row r="2262" spans="4:4" x14ac:dyDescent="0.2">
      <c r="D2262" s="139"/>
    </row>
    <row r="2263" spans="4:4" x14ac:dyDescent="0.2">
      <c r="D2263" s="139"/>
    </row>
    <row r="2264" spans="4:4" x14ac:dyDescent="0.2">
      <c r="D2264" s="139"/>
    </row>
    <row r="2265" spans="4:4" x14ac:dyDescent="0.2">
      <c r="D2265" s="139"/>
    </row>
    <row r="2266" spans="4:4" x14ac:dyDescent="0.2">
      <c r="D2266" s="139"/>
    </row>
    <row r="2267" spans="4:4" x14ac:dyDescent="0.2">
      <c r="D2267" s="139"/>
    </row>
    <row r="2268" spans="4:4" x14ac:dyDescent="0.2">
      <c r="D2268" s="139"/>
    </row>
    <row r="2269" spans="4:4" x14ac:dyDescent="0.2">
      <c r="D2269" s="139"/>
    </row>
    <row r="2270" spans="4:4" x14ac:dyDescent="0.2">
      <c r="D2270" s="139"/>
    </row>
    <row r="2271" spans="4:4" x14ac:dyDescent="0.2">
      <c r="D2271" s="139"/>
    </row>
    <row r="2272" spans="4:4" x14ac:dyDescent="0.2">
      <c r="D2272" s="139"/>
    </row>
    <row r="2273" spans="4:4" x14ac:dyDescent="0.2">
      <c r="D2273" s="139"/>
    </row>
    <row r="2274" spans="4:4" x14ac:dyDescent="0.2">
      <c r="D2274" s="139"/>
    </row>
    <row r="2275" spans="4:4" x14ac:dyDescent="0.2">
      <c r="D2275" s="139"/>
    </row>
    <row r="2276" spans="4:4" x14ac:dyDescent="0.2">
      <c r="D2276" s="139"/>
    </row>
    <row r="2277" spans="4:4" x14ac:dyDescent="0.2">
      <c r="D2277" s="139"/>
    </row>
    <row r="2278" spans="4:4" x14ac:dyDescent="0.2">
      <c r="D2278" s="139"/>
    </row>
    <row r="2279" spans="4:4" x14ac:dyDescent="0.2">
      <c r="D2279" s="139"/>
    </row>
    <row r="2280" spans="4:4" x14ac:dyDescent="0.2">
      <c r="D2280" s="139"/>
    </row>
    <row r="2281" spans="4:4" x14ac:dyDescent="0.2">
      <c r="D2281" s="139"/>
    </row>
    <row r="2282" spans="4:4" x14ac:dyDescent="0.2">
      <c r="D2282" s="139"/>
    </row>
    <row r="2283" spans="4:4" x14ac:dyDescent="0.2">
      <c r="D2283" s="139"/>
    </row>
    <row r="2284" spans="4:4" x14ac:dyDescent="0.2">
      <c r="D2284" s="139"/>
    </row>
    <row r="2285" spans="4:4" x14ac:dyDescent="0.2">
      <c r="D2285" s="139"/>
    </row>
    <row r="2286" spans="4:4" x14ac:dyDescent="0.2">
      <c r="D2286" s="139"/>
    </row>
    <row r="2287" spans="4:4" x14ac:dyDescent="0.2">
      <c r="D2287" s="139"/>
    </row>
    <row r="2288" spans="4:4" x14ac:dyDescent="0.2">
      <c r="D2288" s="139"/>
    </row>
    <row r="2289" spans="4:4" x14ac:dyDescent="0.2">
      <c r="D2289" s="139"/>
    </row>
    <row r="2290" spans="4:4" x14ac:dyDescent="0.2">
      <c r="D2290" s="139"/>
    </row>
    <row r="2291" spans="4:4" x14ac:dyDescent="0.2">
      <c r="D2291" s="139"/>
    </row>
    <row r="2292" spans="4:4" x14ac:dyDescent="0.2">
      <c r="D2292" s="139"/>
    </row>
    <row r="2293" spans="4:4" x14ac:dyDescent="0.2">
      <c r="D2293" s="139"/>
    </row>
    <row r="2294" spans="4:4" x14ac:dyDescent="0.2">
      <c r="D2294" s="139"/>
    </row>
    <row r="2295" spans="4:4" x14ac:dyDescent="0.2">
      <c r="D2295" s="139"/>
    </row>
    <row r="2296" spans="4:4" x14ac:dyDescent="0.2">
      <c r="D2296" s="139"/>
    </row>
    <row r="2297" spans="4:4" x14ac:dyDescent="0.2">
      <c r="D2297" s="139"/>
    </row>
    <row r="2298" spans="4:4" x14ac:dyDescent="0.2">
      <c r="D2298" s="139"/>
    </row>
    <row r="2299" spans="4:4" x14ac:dyDescent="0.2">
      <c r="D2299" s="139"/>
    </row>
    <row r="2300" spans="4:4" x14ac:dyDescent="0.2">
      <c r="D2300" s="139"/>
    </row>
    <row r="2301" spans="4:4" x14ac:dyDescent="0.2">
      <c r="D2301" s="139"/>
    </row>
    <row r="2302" spans="4:4" x14ac:dyDescent="0.2">
      <c r="D2302" s="139"/>
    </row>
    <row r="2303" spans="4:4" x14ac:dyDescent="0.2">
      <c r="D2303" s="139"/>
    </row>
    <row r="2304" spans="4:4" x14ac:dyDescent="0.2">
      <c r="D2304" s="139"/>
    </row>
    <row r="2305" spans="4:4" x14ac:dyDescent="0.2">
      <c r="D2305" s="139"/>
    </row>
    <row r="2306" spans="4:4" x14ac:dyDescent="0.2">
      <c r="D2306" s="139"/>
    </row>
    <row r="2307" spans="4:4" x14ac:dyDescent="0.2">
      <c r="D2307" s="139"/>
    </row>
    <row r="2308" spans="4:4" x14ac:dyDescent="0.2">
      <c r="D2308" s="139"/>
    </row>
    <row r="2309" spans="4:4" x14ac:dyDescent="0.2">
      <c r="D2309" s="139"/>
    </row>
    <row r="2310" spans="4:4" x14ac:dyDescent="0.2">
      <c r="D2310" s="139"/>
    </row>
    <row r="2311" spans="4:4" x14ac:dyDescent="0.2">
      <c r="D2311" s="139"/>
    </row>
    <row r="2312" spans="4:4" x14ac:dyDescent="0.2">
      <c r="D2312" s="139"/>
    </row>
    <row r="2313" spans="4:4" x14ac:dyDescent="0.2">
      <c r="D2313" s="139"/>
    </row>
    <row r="2314" spans="4:4" x14ac:dyDescent="0.2">
      <c r="D2314" s="139"/>
    </row>
    <row r="2315" spans="4:4" x14ac:dyDescent="0.2">
      <c r="D2315" s="139"/>
    </row>
    <row r="2316" spans="4:4" x14ac:dyDescent="0.2">
      <c r="D2316" s="139"/>
    </row>
    <row r="2317" spans="4:4" x14ac:dyDescent="0.2">
      <c r="D2317" s="139"/>
    </row>
    <row r="2318" spans="4:4" x14ac:dyDescent="0.2">
      <c r="D2318" s="139"/>
    </row>
    <row r="2319" spans="4:4" x14ac:dyDescent="0.2">
      <c r="D2319" s="139"/>
    </row>
    <row r="2320" spans="4:4" x14ac:dyDescent="0.2">
      <c r="D2320" s="139"/>
    </row>
    <row r="2321" spans="4:4" x14ac:dyDescent="0.2">
      <c r="D2321" s="139"/>
    </row>
    <row r="2322" spans="4:4" x14ac:dyDescent="0.2">
      <c r="D2322" s="139"/>
    </row>
    <row r="2323" spans="4:4" x14ac:dyDescent="0.2">
      <c r="D2323" s="139"/>
    </row>
    <row r="2324" spans="4:4" x14ac:dyDescent="0.2">
      <c r="D2324" s="139"/>
    </row>
    <row r="2325" spans="4:4" x14ac:dyDescent="0.2">
      <c r="D2325" s="139"/>
    </row>
    <row r="2326" spans="4:4" x14ac:dyDescent="0.2">
      <c r="D2326" s="139"/>
    </row>
    <row r="2327" spans="4:4" x14ac:dyDescent="0.2">
      <c r="D2327" s="139"/>
    </row>
    <row r="2328" spans="4:4" x14ac:dyDescent="0.2">
      <c r="D2328" s="139"/>
    </row>
    <row r="2329" spans="4:4" x14ac:dyDescent="0.2">
      <c r="D2329" s="139"/>
    </row>
    <row r="2330" spans="4:4" x14ac:dyDescent="0.2">
      <c r="D2330" s="139"/>
    </row>
    <row r="2331" spans="4:4" x14ac:dyDescent="0.2">
      <c r="D2331" s="139"/>
    </row>
    <row r="2332" spans="4:4" x14ac:dyDescent="0.2">
      <c r="D2332" s="139"/>
    </row>
    <row r="2333" spans="4:4" x14ac:dyDescent="0.2">
      <c r="D2333" s="139"/>
    </row>
    <row r="2334" spans="4:4" x14ac:dyDescent="0.2">
      <c r="D2334" s="139"/>
    </row>
    <row r="2335" spans="4:4" x14ac:dyDescent="0.2">
      <c r="D2335" s="139"/>
    </row>
    <row r="2336" spans="4:4" x14ac:dyDescent="0.2">
      <c r="D2336" s="139"/>
    </row>
    <row r="2337" spans="4:4" x14ac:dyDescent="0.2">
      <c r="D2337" s="139"/>
    </row>
    <row r="2338" spans="4:4" x14ac:dyDescent="0.2">
      <c r="D2338" s="139"/>
    </row>
    <row r="2339" spans="4:4" x14ac:dyDescent="0.2">
      <c r="D2339" s="139"/>
    </row>
    <row r="2340" spans="4:4" x14ac:dyDescent="0.2">
      <c r="D2340" s="139"/>
    </row>
    <row r="2341" spans="4:4" x14ac:dyDescent="0.2">
      <c r="D2341" s="139"/>
    </row>
    <row r="2342" spans="4:4" x14ac:dyDescent="0.2">
      <c r="D2342" s="139"/>
    </row>
    <row r="2343" spans="4:4" x14ac:dyDescent="0.2">
      <c r="D2343" s="139"/>
    </row>
    <row r="2344" spans="4:4" x14ac:dyDescent="0.2">
      <c r="D2344" s="139"/>
    </row>
    <row r="2345" spans="4:4" x14ac:dyDescent="0.2">
      <c r="D2345" s="139"/>
    </row>
    <row r="2346" spans="4:4" x14ac:dyDescent="0.2">
      <c r="D2346" s="139"/>
    </row>
    <row r="2347" spans="4:4" x14ac:dyDescent="0.2">
      <c r="D2347" s="139"/>
    </row>
    <row r="2348" spans="4:4" x14ac:dyDescent="0.2">
      <c r="D2348" s="139"/>
    </row>
    <row r="2349" spans="4:4" x14ac:dyDescent="0.2">
      <c r="D2349" s="139"/>
    </row>
    <row r="2350" spans="4:4" x14ac:dyDescent="0.2">
      <c r="D2350" s="139"/>
    </row>
    <row r="2351" spans="4:4" x14ac:dyDescent="0.2">
      <c r="D2351" s="139"/>
    </row>
    <row r="2352" spans="4:4" x14ac:dyDescent="0.2">
      <c r="D2352" s="139"/>
    </row>
    <row r="2353" spans="4:4" x14ac:dyDescent="0.2">
      <c r="D2353" s="139"/>
    </row>
    <row r="2354" spans="4:4" x14ac:dyDescent="0.2">
      <c r="D2354" s="139"/>
    </row>
    <row r="2355" spans="4:4" x14ac:dyDescent="0.2">
      <c r="D2355" s="139"/>
    </row>
    <row r="2356" spans="4:4" x14ac:dyDescent="0.2">
      <c r="D2356" s="139"/>
    </row>
    <row r="2357" spans="4:4" x14ac:dyDescent="0.2">
      <c r="D2357" s="139"/>
    </row>
    <row r="2358" spans="4:4" x14ac:dyDescent="0.2">
      <c r="D2358" s="139"/>
    </row>
    <row r="2359" spans="4:4" x14ac:dyDescent="0.2">
      <c r="D2359" s="139"/>
    </row>
    <row r="2360" spans="4:4" x14ac:dyDescent="0.2">
      <c r="D2360" s="139"/>
    </row>
    <row r="2361" spans="4:4" x14ac:dyDescent="0.2">
      <c r="D2361" s="139"/>
    </row>
    <row r="2362" spans="4:4" x14ac:dyDescent="0.2">
      <c r="D2362" s="139"/>
    </row>
    <row r="2363" spans="4:4" x14ac:dyDescent="0.2">
      <c r="D2363" s="139"/>
    </row>
    <row r="2364" spans="4:4" x14ac:dyDescent="0.2">
      <c r="D2364" s="139"/>
    </row>
    <row r="2365" spans="4:4" x14ac:dyDescent="0.2">
      <c r="D2365" s="139"/>
    </row>
    <row r="2366" spans="4:4" x14ac:dyDescent="0.2">
      <c r="D2366" s="139"/>
    </row>
    <row r="2367" spans="4:4" x14ac:dyDescent="0.2">
      <c r="D2367" s="139"/>
    </row>
    <row r="2368" spans="4:4" x14ac:dyDescent="0.2">
      <c r="D2368" s="139"/>
    </row>
    <row r="2369" spans="4:4" x14ac:dyDescent="0.2">
      <c r="D2369" s="139"/>
    </row>
    <row r="2370" spans="4:4" x14ac:dyDescent="0.2">
      <c r="D2370" s="139"/>
    </row>
    <row r="2371" spans="4:4" x14ac:dyDescent="0.2">
      <c r="D2371" s="139"/>
    </row>
    <row r="2372" spans="4:4" x14ac:dyDescent="0.2">
      <c r="D2372" s="139"/>
    </row>
    <row r="2373" spans="4:4" x14ac:dyDescent="0.2">
      <c r="D2373" s="139"/>
    </row>
    <row r="2374" spans="4:4" x14ac:dyDescent="0.2">
      <c r="D2374" s="139"/>
    </row>
    <row r="2375" spans="4:4" x14ac:dyDescent="0.2">
      <c r="D2375" s="139"/>
    </row>
    <row r="2376" spans="4:4" x14ac:dyDescent="0.2">
      <c r="D2376" s="139"/>
    </row>
    <row r="2377" spans="4:4" x14ac:dyDescent="0.2">
      <c r="D2377" s="139"/>
    </row>
    <row r="2378" spans="4:4" x14ac:dyDescent="0.2">
      <c r="D2378" s="139"/>
    </row>
    <row r="2379" spans="4:4" x14ac:dyDescent="0.2">
      <c r="D2379" s="139"/>
    </row>
    <row r="2380" spans="4:4" x14ac:dyDescent="0.2">
      <c r="D2380" s="139"/>
    </row>
    <row r="2381" spans="4:4" x14ac:dyDescent="0.2">
      <c r="D2381" s="139"/>
    </row>
    <row r="2382" spans="4:4" x14ac:dyDescent="0.2">
      <c r="D2382" s="139"/>
    </row>
    <row r="2383" spans="4:4" x14ac:dyDescent="0.2">
      <c r="D2383" s="139"/>
    </row>
    <row r="2384" spans="4:4" x14ac:dyDescent="0.2">
      <c r="D2384" s="139"/>
    </row>
    <row r="2385" spans="4:4" x14ac:dyDescent="0.2">
      <c r="D2385" s="139"/>
    </row>
    <row r="2386" spans="4:4" x14ac:dyDescent="0.2">
      <c r="D2386" s="139"/>
    </row>
    <row r="2387" spans="4:4" x14ac:dyDescent="0.2">
      <c r="D2387" s="139"/>
    </row>
    <row r="2388" spans="4:4" x14ac:dyDescent="0.2">
      <c r="D2388" s="139"/>
    </row>
    <row r="2389" spans="4:4" x14ac:dyDescent="0.2">
      <c r="D2389" s="139"/>
    </row>
    <row r="2390" spans="4:4" x14ac:dyDescent="0.2">
      <c r="D2390" s="139"/>
    </row>
    <row r="2391" spans="4:4" x14ac:dyDescent="0.2">
      <c r="D2391" s="139"/>
    </row>
    <row r="2392" spans="4:4" x14ac:dyDescent="0.2">
      <c r="D2392" s="139"/>
    </row>
    <row r="2393" spans="4:4" x14ac:dyDescent="0.2">
      <c r="D2393" s="139"/>
    </row>
    <row r="2394" spans="4:4" x14ac:dyDescent="0.2">
      <c r="D2394" s="139"/>
    </row>
    <row r="2395" spans="4:4" x14ac:dyDescent="0.2">
      <c r="D2395" s="139"/>
    </row>
    <row r="2396" spans="4:4" x14ac:dyDescent="0.2">
      <c r="D2396" s="139"/>
    </row>
    <row r="2397" spans="4:4" x14ac:dyDescent="0.2">
      <c r="D2397" s="139"/>
    </row>
    <row r="2398" spans="4:4" x14ac:dyDescent="0.2">
      <c r="D2398" s="139"/>
    </row>
    <row r="2399" spans="4:4" x14ac:dyDescent="0.2">
      <c r="D2399" s="139"/>
    </row>
    <row r="2400" spans="4:4" x14ac:dyDescent="0.2">
      <c r="D2400" s="139"/>
    </row>
    <row r="2401" spans="4:4" x14ac:dyDescent="0.2">
      <c r="D2401" s="139"/>
    </row>
    <row r="2402" spans="4:4" x14ac:dyDescent="0.2">
      <c r="D2402" s="139"/>
    </row>
    <row r="2403" spans="4:4" x14ac:dyDescent="0.2">
      <c r="D2403" s="139"/>
    </row>
    <row r="2404" spans="4:4" x14ac:dyDescent="0.2">
      <c r="D2404" s="139"/>
    </row>
    <row r="2405" spans="4:4" x14ac:dyDescent="0.2">
      <c r="D2405" s="139"/>
    </row>
    <row r="2406" spans="4:4" x14ac:dyDescent="0.2">
      <c r="D2406" s="139"/>
    </row>
    <row r="2407" spans="4:4" x14ac:dyDescent="0.2">
      <c r="D2407" s="139"/>
    </row>
    <row r="2408" spans="4:4" x14ac:dyDescent="0.2">
      <c r="D2408" s="139"/>
    </row>
    <row r="2409" spans="4:4" x14ac:dyDescent="0.2">
      <c r="D2409" s="139"/>
    </row>
    <row r="2410" spans="4:4" x14ac:dyDescent="0.2">
      <c r="D2410" s="139"/>
    </row>
    <row r="2411" spans="4:4" x14ac:dyDescent="0.2">
      <c r="D2411" s="139"/>
    </row>
    <row r="2412" spans="4:4" x14ac:dyDescent="0.2">
      <c r="D2412" s="139"/>
    </row>
    <row r="2413" spans="4:4" x14ac:dyDescent="0.2">
      <c r="D2413" s="139"/>
    </row>
    <row r="2414" spans="4:4" x14ac:dyDescent="0.2">
      <c r="D2414" s="139"/>
    </row>
    <row r="2415" spans="4:4" x14ac:dyDescent="0.2">
      <c r="D2415" s="139"/>
    </row>
    <row r="2416" spans="4:4" x14ac:dyDescent="0.2">
      <c r="D2416" s="139"/>
    </row>
    <row r="2417" spans="4:4" x14ac:dyDescent="0.2">
      <c r="D2417" s="139"/>
    </row>
    <row r="2418" spans="4:4" x14ac:dyDescent="0.2">
      <c r="D2418" s="139"/>
    </row>
    <row r="2419" spans="4:4" x14ac:dyDescent="0.2">
      <c r="D2419" s="139"/>
    </row>
    <row r="2420" spans="4:4" x14ac:dyDescent="0.2">
      <c r="D2420" s="139"/>
    </row>
    <row r="2421" spans="4:4" x14ac:dyDescent="0.2">
      <c r="D2421" s="139"/>
    </row>
    <row r="2422" spans="4:4" x14ac:dyDescent="0.2">
      <c r="D2422" s="139"/>
    </row>
    <row r="2423" spans="4:4" x14ac:dyDescent="0.2">
      <c r="D2423" s="139"/>
    </row>
    <row r="2424" spans="4:4" x14ac:dyDescent="0.2">
      <c r="D2424" s="139"/>
    </row>
    <row r="2425" spans="4:4" x14ac:dyDescent="0.2">
      <c r="D2425" s="139"/>
    </row>
    <row r="2426" spans="4:4" x14ac:dyDescent="0.2">
      <c r="D2426" s="139"/>
    </row>
    <row r="2427" spans="4:4" x14ac:dyDescent="0.2">
      <c r="D2427" s="139"/>
    </row>
    <row r="2428" spans="4:4" x14ac:dyDescent="0.2">
      <c r="D2428" s="139"/>
    </row>
    <row r="2429" spans="4:4" x14ac:dyDescent="0.2">
      <c r="D2429" s="139"/>
    </row>
    <row r="2430" spans="4:4" x14ac:dyDescent="0.2">
      <c r="D2430" s="139"/>
    </row>
    <row r="2431" spans="4:4" x14ac:dyDescent="0.2">
      <c r="D2431" s="139"/>
    </row>
    <row r="2432" spans="4:4" x14ac:dyDescent="0.2">
      <c r="D2432" s="139"/>
    </row>
    <row r="2433" spans="4:4" x14ac:dyDescent="0.2">
      <c r="D2433" s="139"/>
    </row>
    <row r="2434" spans="4:4" x14ac:dyDescent="0.2">
      <c r="D2434" s="139"/>
    </row>
    <row r="2435" spans="4:4" x14ac:dyDescent="0.2">
      <c r="D2435" s="139"/>
    </row>
    <row r="2436" spans="4:4" x14ac:dyDescent="0.2">
      <c r="D2436" s="139"/>
    </row>
    <row r="2437" spans="4:4" x14ac:dyDescent="0.2">
      <c r="D2437" s="139"/>
    </row>
    <row r="2438" spans="4:4" x14ac:dyDescent="0.2">
      <c r="D2438" s="139"/>
    </row>
    <row r="2439" spans="4:4" x14ac:dyDescent="0.2">
      <c r="D2439" s="139"/>
    </row>
    <row r="2440" spans="4:4" x14ac:dyDescent="0.2">
      <c r="D2440" s="139"/>
    </row>
    <row r="2441" spans="4:4" x14ac:dyDescent="0.2">
      <c r="D2441" s="139"/>
    </row>
    <row r="2442" spans="4:4" x14ac:dyDescent="0.2">
      <c r="D2442" s="139"/>
    </row>
    <row r="2443" spans="4:4" x14ac:dyDescent="0.2">
      <c r="D2443" s="139"/>
    </row>
    <row r="2444" spans="4:4" x14ac:dyDescent="0.2">
      <c r="D2444" s="139"/>
    </row>
    <row r="2445" spans="4:4" x14ac:dyDescent="0.2">
      <c r="D2445" s="139"/>
    </row>
    <row r="2446" spans="4:4" x14ac:dyDescent="0.2">
      <c r="D2446" s="139"/>
    </row>
    <row r="2447" spans="4:4" x14ac:dyDescent="0.2">
      <c r="D2447" s="139"/>
    </row>
    <row r="2448" spans="4:4" x14ac:dyDescent="0.2">
      <c r="D2448" s="139"/>
    </row>
    <row r="2449" spans="4:4" x14ac:dyDescent="0.2">
      <c r="D2449" s="139"/>
    </row>
    <row r="2450" spans="4:4" x14ac:dyDescent="0.2">
      <c r="D2450" s="139"/>
    </row>
    <row r="2451" spans="4:4" x14ac:dyDescent="0.2">
      <c r="D2451" s="139"/>
    </row>
    <row r="2452" spans="4:4" x14ac:dyDescent="0.2">
      <c r="D2452" s="139"/>
    </row>
    <row r="2453" spans="4:4" x14ac:dyDescent="0.2">
      <c r="D2453" s="139"/>
    </row>
    <row r="2454" spans="4:4" x14ac:dyDescent="0.2">
      <c r="D2454" s="139"/>
    </row>
    <row r="2455" spans="4:4" x14ac:dyDescent="0.2">
      <c r="D2455" s="139"/>
    </row>
    <row r="2456" spans="4:4" x14ac:dyDescent="0.2">
      <c r="D2456" s="139"/>
    </row>
    <row r="2457" spans="4:4" x14ac:dyDescent="0.2">
      <c r="D2457" s="139"/>
    </row>
    <row r="2458" spans="4:4" x14ac:dyDescent="0.2">
      <c r="D2458" s="139"/>
    </row>
    <row r="2459" spans="4:4" x14ac:dyDescent="0.2">
      <c r="D2459" s="139"/>
    </row>
    <row r="2460" spans="4:4" x14ac:dyDescent="0.2">
      <c r="D2460" s="139"/>
    </row>
    <row r="2461" spans="4:4" x14ac:dyDescent="0.2">
      <c r="D2461" s="139"/>
    </row>
    <row r="2462" spans="4:4" x14ac:dyDescent="0.2">
      <c r="D2462" s="139"/>
    </row>
    <row r="2463" spans="4:4" x14ac:dyDescent="0.2">
      <c r="D2463" s="139"/>
    </row>
    <row r="2464" spans="4:4" x14ac:dyDescent="0.2">
      <c r="D2464" s="139"/>
    </row>
    <row r="2465" spans="4:4" x14ac:dyDescent="0.2">
      <c r="D2465" s="139"/>
    </row>
    <row r="2466" spans="4:4" x14ac:dyDescent="0.2">
      <c r="D2466" s="139"/>
    </row>
    <row r="2467" spans="4:4" x14ac:dyDescent="0.2">
      <c r="D2467" s="139"/>
    </row>
    <row r="2468" spans="4:4" x14ac:dyDescent="0.2">
      <c r="D2468" s="139"/>
    </row>
    <row r="2469" spans="4:4" x14ac:dyDescent="0.2">
      <c r="D2469" s="139"/>
    </row>
    <row r="2470" spans="4:4" x14ac:dyDescent="0.2">
      <c r="D2470" s="139"/>
    </row>
    <row r="2471" spans="4:4" x14ac:dyDescent="0.2">
      <c r="D2471" s="139"/>
    </row>
    <row r="2472" spans="4:4" x14ac:dyDescent="0.2">
      <c r="D2472" s="139"/>
    </row>
    <row r="2473" spans="4:4" x14ac:dyDescent="0.2">
      <c r="D2473" s="139"/>
    </row>
    <row r="2474" spans="4:4" x14ac:dyDescent="0.2">
      <c r="D2474" s="139"/>
    </row>
    <row r="2475" spans="4:4" x14ac:dyDescent="0.2">
      <c r="D2475" s="139"/>
    </row>
    <row r="2476" spans="4:4" x14ac:dyDescent="0.2">
      <c r="D2476" s="139"/>
    </row>
    <row r="2477" spans="4:4" x14ac:dyDescent="0.2">
      <c r="D2477" s="139"/>
    </row>
    <row r="2478" spans="4:4" x14ac:dyDescent="0.2">
      <c r="D2478" s="139"/>
    </row>
    <row r="2479" spans="4:4" x14ac:dyDescent="0.2">
      <c r="D2479" s="139"/>
    </row>
    <row r="2480" spans="4:4" x14ac:dyDescent="0.2">
      <c r="D2480" s="139"/>
    </row>
    <row r="2481" spans="4:4" x14ac:dyDescent="0.2">
      <c r="D2481" s="139"/>
    </row>
    <row r="2482" spans="4:4" x14ac:dyDescent="0.2">
      <c r="D2482" s="139"/>
    </row>
    <row r="2483" spans="4:4" x14ac:dyDescent="0.2">
      <c r="D2483" s="139"/>
    </row>
    <row r="2484" spans="4:4" x14ac:dyDescent="0.2">
      <c r="D2484" s="139"/>
    </row>
    <row r="2485" spans="4:4" x14ac:dyDescent="0.2">
      <c r="D2485" s="139"/>
    </row>
    <row r="2486" spans="4:4" x14ac:dyDescent="0.2">
      <c r="D2486" s="139"/>
    </row>
    <row r="2487" spans="4:4" x14ac:dyDescent="0.2">
      <c r="D2487" s="139"/>
    </row>
    <row r="2488" spans="4:4" x14ac:dyDescent="0.2">
      <c r="D2488" s="139"/>
    </row>
    <row r="2489" spans="4:4" x14ac:dyDescent="0.2">
      <c r="D2489" s="139"/>
    </row>
    <row r="2490" spans="4:4" x14ac:dyDescent="0.2">
      <c r="D2490" s="139"/>
    </row>
    <row r="2491" spans="4:4" x14ac:dyDescent="0.2">
      <c r="D2491" s="139"/>
    </row>
    <row r="2492" spans="4:4" x14ac:dyDescent="0.2">
      <c r="D2492" s="139"/>
    </row>
    <row r="2493" spans="4:4" x14ac:dyDescent="0.2">
      <c r="D2493" s="139"/>
    </row>
    <row r="2494" spans="4:4" x14ac:dyDescent="0.2">
      <c r="D2494" s="139"/>
    </row>
    <row r="2495" spans="4:4" x14ac:dyDescent="0.2">
      <c r="D2495" s="139"/>
    </row>
    <row r="2496" spans="4:4" x14ac:dyDescent="0.2">
      <c r="D2496" s="139"/>
    </row>
    <row r="2497" spans="4:4" x14ac:dyDescent="0.2">
      <c r="D2497" s="139"/>
    </row>
    <row r="2498" spans="4:4" x14ac:dyDescent="0.2">
      <c r="D2498" s="139"/>
    </row>
    <row r="2499" spans="4:4" x14ac:dyDescent="0.2">
      <c r="D2499" s="139"/>
    </row>
    <row r="2500" spans="4:4" x14ac:dyDescent="0.2">
      <c r="D2500" s="139"/>
    </row>
    <row r="2501" spans="4:4" x14ac:dyDescent="0.2">
      <c r="D2501" s="139"/>
    </row>
    <row r="2502" spans="4:4" x14ac:dyDescent="0.2">
      <c r="D2502" s="139"/>
    </row>
    <row r="2503" spans="4:4" x14ac:dyDescent="0.2">
      <c r="D2503" s="139"/>
    </row>
    <row r="2504" spans="4:4" x14ac:dyDescent="0.2">
      <c r="D2504" s="139"/>
    </row>
    <row r="2505" spans="4:4" x14ac:dyDescent="0.2">
      <c r="D2505" s="139"/>
    </row>
    <row r="2506" spans="4:4" x14ac:dyDescent="0.2">
      <c r="D2506" s="139"/>
    </row>
    <row r="2507" spans="4:4" x14ac:dyDescent="0.2">
      <c r="D2507" s="139"/>
    </row>
    <row r="2508" spans="4:4" x14ac:dyDescent="0.2">
      <c r="D2508" s="139"/>
    </row>
    <row r="2509" spans="4:4" x14ac:dyDescent="0.2">
      <c r="D2509" s="139"/>
    </row>
    <row r="2510" spans="4:4" x14ac:dyDescent="0.2">
      <c r="D2510" s="139"/>
    </row>
    <row r="2511" spans="4:4" x14ac:dyDescent="0.2">
      <c r="D2511" s="139"/>
    </row>
    <row r="2512" spans="4:4" x14ac:dyDescent="0.2">
      <c r="D2512" s="139"/>
    </row>
    <row r="2513" spans="4:4" x14ac:dyDescent="0.2">
      <c r="D2513" s="139"/>
    </row>
    <row r="2514" spans="4:4" x14ac:dyDescent="0.2">
      <c r="D2514" s="139"/>
    </row>
    <row r="2515" spans="4:4" x14ac:dyDescent="0.2">
      <c r="D2515" s="139"/>
    </row>
    <row r="2516" spans="4:4" x14ac:dyDescent="0.2">
      <c r="D2516" s="139"/>
    </row>
    <row r="2517" spans="4:4" x14ac:dyDescent="0.2">
      <c r="D2517" s="139"/>
    </row>
    <row r="2518" spans="4:4" x14ac:dyDescent="0.2">
      <c r="D2518" s="139"/>
    </row>
    <row r="2519" spans="4:4" x14ac:dyDescent="0.2">
      <c r="D2519" s="139"/>
    </row>
    <row r="2520" spans="4:4" x14ac:dyDescent="0.2">
      <c r="D2520" s="139"/>
    </row>
    <row r="2521" spans="4:4" x14ac:dyDescent="0.2">
      <c r="D2521" s="139"/>
    </row>
    <row r="2522" spans="4:4" x14ac:dyDescent="0.2">
      <c r="D2522" s="139"/>
    </row>
    <row r="2523" spans="4:4" x14ac:dyDescent="0.2">
      <c r="D2523" s="139"/>
    </row>
    <row r="2524" spans="4:4" x14ac:dyDescent="0.2">
      <c r="D2524" s="139"/>
    </row>
    <row r="2525" spans="4:4" x14ac:dyDescent="0.2">
      <c r="D2525" s="139"/>
    </row>
    <row r="2526" spans="4:4" x14ac:dyDescent="0.2">
      <c r="D2526" s="139"/>
    </row>
    <row r="2527" spans="4:4" x14ac:dyDescent="0.2">
      <c r="D2527" s="139"/>
    </row>
    <row r="2528" spans="4:4" x14ac:dyDescent="0.2">
      <c r="D2528" s="139"/>
    </row>
    <row r="2529" spans="4:4" x14ac:dyDescent="0.2">
      <c r="D2529" s="139"/>
    </row>
    <row r="2530" spans="4:4" x14ac:dyDescent="0.2">
      <c r="D2530" s="139"/>
    </row>
    <row r="2531" spans="4:4" x14ac:dyDescent="0.2">
      <c r="D2531" s="139"/>
    </row>
    <row r="2532" spans="4:4" x14ac:dyDescent="0.2">
      <c r="D2532" s="139"/>
    </row>
    <row r="2533" spans="4:4" x14ac:dyDescent="0.2">
      <c r="D2533" s="139"/>
    </row>
    <row r="2534" spans="4:4" x14ac:dyDescent="0.2">
      <c r="D2534" s="139"/>
    </row>
    <row r="2535" spans="4:4" x14ac:dyDescent="0.2">
      <c r="D2535" s="139"/>
    </row>
    <row r="2536" spans="4:4" x14ac:dyDescent="0.2">
      <c r="D2536" s="139"/>
    </row>
    <row r="2537" spans="4:4" x14ac:dyDescent="0.2">
      <c r="D2537" s="139"/>
    </row>
    <row r="2538" spans="4:4" x14ac:dyDescent="0.2">
      <c r="D2538" s="139"/>
    </row>
    <row r="2539" spans="4:4" x14ac:dyDescent="0.2">
      <c r="D2539" s="139"/>
    </row>
    <row r="2540" spans="4:4" x14ac:dyDescent="0.2">
      <c r="D2540" s="139"/>
    </row>
    <row r="2541" spans="4:4" x14ac:dyDescent="0.2">
      <c r="D2541" s="139"/>
    </row>
    <row r="2542" spans="4:4" x14ac:dyDescent="0.2">
      <c r="D2542" s="139"/>
    </row>
    <row r="2543" spans="4:4" x14ac:dyDescent="0.2">
      <c r="D2543" s="139"/>
    </row>
    <row r="2544" spans="4:4" x14ac:dyDescent="0.2">
      <c r="D2544" s="139"/>
    </row>
    <row r="2545" spans="4:4" x14ac:dyDescent="0.2">
      <c r="D2545" s="139"/>
    </row>
    <row r="2546" spans="4:4" x14ac:dyDescent="0.2">
      <c r="D2546" s="139"/>
    </row>
    <row r="2547" spans="4:4" x14ac:dyDescent="0.2">
      <c r="D2547" s="139"/>
    </row>
    <row r="2548" spans="4:4" x14ac:dyDescent="0.2">
      <c r="D2548" s="139"/>
    </row>
    <row r="2549" spans="4:4" x14ac:dyDescent="0.2">
      <c r="D2549" s="139"/>
    </row>
    <row r="2550" spans="4:4" x14ac:dyDescent="0.2">
      <c r="D2550" s="139"/>
    </row>
    <row r="2551" spans="4:4" x14ac:dyDescent="0.2">
      <c r="D2551" s="139"/>
    </row>
    <row r="2552" spans="4:4" x14ac:dyDescent="0.2">
      <c r="D2552" s="139"/>
    </row>
    <row r="2553" spans="4:4" x14ac:dyDescent="0.2">
      <c r="D2553" s="139"/>
    </row>
    <row r="2554" spans="4:4" x14ac:dyDescent="0.2">
      <c r="D2554" s="139"/>
    </row>
    <row r="2555" spans="4:4" x14ac:dyDescent="0.2">
      <c r="D2555" s="139"/>
    </row>
    <row r="2556" spans="4:4" x14ac:dyDescent="0.2">
      <c r="D2556" s="139"/>
    </row>
    <row r="2557" spans="4:4" x14ac:dyDescent="0.2">
      <c r="D2557" s="139"/>
    </row>
    <row r="2558" spans="4:4" x14ac:dyDescent="0.2">
      <c r="D2558" s="139"/>
    </row>
    <row r="2559" spans="4:4" x14ac:dyDescent="0.2">
      <c r="D2559" s="139"/>
    </row>
    <row r="2560" spans="4:4" x14ac:dyDescent="0.2">
      <c r="D2560" s="139"/>
    </row>
    <row r="2561" spans="4:4" x14ac:dyDescent="0.2">
      <c r="D2561" s="139"/>
    </row>
    <row r="2562" spans="4:4" x14ac:dyDescent="0.2">
      <c r="D2562" s="139"/>
    </row>
    <row r="2563" spans="4:4" x14ac:dyDescent="0.2">
      <c r="D2563" s="139"/>
    </row>
    <row r="2564" spans="4:4" x14ac:dyDescent="0.2">
      <c r="D2564" s="139"/>
    </row>
    <row r="2565" spans="4:4" x14ac:dyDescent="0.2">
      <c r="D2565" s="139"/>
    </row>
    <row r="2566" spans="4:4" x14ac:dyDescent="0.2">
      <c r="D2566" s="139"/>
    </row>
    <row r="2567" spans="4:4" x14ac:dyDescent="0.2">
      <c r="D2567" s="139"/>
    </row>
    <row r="2568" spans="4:4" x14ac:dyDescent="0.2">
      <c r="D2568" s="139"/>
    </row>
    <row r="2569" spans="4:4" x14ac:dyDescent="0.2">
      <c r="D2569" s="139"/>
    </row>
    <row r="2570" spans="4:4" x14ac:dyDescent="0.2">
      <c r="D2570" s="139"/>
    </row>
    <row r="2571" spans="4:4" x14ac:dyDescent="0.2">
      <c r="D2571" s="139"/>
    </row>
    <row r="2572" spans="4:4" x14ac:dyDescent="0.2">
      <c r="D2572" s="139"/>
    </row>
    <row r="2573" spans="4:4" x14ac:dyDescent="0.2">
      <c r="D2573" s="139"/>
    </row>
    <row r="2574" spans="4:4" x14ac:dyDescent="0.2">
      <c r="D2574" s="139"/>
    </row>
    <row r="2575" spans="4:4" x14ac:dyDescent="0.2">
      <c r="D2575" s="139"/>
    </row>
    <row r="2576" spans="4:4" x14ac:dyDescent="0.2">
      <c r="D2576" s="139"/>
    </row>
    <row r="2577" spans="4:4" x14ac:dyDescent="0.2">
      <c r="D2577" s="139"/>
    </row>
    <row r="2578" spans="4:4" x14ac:dyDescent="0.2">
      <c r="D2578" s="139"/>
    </row>
    <row r="2579" spans="4:4" x14ac:dyDescent="0.2">
      <c r="D2579" s="139"/>
    </row>
    <row r="2580" spans="4:4" x14ac:dyDescent="0.2">
      <c r="D2580" s="139"/>
    </row>
    <row r="2581" spans="4:4" x14ac:dyDescent="0.2">
      <c r="D2581" s="139"/>
    </row>
    <row r="2582" spans="4:4" x14ac:dyDescent="0.2">
      <c r="D2582" s="139"/>
    </row>
    <row r="2583" spans="4:4" x14ac:dyDescent="0.2">
      <c r="D2583" s="139"/>
    </row>
    <row r="2584" spans="4:4" x14ac:dyDescent="0.2">
      <c r="D2584" s="139"/>
    </row>
    <row r="2585" spans="4:4" x14ac:dyDescent="0.2">
      <c r="D2585" s="139"/>
    </row>
    <row r="2586" spans="4:4" x14ac:dyDescent="0.2">
      <c r="D2586" s="139"/>
    </row>
    <row r="2587" spans="4:4" x14ac:dyDescent="0.2">
      <c r="D2587" s="139"/>
    </row>
    <row r="2588" spans="4:4" x14ac:dyDescent="0.2">
      <c r="D2588" s="139"/>
    </row>
    <row r="2589" spans="4:4" x14ac:dyDescent="0.2">
      <c r="D2589" s="139"/>
    </row>
    <row r="2590" spans="4:4" x14ac:dyDescent="0.2">
      <c r="D2590" s="139"/>
    </row>
    <row r="2591" spans="4:4" x14ac:dyDescent="0.2">
      <c r="D2591" s="139"/>
    </row>
    <row r="2592" spans="4:4" x14ac:dyDescent="0.2">
      <c r="D2592" s="139"/>
    </row>
    <row r="2593" spans="4:4" x14ac:dyDescent="0.2">
      <c r="D2593" s="139"/>
    </row>
    <row r="2594" spans="4:4" x14ac:dyDescent="0.2">
      <c r="D2594" s="139"/>
    </row>
    <row r="2595" spans="4:4" x14ac:dyDescent="0.2">
      <c r="D2595" s="139"/>
    </row>
    <row r="2596" spans="4:4" x14ac:dyDescent="0.2">
      <c r="D2596" s="139"/>
    </row>
    <row r="2597" spans="4:4" x14ac:dyDescent="0.2">
      <c r="D2597" s="139"/>
    </row>
    <row r="2598" spans="4:4" x14ac:dyDescent="0.2">
      <c r="D2598" s="139"/>
    </row>
    <row r="2599" spans="4:4" x14ac:dyDescent="0.2">
      <c r="D2599" s="139"/>
    </row>
    <row r="2600" spans="4:4" x14ac:dyDescent="0.2">
      <c r="D2600" s="139"/>
    </row>
    <row r="2601" spans="4:4" x14ac:dyDescent="0.2">
      <c r="D2601" s="139"/>
    </row>
    <row r="2602" spans="4:4" x14ac:dyDescent="0.2">
      <c r="D2602" s="139"/>
    </row>
    <row r="2603" spans="4:4" x14ac:dyDescent="0.2">
      <c r="D2603" s="139"/>
    </row>
    <row r="2604" spans="4:4" x14ac:dyDescent="0.2">
      <c r="D2604" s="139"/>
    </row>
    <row r="2605" spans="4:4" x14ac:dyDescent="0.2">
      <c r="D2605" s="139"/>
    </row>
    <row r="2606" spans="4:4" x14ac:dyDescent="0.2">
      <c r="D2606" s="139"/>
    </row>
    <row r="2607" spans="4:4" x14ac:dyDescent="0.2">
      <c r="D2607" s="139"/>
    </row>
    <row r="2608" spans="4:4" x14ac:dyDescent="0.2">
      <c r="D2608" s="139"/>
    </row>
    <row r="2609" spans="4:4" x14ac:dyDescent="0.2">
      <c r="D2609" s="139"/>
    </row>
    <row r="2610" spans="4:4" x14ac:dyDescent="0.2">
      <c r="D2610" s="139"/>
    </row>
    <row r="2611" spans="4:4" x14ac:dyDescent="0.2">
      <c r="D2611" s="139"/>
    </row>
    <row r="2612" spans="4:4" x14ac:dyDescent="0.2">
      <c r="D2612" s="139"/>
    </row>
    <row r="2613" spans="4:4" x14ac:dyDescent="0.2">
      <c r="D2613" s="139"/>
    </row>
    <row r="2614" spans="4:4" x14ac:dyDescent="0.2">
      <c r="D2614" s="139"/>
    </row>
    <row r="2615" spans="4:4" x14ac:dyDescent="0.2">
      <c r="D2615" s="139"/>
    </row>
    <row r="2616" spans="4:4" x14ac:dyDescent="0.2">
      <c r="D2616" s="139"/>
    </row>
    <row r="2617" spans="4:4" x14ac:dyDescent="0.2">
      <c r="D2617" s="139"/>
    </row>
    <row r="2618" spans="4:4" x14ac:dyDescent="0.2">
      <c r="D2618" s="139"/>
    </row>
    <row r="2619" spans="4:4" x14ac:dyDescent="0.2">
      <c r="D2619" s="139"/>
    </row>
    <row r="2620" spans="4:4" x14ac:dyDescent="0.2">
      <c r="D2620" s="139"/>
    </row>
    <row r="2621" spans="4:4" x14ac:dyDescent="0.2">
      <c r="D2621" s="139"/>
    </row>
    <row r="2622" spans="4:4" x14ac:dyDescent="0.2">
      <c r="D2622" s="139"/>
    </row>
    <row r="2623" spans="4:4" x14ac:dyDescent="0.2">
      <c r="D2623" s="139"/>
    </row>
    <row r="2624" spans="4:4" x14ac:dyDescent="0.2">
      <c r="D2624" s="139"/>
    </row>
    <row r="2625" spans="4:4" x14ac:dyDescent="0.2">
      <c r="D2625" s="139"/>
    </row>
    <row r="2626" spans="4:4" x14ac:dyDescent="0.2">
      <c r="D2626" s="139"/>
    </row>
    <row r="2627" spans="4:4" x14ac:dyDescent="0.2">
      <c r="D2627" s="139"/>
    </row>
    <row r="2628" spans="4:4" x14ac:dyDescent="0.2">
      <c r="D2628" s="139"/>
    </row>
    <row r="2629" spans="4:4" x14ac:dyDescent="0.2">
      <c r="D2629" s="139"/>
    </row>
    <row r="2630" spans="4:4" x14ac:dyDescent="0.2">
      <c r="D2630" s="139"/>
    </row>
    <row r="2631" spans="4:4" x14ac:dyDescent="0.2">
      <c r="D2631" s="139"/>
    </row>
    <row r="2632" spans="4:4" x14ac:dyDescent="0.2">
      <c r="D2632" s="139"/>
    </row>
    <row r="2633" spans="4:4" x14ac:dyDescent="0.2">
      <c r="D2633" s="139"/>
    </row>
    <row r="2634" spans="4:4" x14ac:dyDescent="0.2">
      <c r="D2634" s="139"/>
    </row>
    <row r="2635" spans="4:4" x14ac:dyDescent="0.2">
      <c r="D2635" s="139"/>
    </row>
    <row r="2636" spans="4:4" x14ac:dyDescent="0.2">
      <c r="D2636" s="139"/>
    </row>
    <row r="2637" spans="4:4" x14ac:dyDescent="0.2">
      <c r="D2637" s="139"/>
    </row>
    <row r="2638" spans="4:4" x14ac:dyDescent="0.2">
      <c r="D2638" s="139"/>
    </row>
    <row r="2639" spans="4:4" x14ac:dyDescent="0.2">
      <c r="D2639" s="139"/>
    </row>
    <row r="2640" spans="4:4" x14ac:dyDescent="0.2">
      <c r="D2640" s="139"/>
    </row>
    <row r="2641" spans="4:4" x14ac:dyDescent="0.2">
      <c r="D2641" s="139"/>
    </row>
    <row r="2642" spans="4:4" x14ac:dyDescent="0.2">
      <c r="D2642" s="139"/>
    </row>
    <row r="2643" spans="4:4" x14ac:dyDescent="0.2">
      <c r="D2643" s="139"/>
    </row>
    <row r="2644" spans="4:4" x14ac:dyDescent="0.2">
      <c r="D2644" s="139"/>
    </row>
    <row r="2645" spans="4:4" x14ac:dyDescent="0.2">
      <c r="D2645" s="139"/>
    </row>
    <row r="2646" spans="4:4" x14ac:dyDescent="0.2">
      <c r="D2646" s="139"/>
    </row>
    <row r="2647" spans="4:4" x14ac:dyDescent="0.2">
      <c r="D2647" s="139"/>
    </row>
    <row r="2648" spans="4:4" x14ac:dyDescent="0.2">
      <c r="D2648" s="139"/>
    </row>
    <row r="2649" spans="4:4" x14ac:dyDescent="0.2">
      <c r="D2649" s="139"/>
    </row>
    <row r="2650" spans="4:4" x14ac:dyDescent="0.2">
      <c r="D2650" s="139"/>
    </row>
    <row r="2651" spans="4:4" x14ac:dyDescent="0.2">
      <c r="D2651" s="139"/>
    </row>
    <row r="2652" spans="4:4" x14ac:dyDescent="0.2">
      <c r="D2652" s="139"/>
    </row>
    <row r="2653" spans="4:4" x14ac:dyDescent="0.2">
      <c r="D2653" s="139"/>
    </row>
    <row r="2654" spans="4:4" x14ac:dyDescent="0.2">
      <c r="D2654" s="139"/>
    </row>
    <row r="2655" spans="4:4" x14ac:dyDescent="0.2">
      <c r="D2655" s="139"/>
    </row>
    <row r="2656" spans="4:4" x14ac:dyDescent="0.2">
      <c r="D2656" s="139"/>
    </row>
    <row r="2657" spans="4:4" x14ac:dyDescent="0.2">
      <c r="D2657" s="139"/>
    </row>
    <row r="2658" spans="4:4" x14ac:dyDescent="0.2">
      <c r="D2658" s="139"/>
    </row>
    <row r="2659" spans="4:4" x14ac:dyDescent="0.2">
      <c r="D2659" s="139"/>
    </row>
    <row r="2660" spans="4:4" x14ac:dyDescent="0.2">
      <c r="D2660" s="139"/>
    </row>
    <row r="2661" spans="4:4" x14ac:dyDescent="0.2">
      <c r="D2661" s="139"/>
    </row>
    <row r="2662" spans="4:4" x14ac:dyDescent="0.2">
      <c r="D2662" s="139"/>
    </row>
    <row r="2663" spans="4:4" x14ac:dyDescent="0.2">
      <c r="D2663" s="139"/>
    </row>
    <row r="2664" spans="4:4" x14ac:dyDescent="0.2">
      <c r="D2664" s="139"/>
    </row>
    <row r="2665" spans="4:4" x14ac:dyDescent="0.2">
      <c r="D2665" s="139"/>
    </row>
    <row r="2666" spans="4:4" x14ac:dyDescent="0.2">
      <c r="D2666" s="139"/>
    </row>
    <row r="2667" spans="4:4" x14ac:dyDescent="0.2">
      <c r="D2667" s="139"/>
    </row>
    <row r="2668" spans="4:4" x14ac:dyDescent="0.2">
      <c r="D2668" s="139"/>
    </row>
    <row r="2669" spans="4:4" x14ac:dyDescent="0.2">
      <c r="D2669" s="139"/>
    </row>
    <row r="2670" spans="4:4" x14ac:dyDescent="0.2">
      <c r="D2670" s="139"/>
    </row>
    <row r="2671" spans="4:4" x14ac:dyDescent="0.2">
      <c r="D2671" s="139"/>
    </row>
    <row r="2672" spans="4:4" x14ac:dyDescent="0.2">
      <c r="D2672" s="139"/>
    </row>
    <row r="2673" spans="4:4" x14ac:dyDescent="0.2">
      <c r="D2673" s="139"/>
    </row>
    <row r="2674" spans="4:4" x14ac:dyDescent="0.2">
      <c r="D2674" s="139"/>
    </row>
    <row r="2675" spans="4:4" x14ac:dyDescent="0.2">
      <c r="D2675" s="139"/>
    </row>
    <row r="2676" spans="4:4" x14ac:dyDescent="0.2">
      <c r="D2676" s="139"/>
    </row>
    <row r="2677" spans="4:4" x14ac:dyDescent="0.2">
      <c r="D2677" s="139"/>
    </row>
    <row r="2678" spans="4:4" x14ac:dyDescent="0.2">
      <c r="D2678" s="139"/>
    </row>
    <row r="2679" spans="4:4" x14ac:dyDescent="0.2">
      <c r="D2679" s="139"/>
    </row>
    <row r="2680" spans="4:4" x14ac:dyDescent="0.2">
      <c r="D2680" s="139"/>
    </row>
    <row r="2681" spans="4:4" x14ac:dyDescent="0.2">
      <c r="D2681" s="139"/>
    </row>
    <row r="2682" spans="4:4" x14ac:dyDescent="0.2">
      <c r="D2682" s="139"/>
    </row>
    <row r="2683" spans="4:4" x14ac:dyDescent="0.2">
      <c r="D2683" s="139"/>
    </row>
    <row r="2684" spans="4:4" x14ac:dyDescent="0.2">
      <c r="D2684" s="139"/>
    </row>
    <row r="2685" spans="4:4" x14ac:dyDescent="0.2">
      <c r="D2685" s="139"/>
    </row>
    <row r="2686" spans="4:4" x14ac:dyDescent="0.2">
      <c r="D2686" s="139"/>
    </row>
    <row r="2687" spans="4:4" x14ac:dyDescent="0.2">
      <c r="D2687" s="139"/>
    </row>
    <row r="2688" spans="4:4" x14ac:dyDescent="0.2">
      <c r="D2688" s="139"/>
    </row>
    <row r="2689" spans="4:4" x14ac:dyDescent="0.2">
      <c r="D2689" s="139"/>
    </row>
    <row r="2690" spans="4:4" x14ac:dyDescent="0.2">
      <c r="D2690" s="139"/>
    </row>
    <row r="2691" spans="4:4" x14ac:dyDescent="0.2">
      <c r="D2691" s="139"/>
    </row>
    <row r="2692" spans="4:4" x14ac:dyDescent="0.2">
      <c r="D2692" s="139"/>
    </row>
    <row r="2693" spans="4:4" x14ac:dyDescent="0.2">
      <c r="D2693" s="139"/>
    </row>
    <row r="2694" spans="4:4" x14ac:dyDescent="0.2">
      <c r="D2694" s="139"/>
    </row>
    <row r="2695" spans="4:4" x14ac:dyDescent="0.2">
      <c r="D2695" s="139"/>
    </row>
    <row r="2696" spans="4:4" x14ac:dyDescent="0.2">
      <c r="D2696" s="139"/>
    </row>
    <row r="2697" spans="4:4" x14ac:dyDescent="0.2">
      <c r="D2697" s="139"/>
    </row>
    <row r="2698" spans="4:4" x14ac:dyDescent="0.2">
      <c r="D2698" s="139"/>
    </row>
    <row r="2699" spans="4:4" x14ac:dyDescent="0.2">
      <c r="D2699" s="139"/>
    </row>
    <row r="2700" spans="4:4" x14ac:dyDescent="0.2">
      <c r="D2700" s="139"/>
    </row>
    <row r="2701" spans="4:4" x14ac:dyDescent="0.2">
      <c r="D2701" s="139"/>
    </row>
    <row r="2702" spans="4:4" x14ac:dyDescent="0.2">
      <c r="D2702" s="139"/>
    </row>
    <row r="2703" spans="4:4" x14ac:dyDescent="0.2">
      <c r="D2703" s="139"/>
    </row>
    <row r="2704" spans="4:4" x14ac:dyDescent="0.2">
      <c r="D2704" s="139"/>
    </row>
    <row r="2705" spans="4:4" x14ac:dyDescent="0.2">
      <c r="D2705" s="139"/>
    </row>
    <row r="2706" spans="4:4" x14ac:dyDescent="0.2">
      <c r="D2706" s="139"/>
    </row>
    <row r="2707" spans="4:4" x14ac:dyDescent="0.2">
      <c r="D2707" s="139"/>
    </row>
    <row r="2708" spans="4:4" x14ac:dyDescent="0.2">
      <c r="D2708" s="139"/>
    </row>
    <row r="2709" spans="4:4" x14ac:dyDescent="0.2">
      <c r="D2709" s="139"/>
    </row>
    <row r="2710" spans="4:4" x14ac:dyDescent="0.2">
      <c r="D2710" s="139"/>
    </row>
    <row r="2711" spans="4:4" x14ac:dyDescent="0.2">
      <c r="D2711" s="139"/>
    </row>
    <row r="2712" spans="4:4" x14ac:dyDescent="0.2">
      <c r="D2712" s="139"/>
    </row>
    <row r="2713" spans="4:4" x14ac:dyDescent="0.2">
      <c r="D2713" s="139"/>
    </row>
    <row r="2714" spans="4:4" x14ac:dyDescent="0.2">
      <c r="D2714" s="139"/>
    </row>
    <row r="2715" spans="4:4" x14ac:dyDescent="0.2">
      <c r="D2715" s="139"/>
    </row>
    <row r="2716" spans="4:4" x14ac:dyDescent="0.2">
      <c r="D2716" s="139"/>
    </row>
    <row r="2717" spans="4:4" x14ac:dyDescent="0.2">
      <c r="D2717" s="139"/>
    </row>
    <row r="2718" spans="4:4" x14ac:dyDescent="0.2">
      <c r="D2718" s="139"/>
    </row>
    <row r="2719" spans="4:4" x14ac:dyDescent="0.2">
      <c r="D2719" s="139"/>
    </row>
    <row r="2720" spans="4:4" x14ac:dyDescent="0.2">
      <c r="D2720" s="139"/>
    </row>
    <row r="2721" spans="4:4" x14ac:dyDescent="0.2">
      <c r="D2721" s="139"/>
    </row>
    <row r="2722" spans="4:4" x14ac:dyDescent="0.2">
      <c r="D2722" s="139"/>
    </row>
    <row r="2723" spans="4:4" x14ac:dyDescent="0.2">
      <c r="D2723" s="139"/>
    </row>
    <row r="2724" spans="4:4" x14ac:dyDescent="0.2">
      <c r="D2724" s="139"/>
    </row>
    <row r="2725" spans="4:4" x14ac:dyDescent="0.2">
      <c r="D2725" s="139"/>
    </row>
    <row r="2726" spans="4:4" x14ac:dyDescent="0.2">
      <c r="D2726" s="139"/>
    </row>
    <row r="2727" spans="4:4" x14ac:dyDescent="0.2">
      <c r="D2727" s="139"/>
    </row>
    <row r="2728" spans="4:4" x14ac:dyDescent="0.2">
      <c r="D2728" s="139"/>
    </row>
    <row r="2729" spans="4:4" x14ac:dyDescent="0.2">
      <c r="D2729" s="139"/>
    </row>
    <row r="2730" spans="4:4" x14ac:dyDescent="0.2">
      <c r="D2730" s="139"/>
    </row>
    <row r="2731" spans="4:4" x14ac:dyDescent="0.2">
      <c r="D2731" s="139"/>
    </row>
    <row r="2732" spans="4:4" x14ac:dyDescent="0.2">
      <c r="D2732" s="139"/>
    </row>
    <row r="2733" spans="4:4" x14ac:dyDescent="0.2">
      <c r="D2733" s="139"/>
    </row>
    <row r="2734" spans="4:4" x14ac:dyDescent="0.2">
      <c r="D2734" s="139"/>
    </row>
    <row r="2735" spans="4:4" x14ac:dyDescent="0.2">
      <c r="D2735" s="139"/>
    </row>
    <row r="2736" spans="4:4" x14ac:dyDescent="0.2">
      <c r="D2736" s="139"/>
    </row>
    <row r="2737" spans="4:4" x14ac:dyDescent="0.2">
      <c r="D2737" s="139"/>
    </row>
    <row r="2738" spans="4:4" x14ac:dyDescent="0.2">
      <c r="D2738" s="139"/>
    </row>
    <row r="2739" spans="4:4" x14ac:dyDescent="0.2">
      <c r="D2739" s="139"/>
    </row>
    <row r="2740" spans="4:4" x14ac:dyDescent="0.2">
      <c r="D2740" s="139"/>
    </row>
    <row r="2741" spans="4:4" x14ac:dyDescent="0.2">
      <c r="D2741" s="139"/>
    </row>
    <row r="2742" spans="4:4" x14ac:dyDescent="0.2">
      <c r="D2742" s="139"/>
    </row>
    <row r="2743" spans="4:4" x14ac:dyDescent="0.2">
      <c r="D2743" s="139"/>
    </row>
    <row r="2744" spans="4:4" x14ac:dyDescent="0.2">
      <c r="D2744" s="139"/>
    </row>
    <row r="2745" spans="4:4" x14ac:dyDescent="0.2">
      <c r="D2745" s="139"/>
    </row>
    <row r="2746" spans="4:4" x14ac:dyDescent="0.2">
      <c r="D2746" s="139"/>
    </row>
    <row r="2747" spans="4:4" x14ac:dyDescent="0.2">
      <c r="D2747" s="139"/>
    </row>
    <row r="2748" spans="4:4" x14ac:dyDescent="0.2">
      <c r="D2748" s="139"/>
    </row>
    <row r="2749" spans="4:4" x14ac:dyDescent="0.2">
      <c r="D2749" s="139"/>
    </row>
    <row r="2750" spans="4:4" x14ac:dyDescent="0.2">
      <c r="D2750" s="139"/>
    </row>
    <row r="2751" spans="4:4" x14ac:dyDescent="0.2">
      <c r="D2751" s="139"/>
    </row>
    <row r="2752" spans="4:4" x14ac:dyDescent="0.2">
      <c r="D2752" s="139"/>
    </row>
    <row r="2753" spans="4:4" x14ac:dyDescent="0.2">
      <c r="D2753" s="139"/>
    </row>
    <row r="2754" spans="4:4" x14ac:dyDescent="0.2">
      <c r="D2754" s="139"/>
    </row>
    <row r="2755" spans="4:4" x14ac:dyDescent="0.2">
      <c r="D2755" s="139"/>
    </row>
    <row r="2756" spans="4:4" x14ac:dyDescent="0.2">
      <c r="D2756" s="139"/>
    </row>
    <row r="2757" spans="4:4" x14ac:dyDescent="0.2">
      <c r="D2757" s="139"/>
    </row>
    <row r="2758" spans="4:4" x14ac:dyDescent="0.2">
      <c r="D2758" s="139"/>
    </row>
    <row r="2759" spans="4:4" x14ac:dyDescent="0.2">
      <c r="D2759" s="139"/>
    </row>
    <row r="2760" spans="4:4" x14ac:dyDescent="0.2">
      <c r="D2760" s="139"/>
    </row>
    <row r="2761" spans="4:4" x14ac:dyDescent="0.2">
      <c r="D2761" s="139"/>
    </row>
    <row r="2762" spans="4:4" x14ac:dyDescent="0.2">
      <c r="D2762" s="139"/>
    </row>
    <row r="2763" spans="4:4" x14ac:dyDescent="0.2">
      <c r="D2763" s="139"/>
    </row>
    <row r="2764" spans="4:4" x14ac:dyDescent="0.2">
      <c r="D2764" s="139"/>
    </row>
    <row r="2765" spans="4:4" x14ac:dyDescent="0.2">
      <c r="D2765" s="139"/>
    </row>
    <row r="2766" spans="4:4" x14ac:dyDescent="0.2">
      <c r="D2766" s="139"/>
    </row>
    <row r="2767" spans="4:4" x14ac:dyDescent="0.2">
      <c r="D2767" s="139"/>
    </row>
    <row r="2768" spans="4:4" x14ac:dyDescent="0.2">
      <c r="D2768" s="139"/>
    </row>
    <row r="2769" spans="4:4" x14ac:dyDescent="0.2">
      <c r="D2769" s="139"/>
    </row>
    <row r="2770" spans="4:4" x14ac:dyDescent="0.2">
      <c r="D2770" s="139"/>
    </row>
    <row r="2771" spans="4:4" x14ac:dyDescent="0.2">
      <c r="D2771" s="139"/>
    </row>
    <row r="2772" spans="4:4" x14ac:dyDescent="0.2">
      <c r="D2772" s="139"/>
    </row>
    <row r="2773" spans="4:4" x14ac:dyDescent="0.2">
      <c r="D2773" s="139"/>
    </row>
    <row r="2774" spans="4:4" x14ac:dyDescent="0.2">
      <c r="D2774" s="139"/>
    </row>
    <row r="2775" spans="4:4" x14ac:dyDescent="0.2">
      <c r="D2775" s="139"/>
    </row>
    <row r="2776" spans="4:4" x14ac:dyDescent="0.2">
      <c r="D2776" s="139"/>
    </row>
    <row r="2777" spans="4:4" x14ac:dyDescent="0.2">
      <c r="D2777" s="139"/>
    </row>
    <row r="2778" spans="4:4" x14ac:dyDescent="0.2">
      <c r="D2778" s="139"/>
    </row>
    <row r="2779" spans="4:4" x14ac:dyDescent="0.2">
      <c r="D2779" s="139"/>
    </row>
    <row r="2780" spans="4:4" x14ac:dyDescent="0.2">
      <c r="D2780" s="139"/>
    </row>
    <row r="2781" spans="4:4" x14ac:dyDescent="0.2">
      <c r="D2781" s="139"/>
    </row>
    <row r="2782" spans="4:4" x14ac:dyDescent="0.2">
      <c r="D2782" s="139"/>
    </row>
    <row r="2783" spans="4:4" x14ac:dyDescent="0.2">
      <c r="D2783" s="139"/>
    </row>
    <row r="2784" spans="4:4" x14ac:dyDescent="0.2">
      <c r="D2784" s="139"/>
    </row>
    <row r="2785" spans="4:4" x14ac:dyDescent="0.2">
      <c r="D2785" s="139"/>
    </row>
    <row r="2786" spans="4:4" x14ac:dyDescent="0.2">
      <c r="D2786" s="139"/>
    </row>
    <row r="2787" spans="4:4" x14ac:dyDescent="0.2">
      <c r="D2787" s="139"/>
    </row>
    <row r="2788" spans="4:4" x14ac:dyDescent="0.2">
      <c r="D2788" s="139"/>
    </row>
    <row r="2789" spans="4:4" x14ac:dyDescent="0.2">
      <c r="D2789" s="139"/>
    </row>
    <row r="2790" spans="4:4" x14ac:dyDescent="0.2">
      <c r="D2790" s="139"/>
    </row>
    <row r="2791" spans="4:4" x14ac:dyDescent="0.2">
      <c r="D2791" s="139"/>
    </row>
    <row r="2792" spans="4:4" x14ac:dyDescent="0.2">
      <c r="D2792" s="139"/>
    </row>
    <row r="2793" spans="4:4" x14ac:dyDescent="0.2">
      <c r="D2793" s="139"/>
    </row>
    <row r="2794" spans="4:4" x14ac:dyDescent="0.2">
      <c r="D2794" s="139"/>
    </row>
    <row r="2795" spans="4:4" x14ac:dyDescent="0.2">
      <c r="D2795" s="139"/>
    </row>
    <row r="2796" spans="4:4" x14ac:dyDescent="0.2">
      <c r="D2796" s="139"/>
    </row>
    <row r="2797" spans="4:4" x14ac:dyDescent="0.2">
      <c r="D2797" s="139"/>
    </row>
    <row r="2798" spans="4:4" x14ac:dyDescent="0.2">
      <c r="D2798" s="139"/>
    </row>
    <row r="2799" spans="4:4" x14ac:dyDescent="0.2">
      <c r="D2799" s="139"/>
    </row>
    <row r="2800" spans="4:4" x14ac:dyDescent="0.2">
      <c r="D2800" s="139"/>
    </row>
    <row r="2801" spans="4:4" x14ac:dyDescent="0.2">
      <c r="D2801" s="139"/>
    </row>
    <row r="2802" spans="4:4" x14ac:dyDescent="0.2">
      <c r="D2802" s="139"/>
    </row>
    <row r="2803" spans="4:4" x14ac:dyDescent="0.2">
      <c r="D2803" s="139"/>
    </row>
    <row r="2804" spans="4:4" x14ac:dyDescent="0.2">
      <c r="D2804" s="139"/>
    </row>
    <row r="2805" spans="4:4" x14ac:dyDescent="0.2">
      <c r="D2805" s="139"/>
    </row>
    <row r="2806" spans="4:4" x14ac:dyDescent="0.2">
      <c r="D2806" s="139"/>
    </row>
    <row r="2807" spans="4:4" x14ac:dyDescent="0.2">
      <c r="D2807" s="139"/>
    </row>
    <row r="2808" spans="4:4" x14ac:dyDescent="0.2">
      <c r="D2808" s="139"/>
    </row>
    <row r="2809" spans="4:4" x14ac:dyDescent="0.2">
      <c r="D2809" s="139"/>
    </row>
    <row r="2810" spans="4:4" x14ac:dyDescent="0.2">
      <c r="D2810" s="139"/>
    </row>
    <row r="2811" spans="4:4" x14ac:dyDescent="0.2">
      <c r="D2811" s="139"/>
    </row>
    <row r="2812" spans="4:4" x14ac:dyDescent="0.2">
      <c r="D2812" s="139"/>
    </row>
    <row r="2813" spans="4:4" x14ac:dyDescent="0.2">
      <c r="D2813" s="139"/>
    </row>
    <row r="2814" spans="4:4" x14ac:dyDescent="0.2">
      <c r="D2814" s="139"/>
    </row>
    <row r="2815" spans="4:4" x14ac:dyDescent="0.2">
      <c r="D2815" s="139"/>
    </row>
    <row r="2816" spans="4:4" x14ac:dyDescent="0.2">
      <c r="D2816" s="139"/>
    </row>
    <row r="2817" spans="4:4" x14ac:dyDescent="0.2">
      <c r="D2817" s="139"/>
    </row>
    <row r="2818" spans="4:4" x14ac:dyDescent="0.2">
      <c r="D2818" s="139"/>
    </row>
    <row r="2819" spans="4:4" x14ac:dyDescent="0.2">
      <c r="D2819" s="139"/>
    </row>
    <row r="2820" spans="4:4" x14ac:dyDescent="0.2">
      <c r="D2820" s="139"/>
    </row>
    <row r="2821" spans="4:4" x14ac:dyDescent="0.2">
      <c r="D2821" s="139"/>
    </row>
    <row r="2822" spans="4:4" x14ac:dyDescent="0.2">
      <c r="D2822" s="139"/>
    </row>
    <row r="2823" spans="4:4" x14ac:dyDescent="0.2">
      <c r="D2823" s="139"/>
    </row>
    <row r="2824" spans="4:4" x14ac:dyDescent="0.2">
      <c r="D2824" s="139"/>
    </row>
    <row r="2825" spans="4:4" x14ac:dyDescent="0.2">
      <c r="D2825" s="139"/>
    </row>
    <row r="2826" spans="4:4" x14ac:dyDescent="0.2">
      <c r="D2826" s="139"/>
    </row>
    <row r="2827" spans="4:4" x14ac:dyDescent="0.2">
      <c r="D2827" s="139"/>
    </row>
    <row r="2828" spans="4:4" x14ac:dyDescent="0.2">
      <c r="D2828" s="139"/>
    </row>
    <row r="2829" spans="4:4" x14ac:dyDescent="0.2">
      <c r="D2829" s="139"/>
    </row>
    <row r="2830" spans="4:4" x14ac:dyDescent="0.2">
      <c r="D2830" s="139"/>
    </row>
    <row r="2831" spans="4:4" x14ac:dyDescent="0.2">
      <c r="D2831" s="139"/>
    </row>
    <row r="2832" spans="4:4" x14ac:dyDescent="0.2">
      <c r="D2832" s="139"/>
    </row>
    <row r="2833" spans="4:4" x14ac:dyDescent="0.2">
      <c r="D2833" s="139"/>
    </row>
    <row r="2834" spans="4:4" x14ac:dyDescent="0.2">
      <c r="D2834" s="139"/>
    </row>
    <row r="2835" spans="4:4" x14ac:dyDescent="0.2">
      <c r="D2835" s="139"/>
    </row>
    <row r="2836" spans="4:4" x14ac:dyDescent="0.2">
      <c r="D2836" s="139"/>
    </row>
    <row r="2837" spans="4:4" x14ac:dyDescent="0.2">
      <c r="D2837" s="139"/>
    </row>
    <row r="2838" spans="4:4" x14ac:dyDescent="0.2">
      <c r="D2838" s="139"/>
    </row>
    <row r="2839" spans="4:4" x14ac:dyDescent="0.2">
      <c r="D2839" s="139"/>
    </row>
    <row r="2840" spans="4:4" x14ac:dyDescent="0.2">
      <c r="D2840" s="139"/>
    </row>
    <row r="2841" spans="4:4" x14ac:dyDescent="0.2">
      <c r="D2841" s="139"/>
    </row>
    <row r="2842" spans="4:4" x14ac:dyDescent="0.2">
      <c r="D2842" s="139"/>
    </row>
    <row r="2843" spans="4:4" x14ac:dyDescent="0.2">
      <c r="D2843" s="139"/>
    </row>
    <row r="2844" spans="4:4" x14ac:dyDescent="0.2">
      <c r="D2844" s="139"/>
    </row>
    <row r="2845" spans="4:4" x14ac:dyDescent="0.2">
      <c r="D2845" s="139"/>
    </row>
    <row r="2846" spans="4:4" x14ac:dyDescent="0.2">
      <c r="D2846" s="139"/>
    </row>
    <row r="2847" spans="4:4" x14ac:dyDescent="0.2">
      <c r="D2847" s="139"/>
    </row>
    <row r="2848" spans="4:4" x14ac:dyDescent="0.2">
      <c r="D2848" s="139"/>
    </row>
    <row r="2849" spans="4:4" x14ac:dyDescent="0.2">
      <c r="D2849" s="139"/>
    </row>
    <row r="2850" spans="4:4" x14ac:dyDescent="0.2">
      <c r="D2850" s="139"/>
    </row>
    <row r="2851" spans="4:4" x14ac:dyDescent="0.2">
      <c r="D2851" s="139"/>
    </row>
    <row r="2852" spans="4:4" x14ac:dyDescent="0.2">
      <c r="D2852" s="139"/>
    </row>
    <row r="2853" spans="4:4" x14ac:dyDescent="0.2">
      <c r="D2853" s="139"/>
    </row>
    <row r="2854" spans="4:4" x14ac:dyDescent="0.2">
      <c r="D2854" s="139"/>
    </row>
    <row r="2855" spans="4:4" x14ac:dyDescent="0.2">
      <c r="D2855" s="139"/>
    </row>
    <row r="2856" spans="4:4" x14ac:dyDescent="0.2">
      <c r="D2856" s="139"/>
    </row>
    <row r="2857" spans="4:4" x14ac:dyDescent="0.2">
      <c r="D2857" s="139"/>
    </row>
    <row r="2858" spans="4:4" x14ac:dyDescent="0.2">
      <c r="D2858" s="139"/>
    </row>
    <row r="2859" spans="4:4" x14ac:dyDescent="0.2">
      <c r="D2859" s="139"/>
    </row>
    <row r="2860" spans="4:4" x14ac:dyDescent="0.2">
      <c r="D2860" s="139"/>
    </row>
    <row r="2861" spans="4:4" x14ac:dyDescent="0.2">
      <c r="D2861" s="139"/>
    </row>
    <row r="2862" spans="4:4" x14ac:dyDescent="0.2">
      <c r="D2862" s="139"/>
    </row>
    <row r="2863" spans="4:4" x14ac:dyDescent="0.2">
      <c r="D2863" s="139"/>
    </row>
    <row r="2864" spans="4:4" x14ac:dyDescent="0.2">
      <c r="D2864" s="139"/>
    </row>
    <row r="2865" spans="4:4" x14ac:dyDescent="0.2">
      <c r="D2865" s="139"/>
    </row>
    <row r="2866" spans="4:4" x14ac:dyDescent="0.2">
      <c r="D2866" s="139"/>
    </row>
    <row r="2867" spans="4:4" x14ac:dyDescent="0.2">
      <c r="D2867" s="139"/>
    </row>
    <row r="2868" spans="4:4" x14ac:dyDescent="0.2">
      <c r="D2868" s="139"/>
    </row>
    <row r="2869" spans="4:4" x14ac:dyDescent="0.2">
      <c r="D2869" s="139"/>
    </row>
    <row r="2870" spans="4:4" x14ac:dyDescent="0.2">
      <c r="D2870" s="139"/>
    </row>
    <row r="2871" spans="4:4" x14ac:dyDescent="0.2">
      <c r="D2871" s="139"/>
    </row>
    <row r="2872" spans="4:4" x14ac:dyDescent="0.2">
      <c r="D2872" s="139"/>
    </row>
    <row r="2873" spans="4:4" x14ac:dyDescent="0.2">
      <c r="D2873" s="139"/>
    </row>
    <row r="2874" spans="4:4" x14ac:dyDescent="0.2">
      <c r="D2874" s="139"/>
    </row>
    <row r="2875" spans="4:4" x14ac:dyDescent="0.2">
      <c r="D2875" s="139"/>
    </row>
    <row r="2876" spans="4:4" x14ac:dyDescent="0.2">
      <c r="D2876" s="139"/>
    </row>
    <row r="2877" spans="4:4" x14ac:dyDescent="0.2">
      <c r="D2877" s="139"/>
    </row>
    <row r="2878" spans="4:4" x14ac:dyDescent="0.2">
      <c r="D2878" s="139"/>
    </row>
    <row r="2879" spans="4:4" x14ac:dyDescent="0.2">
      <c r="D2879" s="139"/>
    </row>
    <row r="2880" spans="4:4" x14ac:dyDescent="0.2">
      <c r="D2880" s="139"/>
    </row>
    <row r="2881" spans="4:4" x14ac:dyDescent="0.2">
      <c r="D2881" s="139"/>
    </row>
    <row r="2882" spans="4:4" x14ac:dyDescent="0.2">
      <c r="D2882" s="139"/>
    </row>
    <row r="2883" spans="4:4" x14ac:dyDescent="0.2">
      <c r="D2883" s="139"/>
    </row>
    <row r="2884" spans="4:4" x14ac:dyDescent="0.2">
      <c r="D2884" s="139"/>
    </row>
    <row r="2885" spans="4:4" x14ac:dyDescent="0.2">
      <c r="D2885" s="139"/>
    </row>
    <row r="2886" spans="4:4" x14ac:dyDescent="0.2">
      <c r="D2886" s="139"/>
    </row>
    <row r="2887" spans="4:4" x14ac:dyDescent="0.2">
      <c r="D2887" s="139"/>
    </row>
    <row r="2888" spans="4:4" x14ac:dyDescent="0.2">
      <c r="D2888" s="139"/>
    </row>
    <row r="2889" spans="4:4" x14ac:dyDescent="0.2">
      <c r="D2889" s="139"/>
    </row>
    <row r="2890" spans="4:4" x14ac:dyDescent="0.2">
      <c r="D2890" s="139"/>
    </row>
    <row r="2891" spans="4:4" x14ac:dyDescent="0.2">
      <c r="D2891" s="139"/>
    </row>
    <row r="2892" spans="4:4" x14ac:dyDescent="0.2">
      <c r="D2892" s="139"/>
    </row>
    <row r="2893" spans="4:4" x14ac:dyDescent="0.2">
      <c r="D2893" s="139"/>
    </row>
    <row r="2894" spans="4:4" x14ac:dyDescent="0.2">
      <c r="D2894" s="139"/>
    </row>
    <row r="2895" spans="4:4" x14ac:dyDescent="0.2">
      <c r="D2895" s="139"/>
    </row>
    <row r="2896" spans="4:4" x14ac:dyDescent="0.2">
      <c r="D2896" s="139"/>
    </row>
    <row r="2897" spans="4:4" x14ac:dyDescent="0.2">
      <c r="D2897" s="139"/>
    </row>
    <row r="2898" spans="4:4" x14ac:dyDescent="0.2">
      <c r="D2898" s="139"/>
    </row>
    <row r="2899" spans="4:4" x14ac:dyDescent="0.2">
      <c r="D2899" s="139"/>
    </row>
    <row r="2900" spans="4:4" x14ac:dyDescent="0.2">
      <c r="D2900" s="139"/>
    </row>
    <row r="2901" spans="4:4" x14ac:dyDescent="0.2">
      <c r="D2901" s="139"/>
    </row>
    <row r="2902" spans="4:4" x14ac:dyDescent="0.2">
      <c r="D2902" s="139"/>
    </row>
    <row r="2903" spans="4:4" x14ac:dyDescent="0.2">
      <c r="D2903" s="139"/>
    </row>
    <row r="2904" spans="4:4" x14ac:dyDescent="0.2">
      <c r="D2904" s="139"/>
    </row>
    <row r="2905" spans="4:4" x14ac:dyDescent="0.2">
      <c r="D2905" s="139"/>
    </row>
    <row r="2906" spans="4:4" x14ac:dyDescent="0.2">
      <c r="D2906" s="139"/>
    </row>
    <row r="2907" spans="4:4" x14ac:dyDescent="0.2">
      <c r="D2907" s="139"/>
    </row>
    <row r="2908" spans="4:4" x14ac:dyDescent="0.2">
      <c r="D2908" s="139"/>
    </row>
    <row r="2909" spans="4:4" x14ac:dyDescent="0.2">
      <c r="D2909" s="139"/>
    </row>
    <row r="2910" spans="4:4" x14ac:dyDescent="0.2">
      <c r="D2910" s="139"/>
    </row>
    <row r="2911" spans="4:4" x14ac:dyDescent="0.2">
      <c r="D2911" s="139"/>
    </row>
    <row r="2912" spans="4:4" x14ac:dyDescent="0.2">
      <c r="D2912" s="139"/>
    </row>
    <row r="2913" spans="4:4" x14ac:dyDescent="0.2">
      <c r="D2913" s="139"/>
    </row>
    <row r="2914" spans="4:4" x14ac:dyDescent="0.2">
      <c r="D2914" s="139"/>
    </row>
    <row r="2915" spans="4:4" x14ac:dyDescent="0.2">
      <c r="D2915" s="139"/>
    </row>
    <row r="2916" spans="4:4" x14ac:dyDescent="0.2">
      <c r="D2916" s="139"/>
    </row>
    <row r="2917" spans="4:4" x14ac:dyDescent="0.2">
      <c r="D2917" s="139"/>
    </row>
    <row r="2918" spans="4:4" x14ac:dyDescent="0.2">
      <c r="D2918" s="139"/>
    </row>
    <row r="2919" spans="4:4" x14ac:dyDescent="0.2">
      <c r="D2919" s="139"/>
    </row>
    <row r="2920" spans="4:4" x14ac:dyDescent="0.2">
      <c r="D2920" s="139"/>
    </row>
    <row r="2921" spans="4:4" x14ac:dyDescent="0.2">
      <c r="D2921" s="139"/>
    </row>
    <row r="2922" spans="4:4" x14ac:dyDescent="0.2">
      <c r="D2922" s="139"/>
    </row>
    <row r="2923" spans="4:4" x14ac:dyDescent="0.2">
      <c r="D2923" s="139"/>
    </row>
    <row r="2924" spans="4:4" x14ac:dyDescent="0.2">
      <c r="D2924" s="139"/>
    </row>
    <row r="2925" spans="4:4" x14ac:dyDescent="0.2">
      <c r="D2925" s="139"/>
    </row>
    <row r="2926" spans="4:4" x14ac:dyDescent="0.2">
      <c r="D2926" s="139"/>
    </row>
    <row r="2927" spans="4:4" x14ac:dyDescent="0.2">
      <c r="D2927" s="139"/>
    </row>
    <row r="2928" spans="4:4" x14ac:dyDescent="0.2">
      <c r="D2928" s="139"/>
    </row>
    <row r="2929" spans="4:4" x14ac:dyDescent="0.2">
      <c r="D2929" s="139"/>
    </row>
    <row r="2930" spans="4:4" x14ac:dyDescent="0.2">
      <c r="D2930" s="139"/>
    </row>
    <row r="2931" spans="4:4" x14ac:dyDescent="0.2">
      <c r="D2931" s="139"/>
    </row>
    <row r="2932" spans="4:4" x14ac:dyDescent="0.2">
      <c r="D2932" s="139"/>
    </row>
    <row r="2933" spans="4:4" x14ac:dyDescent="0.2">
      <c r="D2933" s="139"/>
    </row>
    <row r="2934" spans="4:4" x14ac:dyDescent="0.2">
      <c r="D2934" s="139"/>
    </row>
    <row r="2935" spans="4:4" x14ac:dyDescent="0.2">
      <c r="D2935" s="139"/>
    </row>
    <row r="2936" spans="4:4" x14ac:dyDescent="0.2">
      <c r="D2936" s="139"/>
    </row>
    <row r="2937" spans="4:4" x14ac:dyDescent="0.2">
      <c r="D2937" s="139"/>
    </row>
    <row r="2938" spans="4:4" x14ac:dyDescent="0.2">
      <c r="D2938" s="139"/>
    </row>
    <row r="2939" spans="4:4" x14ac:dyDescent="0.2">
      <c r="D2939" s="139"/>
    </row>
    <row r="2940" spans="4:4" x14ac:dyDescent="0.2">
      <c r="D2940" s="139"/>
    </row>
    <row r="2941" spans="4:4" x14ac:dyDescent="0.2">
      <c r="D2941" s="139"/>
    </row>
    <row r="2942" spans="4:4" x14ac:dyDescent="0.2">
      <c r="D2942" s="139"/>
    </row>
    <row r="2943" spans="4:4" x14ac:dyDescent="0.2">
      <c r="D2943" s="139"/>
    </row>
    <row r="2944" spans="4:4" x14ac:dyDescent="0.2">
      <c r="D2944" s="139"/>
    </row>
    <row r="2945" spans="4:4" x14ac:dyDescent="0.2">
      <c r="D2945" s="139"/>
    </row>
    <row r="2946" spans="4:4" x14ac:dyDescent="0.2">
      <c r="D2946" s="139"/>
    </row>
    <row r="2947" spans="4:4" x14ac:dyDescent="0.2">
      <c r="D2947" s="139"/>
    </row>
    <row r="2948" spans="4:4" x14ac:dyDescent="0.2">
      <c r="D2948" s="139"/>
    </row>
    <row r="2949" spans="4:4" x14ac:dyDescent="0.2">
      <c r="D2949" s="139"/>
    </row>
    <row r="2950" spans="4:4" x14ac:dyDescent="0.2">
      <c r="D2950" s="139"/>
    </row>
    <row r="2951" spans="4:4" x14ac:dyDescent="0.2">
      <c r="D2951" s="139"/>
    </row>
    <row r="2952" spans="4:4" x14ac:dyDescent="0.2">
      <c r="D2952" s="139"/>
    </row>
    <row r="2953" spans="4:4" x14ac:dyDescent="0.2">
      <c r="D2953" s="139"/>
    </row>
    <row r="2954" spans="4:4" x14ac:dyDescent="0.2">
      <c r="D2954" s="139"/>
    </row>
    <row r="2955" spans="4:4" x14ac:dyDescent="0.2">
      <c r="D2955" s="139"/>
    </row>
    <row r="2956" spans="4:4" x14ac:dyDescent="0.2">
      <c r="D2956" s="139"/>
    </row>
    <row r="2957" spans="4:4" x14ac:dyDescent="0.2">
      <c r="D2957" s="139"/>
    </row>
    <row r="2958" spans="4:4" x14ac:dyDescent="0.2">
      <c r="D2958" s="139"/>
    </row>
    <row r="2959" spans="4:4" x14ac:dyDescent="0.2">
      <c r="D2959" s="139"/>
    </row>
    <row r="2960" spans="4:4" x14ac:dyDescent="0.2">
      <c r="D2960" s="139"/>
    </row>
    <row r="2961" spans="4:4" x14ac:dyDescent="0.2">
      <c r="D2961" s="139"/>
    </row>
    <row r="2962" spans="4:4" x14ac:dyDescent="0.2">
      <c r="D2962" s="139"/>
    </row>
    <row r="2963" spans="4:4" x14ac:dyDescent="0.2">
      <c r="D2963" s="139"/>
    </row>
    <row r="2964" spans="4:4" x14ac:dyDescent="0.2">
      <c r="D2964" s="139"/>
    </row>
    <row r="2965" spans="4:4" x14ac:dyDescent="0.2">
      <c r="D2965" s="139"/>
    </row>
    <row r="2966" spans="4:4" x14ac:dyDescent="0.2">
      <c r="D2966" s="139"/>
    </row>
    <row r="2967" spans="4:4" x14ac:dyDescent="0.2">
      <c r="D2967" s="139"/>
    </row>
    <row r="2968" spans="4:4" x14ac:dyDescent="0.2">
      <c r="D2968" s="139"/>
    </row>
    <row r="2969" spans="4:4" x14ac:dyDescent="0.2">
      <c r="D2969" s="139"/>
    </row>
    <row r="2970" spans="4:4" x14ac:dyDescent="0.2">
      <c r="D2970" s="139"/>
    </row>
    <row r="2971" spans="4:4" x14ac:dyDescent="0.2">
      <c r="D2971" s="139"/>
    </row>
    <row r="2972" spans="4:4" x14ac:dyDescent="0.2">
      <c r="D2972" s="139"/>
    </row>
    <row r="2973" spans="4:4" x14ac:dyDescent="0.2">
      <c r="D2973" s="139"/>
    </row>
    <row r="2974" spans="4:4" x14ac:dyDescent="0.2">
      <c r="D2974" s="139"/>
    </row>
    <row r="2975" spans="4:4" x14ac:dyDescent="0.2">
      <c r="D2975" s="139"/>
    </row>
    <row r="2976" spans="4:4" x14ac:dyDescent="0.2">
      <c r="D2976" s="139"/>
    </row>
    <row r="2977" spans="4:4" x14ac:dyDescent="0.2">
      <c r="D2977" s="139"/>
    </row>
    <row r="2978" spans="4:4" x14ac:dyDescent="0.2">
      <c r="D2978" s="139"/>
    </row>
    <row r="2979" spans="4:4" x14ac:dyDescent="0.2">
      <c r="D2979" s="139"/>
    </row>
    <row r="2980" spans="4:4" x14ac:dyDescent="0.2">
      <c r="D2980" s="139"/>
    </row>
    <row r="2981" spans="4:4" x14ac:dyDescent="0.2">
      <c r="D2981" s="139"/>
    </row>
    <row r="2982" spans="4:4" x14ac:dyDescent="0.2">
      <c r="D2982" s="139"/>
    </row>
    <row r="2983" spans="4:4" x14ac:dyDescent="0.2">
      <c r="D2983" s="139"/>
    </row>
    <row r="2984" spans="4:4" x14ac:dyDescent="0.2">
      <c r="D2984" s="139"/>
    </row>
    <row r="2985" spans="4:4" x14ac:dyDescent="0.2">
      <c r="D2985" s="139"/>
    </row>
    <row r="2986" spans="4:4" x14ac:dyDescent="0.2">
      <c r="D2986" s="139"/>
    </row>
    <row r="2987" spans="4:4" x14ac:dyDescent="0.2">
      <c r="D2987" s="139"/>
    </row>
    <row r="2988" spans="4:4" x14ac:dyDescent="0.2">
      <c r="D2988" s="139"/>
    </row>
    <row r="2989" spans="4:4" x14ac:dyDescent="0.2">
      <c r="D2989" s="139"/>
    </row>
    <row r="2990" spans="4:4" x14ac:dyDescent="0.2">
      <c r="D2990" s="139"/>
    </row>
    <row r="2991" spans="4:4" x14ac:dyDescent="0.2">
      <c r="D2991" s="139"/>
    </row>
    <row r="2992" spans="4:4" x14ac:dyDescent="0.2">
      <c r="D2992" s="139"/>
    </row>
    <row r="2993" spans="4:4" x14ac:dyDescent="0.2">
      <c r="D2993" s="139"/>
    </row>
    <row r="2994" spans="4:4" x14ac:dyDescent="0.2">
      <c r="D2994" s="139"/>
    </row>
    <row r="2995" spans="4:4" x14ac:dyDescent="0.2">
      <c r="D2995" s="139"/>
    </row>
    <row r="2996" spans="4:4" x14ac:dyDescent="0.2">
      <c r="D2996" s="139"/>
    </row>
    <row r="2997" spans="4:4" x14ac:dyDescent="0.2">
      <c r="D2997" s="139"/>
    </row>
    <row r="2998" spans="4:4" x14ac:dyDescent="0.2">
      <c r="D2998" s="139"/>
    </row>
    <row r="2999" spans="4:4" x14ac:dyDescent="0.2">
      <c r="D2999" s="139"/>
    </row>
    <row r="3000" spans="4:4" x14ac:dyDescent="0.2">
      <c r="D3000" s="139"/>
    </row>
    <row r="3001" spans="4:4" x14ac:dyDescent="0.2">
      <c r="D3001" s="139"/>
    </row>
    <row r="3002" spans="4:4" x14ac:dyDescent="0.2">
      <c r="D3002" s="139"/>
    </row>
    <row r="3003" spans="4:4" x14ac:dyDescent="0.2">
      <c r="D3003" s="139"/>
    </row>
    <row r="3004" spans="4:4" x14ac:dyDescent="0.2">
      <c r="D3004" s="139"/>
    </row>
    <row r="3005" spans="4:4" x14ac:dyDescent="0.2">
      <c r="D3005" s="139"/>
    </row>
    <row r="3006" spans="4:4" x14ac:dyDescent="0.2">
      <c r="D3006" s="139"/>
    </row>
    <row r="3007" spans="4:4" x14ac:dyDescent="0.2">
      <c r="D3007" s="139"/>
    </row>
    <row r="3008" spans="4:4" x14ac:dyDescent="0.2">
      <c r="D3008" s="139"/>
    </row>
    <row r="3009" spans="4:4" x14ac:dyDescent="0.2">
      <c r="D3009" s="139"/>
    </row>
    <row r="3010" spans="4:4" x14ac:dyDescent="0.2">
      <c r="D3010" s="139"/>
    </row>
    <row r="3011" spans="4:4" x14ac:dyDescent="0.2">
      <c r="D3011" s="139"/>
    </row>
    <row r="3012" spans="4:4" x14ac:dyDescent="0.2">
      <c r="D3012" s="139"/>
    </row>
    <row r="3013" spans="4:4" x14ac:dyDescent="0.2">
      <c r="D3013" s="139"/>
    </row>
    <row r="3014" spans="4:4" x14ac:dyDescent="0.2">
      <c r="D3014" s="139"/>
    </row>
    <row r="3015" spans="4:4" x14ac:dyDescent="0.2">
      <c r="D3015" s="139"/>
    </row>
    <row r="3016" spans="4:4" x14ac:dyDescent="0.2">
      <c r="D3016" s="139"/>
    </row>
    <row r="3017" spans="4:4" x14ac:dyDescent="0.2">
      <c r="D3017" s="139"/>
    </row>
    <row r="3018" spans="4:4" x14ac:dyDescent="0.2">
      <c r="D3018" s="139"/>
    </row>
    <row r="3019" spans="4:4" x14ac:dyDescent="0.2">
      <c r="D3019" s="139"/>
    </row>
    <row r="3020" spans="4:4" x14ac:dyDescent="0.2">
      <c r="D3020" s="139"/>
    </row>
    <row r="3021" spans="4:4" x14ac:dyDescent="0.2">
      <c r="D3021" s="139"/>
    </row>
    <row r="3022" spans="4:4" x14ac:dyDescent="0.2">
      <c r="D3022" s="139"/>
    </row>
    <row r="3023" spans="4:4" x14ac:dyDescent="0.2">
      <c r="D3023" s="139"/>
    </row>
    <row r="3024" spans="4:4" x14ac:dyDescent="0.2">
      <c r="D3024" s="139"/>
    </row>
    <row r="3025" spans="4:4" x14ac:dyDescent="0.2">
      <c r="D3025" s="139"/>
    </row>
    <row r="3026" spans="4:4" x14ac:dyDescent="0.2">
      <c r="D3026" s="139"/>
    </row>
    <row r="3027" spans="4:4" x14ac:dyDescent="0.2">
      <c r="D3027" s="139"/>
    </row>
    <row r="3028" spans="4:4" x14ac:dyDescent="0.2">
      <c r="D3028" s="139"/>
    </row>
    <row r="3029" spans="4:4" x14ac:dyDescent="0.2">
      <c r="D3029" s="139"/>
    </row>
    <row r="3030" spans="4:4" x14ac:dyDescent="0.2">
      <c r="D3030" s="139"/>
    </row>
    <row r="3031" spans="4:4" x14ac:dyDescent="0.2">
      <c r="D3031" s="139"/>
    </row>
    <row r="3032" spans="4:4" x14ac:dyDescent="0.2">
      <c r="D3032" s="139"/>
    </row>
    <row r="3033" spans="4:4" x14ac:dyDescent="0.2">
      <c r="D3033" s="139"/>
    </row>
    <row r="3034" spans="4:4" x14ac:dyDescent="0.2">
      <c r="D3034" s="139"/>
    </row>
    <row r="3035" spans="4:4" x14ac:dyDescent="0.2">
      <c r="D3035" s="139"/>
    </row>
    <row r="3036" spans="4:4" x14ac:dyDescent="0.2">
      <c r="D3036" s="139"/>
    </row>
    <row r="3037" spans="4:4" x14ac:dyDescent="0.2">
      <c r="D3037" s="139"/>
    </row>
    <row r="3038" spans="4:4" x14ac:dyDescent="0.2">
      <c r="D3038" s="139"/>
    </row>
    <row r="3039" spans="4:4" x14ac:dyDescent="0.2">
      <c r="D3039" s="139"/>
    </row>
    <row r="3040" spans="4:4" x14ac:dyDescent="0.2">
      <c r="D3040" s="139"/>
    </row>
    <row r="3041" spans="4:4" x14ac:dyDescent="0.2">
      <c r="D3041" s="139"/>
    </row>
    <row r="3042" spans="4:4" x14ac:dyDescent="0.2">
      <c r="D3042" s="139"/>
    </row>
    <row r="3043" spans="4:4" x14ac:dyDescent="0.2">
      <c r="D3043" s="139"/>
    </row>
    <row r="3044" spans="4:4" x14ac:dyDescent="0.2">
      <c r="D3044" s="139"/>
    </row>
    <row r="3045" spans="4:4" x14ac:dyDescent="0.2">
      <c r="D3045" s="139"/>
    </row>
    <row r="3046" spans="4:4" x14ac:dyDescent="0.2">
      <c r="D3046" s="139"/>
    </row>
    <row r="3047" spans="4:4" x14ac:dyDescent="0.2">
      <c r="D3047" s="139"/>
    </row>
    <row r="3048" spans="4:4" x14ac:dyDescent="0.2">
      <c r="D3048" s="139"/>
    </row>
    <row r="3049" spans="4:4" x14ac:dyDescent="0.2">
      <c r="D3049" s="139"/>
    </row>
    <row r="3050" spans="4:4" x14ac:dyDescent="0.2">
      <c r="D3050" s="139"/>
    </row>
    <row r="3051" spans="4:4" x14ac:dyDescent="0.2">
      <c r="D3051" s="139"/>
    </row>
    <row r="3052" spans="4:4" x14ac:dyDescent="0.2">
      <c r="D3052" s="139"/>
    </row>
    <row r="3053" spans="4:4" x14ac:dyDescent="0.2">
      <c r="D3053" s="139"/>
    </row>
    <row r="3054" spans="4:4" x14ac:dyDescent="0.2">
      <c r="D3054" s="139"/>
    </row>
    <row r="3055" spans="4:4" x14ac:dyDescent="0.2">
      <c r="D3055" s="139"/>
    </row>
    <row r="3056" spans="4:4" x14ac:dyDescent="0.2">
      <c r="D3056" s="139"/>
    </row>
    <row r="3057" spans="4:4" x14ac:dyDescent="0.2">
      <c r="D3057" s="139"/>
    </row>
    <row r="3058" spans="4:4" x14ac:dyDescent="0.2">
      <c r="D3058" s="139"/>
    </row>
    <row r="3059" spans="4:4" x14ac:dyDescent="0.2">
      <c r="D3059" s="139"/>
    </row>
    <row r="3060" spans="4:4" x14ac:dyDescent="0.2">
      <c r="D3060" s="139"/>
    </row>
    <row r="3061" spans="4:4" x14ac:dyDescent="0.2">
      <c r="D3061" s="139"/>
    </row>
    <row r="3062" spans="4:4" x14ac:dyDescent="0.2">
      <c r="D3062" s="139"/>
    </row>
    <row r="3063" spans="4:4" x14ac:dyDescent="0.2">
      <c r="D3063" s="139"/>
    </row>
    <row r="3064" spans="4:4" x14ac:dyDescent="0.2">
      <c r="D3064" s="139"/>
    </row>
    <row r="3065" spans="4:4" x14ac:dyDescent="0.2">
      <c r="D3065" s="139"/>
    </row>
    <row r="3066" spans="4:4" x14ac:dyDescent="0.2">
      <c r="D3066" s="139"/>
    </row>
    <row r="3067" spans="4:4" x14ac:dyDescent="0.2">
      <c r="D3067" s="139"/>
    </row>
    <row r="3068" spans="4:4" x14ac:dyDescent="0.2">
      <c r="D3068" s="139"/>
    </row>
    <row r="3069" spans="4:4" x14ac:dyDescent="0.2">
      <c r="D3069" s="139"/>
    </row>
    <row r="3070" spans="4:4" x14ac:dyDescent="0.2">
      <c r="D3070" s="139"/>
    </row>
    <row r="3071" spans="4:4" x14ac:dyDescent="0.2">
      <c r="D3071" s="139"/>
    </row>
    <row r="3072" spans="4:4" x14ac:dyDescent="0.2">
      <c r="D3072" s="139"/>
    </row>
    <row r="3073" spans="4:4" x14ac:dyDescent="0.2">
      <c r="D3073" s="139"/>
    </row>
    <row r="3074" spans="4:4" x14ac:dyDescent="0.2">
      <c r="D3074" s="139"/>
    </row>
    <row r="3075" spans="4:4" x14ac:dyDescent="0.2">
      <c r="D3075" s="139"/>
    </row>
    <row r="3076" spans="4:4" x14ac:dyDescent="0.2">
      <c r="D3076" s="139"/>
    </row>
    <row r="3077" spans="4:4" x14ac:dyDescent="0.2">
      <c r="D3077" s="139"/>
    </row>
    <row r="3078" spans="4:4" x14ac:dyDescent="0.2">
      <c r="D3078" s="139"/>
    </row>
    <row r="3079" spans="4:4" x14ac:dyDescent="0.2">
      <c r="D3079" s="139"/>
    </row>
    <row r="3080" spans="4:4" x14ac:dyDescent="0.2">
      <c r="D3080" s="139"/>
    </row>
    <row r="3081" spans="4:4" x14ac:dyDescent="0.2">
      <c r="D3081" s="139"/>
    </row>
    <row r="3082" spans="4:4" x14ac:dyDescent="0.2">
      <c r="D3082" s="139"/>
    </row>
    <row r="3083" spans="4:4" x14ac:dyDescent="0.2">
      <c r="D3083" s="139"/>
    </row>
    <row r="3084" spans="4:4" x14ac:dyDescent="0.2">
      <c r="D3084" s="139"/>
    </row>
    <row r="3085" spans="4:4" x14ac:dyDescent="0.2">
      <c r="D3085" s="139"/>
    </row>
    <row r="3086" spans="4:4" x14ac:dyDescent="0.2">
      <c r="D3086" s="139"/>
    </row>
    <row r="3087" spans="4:4" x14ac:dyDescent="0.2">
      <c r="D3087" s="139"/>
    </row>
    <row r="3088" spans="4:4" x14ac:dyDescent="0.2">
      <c r="D3088" s="139"/>
    </row>
    <row r="3089" spans="4:4" x14ac:dyDescent="0.2">
      <c r="D3089" s="139"/>
    </row>
    <row r="3090" spans="4:4" x14ac:dyDescent="0.2">
      <c r="D3090" s="139"/>
    </row>
    <row r="3091" spans="4:4" x14ac:dyDescent="0.2">
      <c r="D3091" s="139"/>
    </row>
    <row r="3092" spans="4:4" x14ac:dyDescent="0.2">
      <c r="D3092" s="139"/>
    </row>
    <row r="3093" spans="4:4" x14ac:dyDescent="0.2">
      <c r="D3093" s="139"/>
    </row>
    <row r="3094" spans="4:4" x14ac:dyDescent="0.2">
      <c r="D3094" s="139"/>
    </row>
    <row r="3095" spans="4:4" x14ac:dyDescent="0.2">
      <c r="D3095" s="139"/>
    </row>
    <row r="3096" spans="4:4" x14ac:dyDescent="0.2">
      <c r="D3096" s="139"/>
    </row>
    <row r="3097" spans="4:4" x14ac:dyDescent="0.2">
      <c r="D3097" s="139"/>
    </row>
    <row r="3098" spans="4:4" x14ac:dyDescent="0.2">
      <c r="D3098" s="139"/>
    </row>
    <row r="3099" spans="4:4" x14ac:dyDescent="0.2">
      <c r="D3099" s="139"/>
    </row>
    <row r="3100" spans="4:4" x14ac:dyDescent="0.2">
      <c r="D3100" s="139"/>
    </row>
    <row r="3101" spans="4:4" x14ac:dyDescent="0.2">
      <c r="D3101" s="139"/>
    </row>
    <row r="3102" spans="4:4" x14ac:dyDescent="0.2">
      <c r="D3102" s="139"/>
    </row>
    <row r="3103" spans="4:4" x14ac:dyDescent="0.2">
      <c r="D3103" s="139"/>
    </row>
    <row r="3104" spans="4:4" x14ac:dyDescent="0.2">
      <c r="D3104" s="139"/>
    </row>
    <row r="3105" spans="4:4" x14ac:dyDescent="0.2">
      <c r="D3105" s="139"/>
    </row>
    <row r="3106" spans="4:4" x14ac:dyDescent="0.2">
      <c r="D3106" s="139"/>
    </row>
    <row r="3107" spans="4:4" x14ac:dyDescent="0.2">
      <c r="D3107" s="139"/>
    </row>
    <row r="3108" spans="4:4" x14ac:dyDescent="0.2">
      <c r="D3108" s="139"/>
    </row>
    <row r="3109" spans="4:4" x14ac:dyDescent="0.2">
      <c r="D3109" s="139"/>
    </row>
    <row r="3110" spans="4:4" x14ac:dyDescent="0.2">
      <c r="D3110" s="139"/>
    </row>
    <row r="3111" spans="4:4" x14ac:dyDescent="0.2">
      <c r="D3111" s="139"/>
    </row>
    <row r="3112" spans="4:4" x14ac:dyDescent="0.2">
      <c r="D3112" s="139"/>
    </row>
    <row r="3113" spans="4:4" x14ac:dyDescent="0.2">
      <c r="D3113" s="139"/>
    </row>
    <row r="3114" spans="4:4" x14ac:dyDescent="0.2">
      <c r="D3114" s="139"/>
    </row>
    <row r="3115" spans="4:4" x14ac:dyDescent="0.2">
      <c r="D3115" s="139"/>
    </row>
    <row r="3116" spans="4:4" x14ac:dyDescent="0.2">
      <c r="D3116" s="139"/>
    </row>
    <row r="3117" spans="4:4" x14ac:dyDescent="0.2">
      <c r="D3117" s="139"/>
    </row>
    <row r="3118" spans="4:4" x14ac:dyDescent="0.2">
      <c r="D3118" s="139"/>
    </row>
    <row r="3119" spans="4:4" x14ac:dyDescent="0.2">
      <c r="D3119" s="139"/>
    </row>
    <row r="3120" spans="4:4" x14ac:dyDescent="0.2">
      <c r="D3120" s="139"/>
    </row>
    <row r="3121" spans="4:4" x14ac:dyDescent="0.2">
      <c r="D3121" s="139"/>
    </row>
    <row r="3122" spans="4:4" x14ac:dyDescent="0.2">
      <c r="D3122" s="139"/>
    </row>
    <row r="3123" spans="4:4" x14ac:dyDescent="0.2">
      <c r="D3123" s="139"/>
    </row>
    <row r="3124" spans="4:4" x14ac:dyDescent="0.2">
      <c r="D3124" s="139"/>
    </row>
    <row r="3125" spans="4:4" x14ac:dyDescent="0.2">
      <c r="D3125" s="139"/>
    </row>
    <row r="3126" spans="4:4" x14ac:dyDescent="0.2">
      <c r="D3126" s="139"/>
    </row>
    <row r="3127" spans="4:4" x14ac:dyDescent="0.2">
      <c r="D3127" s="139"/>
    </row>
    <row r="3128" spans="4:4" x14ac:dyDescent="0.2">
      <c r="D3128" s="139"/>
    </row>
    <row r="3129" spans="4:4" x14ac:dyDescent="0.2">
      <c r="D3129" s="139"/>
    </row>
    <row r="3130" spans="4:4" x14ac:dyDescent="0.2">
      <c r="D3130" s="139"/>
    </row>
    <row r="3131" spans="4:4" x14ac:dyDescent="0.2">
      <c r="D3131" s="139"/>
    </row>
    <row r="3132" spans="4:4" x14ac:dyDescent="0.2">
      <c r="D3132" s="139"/>
    </row>
    <row r="3133" spans="4:4" x14ac:dyDescent="0.2">
      <c r="D3133" s="139"/>
    </row>
    <row r="3134" spans="4:4" x14ac:dyDescent="0.2">
      <c r="D3134" s="139"/>
    </row>
    <row r="3135" spans="4:4" x14ac:dyDescent="0.2">
      <c r="D3135" s="139"/>
    </row>
    <row r="3136" spans="4:4" x14ac:dyDescent="0.2">
      <c r="D3136" s="139"/>
    </row>
    <row r="3137" spans="4:4" x14ac:dyDescent="0.2">
      <c r="D3137" s="139"/>
    </row>
    <row r="3138" spans="4:4" x14ac:dyDescent="0.2">
      <c r="D3138" s="139"/>
    </row>
    <row r="3139" spans="4:4" x14ac:dyDescent="0.2">
      <c r="D3139" s="139"/>
    </row>
    <row r="3140" spans="4:4" x14ac:dyDescent="0.2">
      <c r="D3140" s="139"/>
    </row>
    <row r="3141" spans="4:4" x14ac:dyDescent="0.2">
      <c r="D3141" s="139"/>
    </row>
    <row r="3142" spans="4:4" x14ac:dyDescent="0.2">
      <c r="D3142" s="139"/>
    </row>
    <row r="3143" spans="4:4" x14ac:dyDescent="0.2">
      <c r="D3143" s="139"/>
    </row>
    <row r="3144" spans="4:4" x14ac:dyDescent="0.2">
      <c r="D3144" s="139"/>
    </row>
    <row r="3145" spans="4:4" x14ac:dyDescent="0.2">
      <c r="D3145" s="139"/>
    </row>
    <row r="3146" spans="4:4" x14ac:dyDescent="0.2">
      <c r="D3146" s="139"/>
    </row>
    <row r="3147" spans="4:4" x14ac:dyDescent="0.2">
      <c r="D3147" s="139"/>
    </row>
    <row r="3148" spans="4:4" x14ac:dyDescent="0.2">
      <c r="D3148" s="139"/>
    </row>
    <row r="3149" spans="4:4" x14ac:dyDescent="0.2">
      <c r="D3149" s="139"/>
    </row>
    <row r="3150" spans="4:4" x14ac:dyDescent="0.2">
      <c r="D3150" s="139"/>
    </row>
    <row r="3151" spans="4:4" x14ac:dyDescent="0.2">
      <c r="D3151" s="139"/>
    </row>
    <row r="3152" spans="4:4" x14ac:dyDescent="0.2">
      <c r="D3152" s="139"/>
    </row>
    <row r="3153" spans="4:4" x14ac:dyDescent="0.2">
      <c r="D3153" s="139"/>
    </row>
    <row r="3154" spans="4:4" x14ac:dyDescent="0.2">
      <c r="D3154" s="139"/>
    </row>
    <row r="3155" spans="4:4" x14ac:dyDescent="0.2">
      <c r="D3155" s="139"/>
    </row>
    <row r="3156" spans="4:4" x14ac:dyDescent="0.2">
      <c r="D3156" s="139"/>
    </row>
    <row r="3157" spans="4:4" x14ac:dyDescent="0.2">
      <c r="D3157" s="139"/>
    </row>
    <row r="3158" spans="4:4" x14ac:dyDescent="0.2">
      <c r="D3158" s="139"/>
    </row>
    <row r="3159" spans="4:4" x14ac:dyDescent="0.2">
      <c r="D3159" s="139"/>
    </row>
    <row r="3160" spans="4:4" x14ac:dyDescent="0.2">
      <c r="D3160" s="139"/>
    </row>
    <row r="3161" spans="4:4" x14ac:dyDescent="0.2">
      <c r="D3161" s="139"/>
    </row>
    <row r="3162" spans="4:4" x14ac:dyDescent="0.2">
      <c r="D3162" s="139"/>
    </row>
    <row r="3163" spans="4:4" x14ac:dyDescent="0.2">
      <c r="D3163" s="139"/>
    </row>
    <row r="3164" spans="4:4" x14ac:dyDescent="0.2">
      <c r="D3164" s="139"/>
    </row>
    <row r="3165" spans="4:4" x14ac:dyDescent="0.2">
      <c r="D3165" s="139"/>
    </row>
    <row r="3166" spans="4:4" x14ac:dyDescent="0.2">
      <c r="D3166" s="139"/>
    </row>
    <row r="3167" spans="4:4" x14ac:dyDescent="0.2">
      <c r="D3167" s="139"/>
    </row>
    <row r="3168" spans="4:4" x14ac:dyDescent="0.2">
      <c r="D3168" s="139"/>
    </row>
    <row r="3169" spans="4:4" x14ac:dyDescent="0.2">
      <c r="D3169" s="139"/>
    </row>
    <row r="3170" spans="4:4" x14ac:dyDescent="0.2">
      <c r="D3170" s="139"/>
    </row>
    <row r="3171" spans="4:4" x14ac:dyDescent="0.2">
      <c r="D3171" s="139"/>
    </row>
    <row r="3172" spans="4:4" x14ac:dyDescent="0.2">
      <c r="D3172" s="139"/>
    </row>
    <row r="3173" spans="4:4" x14ac:dyDescent="0.2">
      <c r="D3173" s="139"/>
    </row>
    <row r="3174" spans="4:4" x14ac:dyDescent="0.2">
      <c r="D3174" s="139"/>
    </row>
    <row r="3175" spans="4:4" x14ac:dyDescent="0.2">
      <c r="D3175" s="139"/>
    </row>
    <row r="3176" spans="4:4" x14ac:dyDescent="0.2">
      <c r="D3176" s="139"/>
    </row>
    <row r="3177" spans="4:4" x14ac:dyDescent="0.2">
      <c r="D3177" s="139"/>
    </row>
    <row r="3178" spans="4:4" x14ac:dyDescent="0.2">
      <c r="D3178" s="139"/>
    </row>
    <row r="3179" spans="4:4" x14ac:dyDescent="0.2">
      <c r="D3179" s="139"/>
    </row>
    <row r="3180" spans="4:4" x14ac:dyDescent="0.2">
      <c r="D3180" s="139"/>
    </row>
    <row r="3181" spans="4:4" x14ac:dyDescent="0.2">
      <c r="D3181" s="139"/>
    </row>
    <row r="3182" spans="4:4" x14ac:dyDescent="0.2">
      <c r="D3182" s="139"/>
    </row>
    <row r="3183" spans="4:4" x14ac:dyDescent="0.2">
      <c r="D3183" s="139"/>
    </row>
    <row r="3184" spans="4:4" x14ac:dyDescent="0.2">
      <c r="D3184" s="139"/>
    </row>
    <row r="3185" spans="4:4" x14ac:dyDescent="0.2">
      <c r="D3185" s="139"/>
    </row>
    <row r="3186" spans="4:4" x14ac:dyDescent="0.2">
      <c r="D3186" s="139"/>
    </row>
    <row r="3187" spans="4:4" x14ac:dyDescent="0.2">
      <c r="D3187" s="139"/>
    </row>
    <row r="3188" spans="4:4" x14ac:dyDescent="0.2">
      <c r="D3188" s="139"/>
    </row>
    <row r="3189" spans="4:4" x14ac:dyDescent="0.2">
      <c r="D3189" s="139"/>
    </row>
    <row r="3190" spans="4:4" x14ac:dyDescent="0.2">
      <c r="D3190" s="139"/>
    </row>
    <row r="3191" spans="4:4" x14ac:dyDescent="0.2">
      <c r="D3191" s="139"/>
    </row>
    <row r="3192" spans="4:4" x14ac:dyDescent="0.2">
      <c r="D3192" s="139"/>
    </row>
    <row r="3193" spans="4:4" x14ac:dyDescent="0.2">
      <c r="D3193" s="139"/>
    </row>
    <row r="3194" spans="4:4" x14ac:dyDescent="0.2">
      <c r="D3194" s="139"/>
    </row>
    <row r="3195" spans="4:4" x14ac:dyDescent="0.2">
      <c r="D3195" s="139"/>
    </row>
    <row r="3196" spans="4:4" x14ac:dyDescent="0.2">
      <c r="D3196" s="139"/>
    </row>
    <row r="3197" spans="4:4" x14ac:dyDescent="0.2">
      <c r="D3197" s="139"/>
    </row>
    <row r="3198" spans="4:4" x14ac:dyDescent="0.2">
      <c r="D3198" s="139"/>
    </row>
    <row r="3199" spans="4:4" x14ac:dyDescent="0.2">
      <c r="D3199" s="139"/>
    </row>
    <row r="3200" spans="4:4" x14ac:dyDescent="0.2">
      <c r="D3200" s="139"/>
    </row>
    <row r="3201" spans="4:4" x14ac:dyDescent="0.2">
      <c r="D3201" s="139"/>
    </row>
    <row r="3202" spans="4:4" x14ac:dyDescent="0.2">
      <c r="D3202" s="139"/>
    </row>
    <row r="3203" spans="4:4" x14ac:dyDescent="0.2">
      <c r="D3203" s="139"/>
    </row>
    <row r="3204" spans="4:4" x14ac:dyDescent="0.2">
      <c r="D3204" s="139"/>
    </row>
    <row r="3205" spans="4:4" x14ac:dyDescent="0.2">
      <c r="D3205" s="139"/>
    </row>
    <row r="3206" spans="4:4" x14ac:dyDescent="0.2">
      <c r="D3206" s="139"/>
    </row>
    <row r="3207" spans="4:4" x14ac:dyDescent="0.2">
      <c r="D3207" s="139"/>
    </row>
    <row r="3208" spans="4:4" x14ac:dyDescent="0.2">
      <c r="D3208" s="139"/>
    </row>
    <row r="3209" spans="4:4" x14ac:dyDescent="0.2">
      <c r="D3209" s="139"/>
    </row>
    <row r="3210" spans="4:4" x14ac:dyDescent="0.2">
      <c r="D3210" s="139"/>
    </row>
    <row r="3211" spans="4:4" x14ac:dyDescent="0.2">
      <c r="D3211" s="139"/>
    </row>
    <row r="3212" spans="4:4" x14ac:dyDescent="0.2">
      <c r="D3212" s="139"/>
    </row>
    <row r="3213" spans="4:4" x14ac:dyDescent="0.2">
      <c r="D3213" s="139"/>
    </row>
    <row r="3214" spans="4:4" x14ac:dyDescent="0.2">
      <c r="D3214" s="139"/>
    </row>
    <row r="3215" spans="4:4" x14ac:dyDescent="0.2">
      <c r="D3215" s="139"/>
    </row>
    <row r="3216" spans="4:4" x14ac:dyDescent="0.2">
      <c r="D3216" s="139"/>
    </row>
    <row r="3217" spans="4:4" x14ac:dyDescent="0.2">
      <c r="D3217" s="139"/>
    </row>
    <row r="3218" spans="4:4" x14ac:dyDescent="0.2">
      <c r="D3218" s="139"/>
    </row>
    <row r="3219" spans="4:4" x14ac:dyDescent="0.2">
      <c r="D3219" s="139"/>
    </row>
    <row r="3220" spans="4:4" x14ac:dyDescent="0.2">
      <c r="D3220" s="139"/>
    </row>
    <row r="3221" spans="4:4" x14ac:dyDescent="0.2">
      <c r="D3221" s="139"/>
    </row>
    <row r="3222" spans="4:4" x14ac:dyDescent="0.2">
      <c r="D3222" s="139"/>
    </row>
    <row r="3223" spans="4:4" x14ac:dyDescent="0.2">
      <c r="D3223" s="139"/>
    </row>
    <row r="3224" spans="4:4" x14ac:dyDescent="0.2">
      <c r="D3224" s="139"/>
    </row>
    <row r="3225" spans="4:4" x14ac:dyDescent="0.2">
      <c r="D3225" s="139"/>
    </row>
    <row r="3226" spans="4:4" x14ac:dyDescent="0.2">
      <c r="D3226" s="139"/>
    </row>
    <row r="3227" spans="4:4" x14ac:dyDescent="0.2">
      <c r="D3227" s="139"/>
    </row>
    <row r="3228" spans="4:4" x14ac:dyDescent="0.2">
      <c r="D3228" s="139"/>
    </row>
    <row r="3229" spans="4:4" x14ac:dyDescent="0.2">
      <c r="D3229" s="139"/>
    </row>
    <row r="3230" spans="4:4" x14ac:dyDescent="0.2">
      <c r="D3230" s="139"/>
    </row>
    <row r="3231" spans="4:4" x14ac:dyDescent="0.2">
      <c r="D3231" s="139"/>
    </row>
    <row r="3232" spans="4:4" x14ac:dyDescent="0.2">
      <c r="D3232" s="139"/>
    </row>
    <row r="3233" spans="4:4" x14ac:dyDescent="0.2">
      <c r="D3233" s="139"/>
    </row>
    <row r="3234" spans="4:4" x14ac:dyDescent="0.2">
      <c r="D3234" s="139"/>
    </row>
    <row r="3235" spans="4:4" x14ac:dyDescent="0.2">
      <c r="D3235" s="139"/>
    </row>
    <row r="3236" spans="4:4" x14ac:dyDescent="0.2">
      <c r="D3236" s="139"/>
    </row>
    <row r="3237" spans="4:4" x14ac:dyDescent="0.2">
      <c r="D3237" s="139"/>
    </row>
    <row r="3238" spans="4:4" x14ac:dyDescent="0.2">
      <c r="D3238" s="139"/>
    </row>
    <row r="3239" spans="4:4" x14ac:dyDescent="0.2">
      <c r="D3239" s="139"/>
    </row>
    <row r="3240" spans="4:4" x14ac:dyDescent="0.2">
      <c r="D3240" s="139"/>
    </row>
    <row r="3241" spans="4:4" x14ac:dyDescent="0.2">
      <c r="D3241" s="139"/>
    </row>
    <row r="3242" spans="4:4" x14ac:dyDescent="0.2">
      <c r="D3242" s="139"/>
    </row>
    <row r="3243" spans="4:4" x14ac:dyDescent="0.2">
      <c r="D3243" s="139"/>
    </row>
    <row r="3244" spans="4:4" x14ac:dyDescent="0.2">
      <c r="D3244" s="139"/>
    </row>
    <row r="3245" spans="4:4" x14ac:dyDescent="0.2">
      <c r="D3245" s="139"/>
    </row>
    <row r="3246" spans="4:4" x14ac:dyDescent="0.2">
      <c r="D3246" s="139"/>
    </row>
    <row r="3247" spans="4:4" x14ac:dyDescent="0.2">
      <c r="D3247" s="139"/>
    </row>
    <row r="3248" spans="4:4" x14ac:dyDescent="0.2">
      <c r="D3248" s="139"/>
    </row>
    <row r="3249" spans="4:4" x14ac:dyDescent="0.2">
      <c r="D3249" s="139"/>
    </row>
    <row r="3250" spans="4:4" x14ac:dyDescent="0.2">
      <c r="D3250" s="139"/>
    </row>
    <row r="3251" spans="4:4" x14ac:dyDescent="0.2">
      <c r="D3251" s="139"/>
    </row>
    <row r="3252" spans="4:4" x14ac:dyDescent="0.2">
      <c r="D3252" s="139"/>
    </row>
    <row r="3253" spans="4:4" x14ac:dyDescent="0.2">
      <c r="D3253" s="139"/>
    </row>
    <row r="3254" spans="4:4" x14ac:dyDescent="0.2">
      <c r="D3254" s="139"/>
    </row>
    <row r="3255" spans="4:4" x14ac:dyDescent="0.2">
      <c r="D3255" s="139"/>
    </row>
    <row r="3256" spans="4:4" x14ac:dyDescent="0.2">
      <c r="D3256" s="139"/>
    </row>
    <row r="3257" spans="4:4" x14ac:dyDescent="0.2">
      <c r="D3257" s="139"/>
    </row>
    <row r="3258" spans="4:4" x14ac:dyDescent="0.2">
      <c r="D3258" s="139"/>
    </row>
    <row r="3259" spans="4:4" x14ac:dyDescent="0.2">
      <c r="D3259" s="139"/>
    </row>
    <row r="3260" spans="4:4" x14ac:dyDescent="0.2">
      <c r="D3260" s="139"/>
    </row>
    <row r="3261" spans="4:4" x14ac:dyDescent="0.2">
      <c r="D3261" s="139"/>
    </row>
    <row r="3262" spans="4:4" x14ac:dyDescent="0.2">
      <c r="D3262" s="139"/>
    </row>
    <row r="3263" spans="4:4" x14ac:dyDescent="0.2">
      <c r="D3263" s="139"/>
    </row>
    <row r="3264" spans="4:4" x14ac:dyDescent="0.2">
      <c r="D3264" s="139"/>
    </row>
    <row r="3265" spans="4:4" x14ac:dyDescent="0.2">
      <c r="D3265" s="139"/>
    </row>
    <row r="3266" spans="4:4" x14ac:dyDescent="0.2">
      <c r="D3266" s="139"/>
    </row>
    <row r="3267" spans="4:4" x14ac:dyDescent="0.2">
      <c r="D3267" s="139"/>
    </row>
    <row r="3268" spans="4:4" x14ac:dyDescent="0.2">
      <c r="D3268" s="139"/>
    </row>
    <row r="3269" spans="4:4" x14ac:dyDescent="0.2">
      <c r="D3269" s="139"/>
    </row>
    <row r="3270" spans="4:4" x14ac:dyDescent="0.2">
      <c r="D3270" s="139"/>
    </row>
    <row r="3271" spans="4:4" x14ac:dyDescent="0.2">
      <c r="D3271" s="139"/>
    </row>
    <row r="3272" spans="4:4" x14ac:dyDescent="0.2">
      <c r="D3272" s="139"/>
    </row>
    <row r="3273" spans="4:4" x14ac:dyDescent="0.2">
      <c r="D3273" s="139"/>
    </row>
    <row r="3274" spans="4:4" x14ac:dyDescent="0.2">
      <c r="D3274" s="139"/>
    </row>
    <row r="3275" spans="4:4" x14ac:dyDescent="0.2">
      <c r="D3275" s="139"/>
    </row>
    <row r="3276" spans="4:4" x14ac:dyDescent="0.2">
      <c r="D3276" s="139"/>
    </row>
    <row r="3277" spans="4:4" x14ac:dyDescent="0.2">
      <c r="D3277" s="139"/>
    </row>
    <row r="3278" spans="4:4" x14ac:dyDescent="0.2">
      <c r="D3278" s="139"/>
    </row>
    <row r="3279" spans="4:4" x14ac:dyDescent="0.2">
      <c r="D3279" s="139"/>
    </row>
    <row r="3280" spans="4:4" x14ac:dyDescent="0.2">
      <c r="D3280" s="139"/>
    </row>
    <row r="3281" spans="4:4" x14ac:dyDescent="0.2">
      <c r="D3281" s="139"/>
    </row>
    <row r="3282" spans="4:4" x14ac:dyDescent="0.2">
      <c r="D3282" s="139"/>
    </row>
    <row r="3283" spans="4:4" x14ac:dyDescent="0.2">
      <c r="D3283" s="139"/>
    </row>
    <row r="3284" spans="4:4" x14ac:dyDescent="0.2">
      <c r="D3284" s="139"/>
    </row>
    <row r="3285" spans="4:4" x14ac:dyDescent="0.2">
      <c r="D3285" s="139"/>
    </row>
    <row r="3286" spans="4:4" x14ac:dyDescent="0.2">
      <c r="D3286" s="139"/>
    </row>
    <row r="3287" spans="4:4" x14ac:dyDescent="0.2">
      <c r="D3287" s="139"/>
    </row>
    <row r="3288" spans="4:4" x14ac:dyDescent="0.2">
      <c r="D3288" s="139"/>
    </row>
    <row r="3289" spans="4:4" x14ac:dyDescent="0.2">
      <c r="D3289" s="139"/>
    </row>
    <row r="3290" spans="4:4" x14ac:dyDescent="0.2">
      <c r="D3290" s="139"/>
    </row>
    <row r="3291" spans="4:4" x14ac:dyDescent="0.2">
      <c r="D3291" s="139"/>
    </row>
    <row r="3292" spans="4:4" x14ac:dyDescent="0.2">
      <c r="D3292" s="139"/>
    </row>
    <row r="3293" spans="4:4" x14ac:dyDescent="0.2">
      <c r="D3293" s="139"/>
    </row>
    <row r="3294" spans="4:4" x14ac:dyDescent="0.2">
      <c r="D3294" s="139"/>
    </row>
    <row r="3295" spans="4:4" x14ac:dyDescent="0.2">
      <c r="D3295" s="139"/>
    </row>
    <row r="3296" spans="4:4" x14ac:dyDescent="0.2">
      <c r="D3296" s="139"/>
    </row>
    <row r="3297" spans="4:4" x14ac:dyDescent="0.2">
      <c r="D3297" s="139"/>
    </row>
    <row r="3298" spans="4:4" x14ac:dyDescent="0.2">
      <c r="D3298" s="139"/>
    </row>
    <row r="3299" spans="4:4" x14ac:dyDescent="0.2">
      <c r="D3299" s="139"/>
    </row>
    <row r="3300" spans="4:4" x14ac:dyDescent="0.2">
      <c r="D3300" s="139"/>
    </row>
    <row r="3301" spans="4:4" x14ac:dyDescent="0.2">
      <c r="D3301" s="139"/>
    </row>
    <row r="3302" spans="4:4" x14ac:dyDescent="0.2">
      <c r="D3302" s="139"/>
    </row>
    <row r="3303" spans="4:4" x14ac:dyDescent="0.2">
      <c r="D3303" s="139"/>
    </row>
    <row r="3304" spans="4:4" x14ac:dyDescent="0.2">
      <c r="D3304" s="139"/>
    </row>
    <row r="3305" spans="4:4" x14ac:dyDescent="0.2">
      <c r="D3305" s="139"/>
    </row>
    <row r="3306" spans="4:4" x14ac:dyDescent="0.2">
      <c r="D3306" s="139"/>
    </row>
    <row r="3307" spans="4:4" x14ac:dyDescent="0.2">
      <c r="D3307" s="139"/>
    </row>
    <row r="3308" spans="4:4" x14ac:dyDescent="0.2">
      <c r="D3308" s="139"/>
    </row>
    <row r="3309" spans="4:4" x14ac:dyDescent="0.2">
      <c r="D3309" s="139"/>
    </row>
    <row r="3310" spans="4:4" x14ac:dyDescent="0.2">
      <c r="D3310" s="139"/>
    </row>
    <row r="3311" spans="4:4" x14ac:dyDescent="0.2">
      <c r="D3311" s="139"/>
    </row>
    <row r="3312" spans="4:4" x14ac:dyDescent="0.2">
      <c r="D3312" s="139"/>
    </row>
    <row r="3313" spans="4:4" x14ac:dyDescent="0.2">
      <c r="D3313" s="139"/>
    </row>
    <row r="3314" spans="4:4" x14ac:dyDescent="0.2">
      <c r="D3314" s="139"/>
    </row>
    <row r="3315" spans="4:4" x14ac:dyDescent="0.2">
      <c r="D3315" s="139"/>
    </row>
    <row r="3316" spans="4:4" x14ac:dyDescent="0.2">
      <c r="D3316" s="139"/>
    </row>
    <row r="3317" spans="4:4" x14ac:dyDescent="0.2">
      <c r="D3317" s="139"/>
    </row>
    <row r="3318" spans="4:4" x14ac:dyDescent="0.2">
      <c r="D3318" s="139"/>
    </row>
    <row r="3319" spans="4:4" x14ac:dyDescent="0.2">
      <c r="D3319" s="139"/>
    </row>
    <row r="3320" spans="4:4" x14ac:dyDescent="0.2">
      <c r="D3320" s="139"/>
    </row>
    <row r="3321" spans="4:4" x14ac:dyDescent="0.2">
      <c r="D3321" s="139"/>
    </row>
    <row r="3322" spans="4:4" x14ac:dyDescent="0.2">
      <c r="D3322" s="139"/>
    </row>
    <row r="3323" spans="4:4" x14ac:dyDescent="0.2">
      <c r="D3323" s="139"/>
    </row>
    <row r="3324" spans="4:4" x14ac:dyDescent="0.2">
      <c r="D3324" s="139"/>
    </row>
    <row r="3325" spans="4:4" x14ac:dyDescent="0.2">
      <c r="D3325" s="139"/>
    </row>
    <row r="3326" spans="4:4" x14ac:dyDescent="0.2">
      <c r="D3326" s="139"/>
    </row>
    <row r="3327" spans="4:4" x14ac:dyDescent="0.2">
      <c r="D3327" s="139"/>
    </row>
    <row r="3328" spans="4:4" x14ac:dyDescent="0.2">
      <c r="D3328" s="139"/>
    </row>
    <row r="3329" spans="4:4" x14ac:dyDescent="0.2">
      <c r="D3329" s="139"/>
    </row>
    <row r="3330" spans="4:4" x14ac:dyDescent="0.2">
      <c r="D3330" s="139"/>
    </row>
    <row r="3331" spans="4:4" x14ac:dyDescent="0.2">
      <c r="D3331" s="139"/>
    </row>
    <row r="3332" spans="4:4" x14ac:dyDescent="0.2">
      <c r="D3332" s="139"/>
    </row>
    <row r="3333" spans="4:4" x14ac:dyDescent="0.2">
      <c r="D3333" s="139"/>
    </row>
    <row r="3334" spans="4:4" x14ac:dyDescent="0.2">
      <c r="D3334" s="139"/>
    </row>
    <row r="3335" spans="4:4" x14ac:dyDescent="0.2">
      <c r="D3335" s="139"/>
    </row>
    <row r="3336" spans="4:4" x14ac:dyDescent="0.2">
      <c r="D3336" s="139"/>
    </row>
    <row r="3337" spans="4:4" x14ac:dyDescent="0.2">
      <c r="D3337" s="139"/>
    </row>
    <row r="3338" spans="4:4" x14ac:dyDescent="0.2">
      <c r="D3338" s="139"/>
    </row>
    <row r="3339" spans="4:4" x14ac:dyDescent="0.2">
      <c r="D3339" s="139"/>
    </row>
    <row r="3340" spans="4:4" x14ac:dyDescent="0.2">
      <c r="D3340" s="139"/>
    </row>
    <row r="3341" spans="4:4" x14ac:dyDescent="0.2">
      <c r="D3341" s="139"/>
    </row>
    <row r="3342" spans="4:4" x14ac:dyDescent="0.2">
      <c r="D3342" s="139"/>
    </row>
    <row r="3343" spans="4:4" x14ac:dyDescent="0.2">
      <c r="D3343" s="139"/>
    </row>
    <row r="3344" spans="4:4" x14ac:dyDescent="0.2">
      <c r="D3344" s="139"/>
    </row>
    <row r="3345" spans="4:4" x14ac:dyDescent="0.2">
      <c r="D3345" s="139"/>
    </row>
    <row r="3346" spans="4:4" x14ac:dyDescent="0.2">
      <c r="D3346" s="139"/>
    </row>
    <row r="3347" spans="4:4" x14ac:dyDescent="0.2">
      <c r="D3347" s="139"/>
    </row>
    <row r="3348" spans="4:4" x14ac:dyDescent="0.2">
      <c r="D3348" s="139"/>
    </row>
    <row r="3349" spans="4:4" x14ac:dyDescent="0.2">
      <c r="D3349" s="139"/>
    </row>
    <row r="3350" spans="4:4" x14ac:dyDescent="0.2">
      <c r="D3350" s="139"/>
    </row>
    <row r="3351" spans="4:4" x14ac:dyDescent="0.2">
      <c r="D3351" s="139"/>
    </row>
    <row r="3352" spans="4:4" x14ac:dyDescent="0.2">
      <c r="D3352" s="139"/>
    </row>
    <row r="3353" spans="4:4" x14ac:dyDescent="0.2">
      <c r="D3353" s="139"/>
    </row>
    <row r="3354" spans="4:4" x14ac:dyDescent="0.2">
      <c r="D3354" s="139"/>
    </row>
    <row r="3355" spans="4:4" x14ac:dyDescent="0.2">
      <c r="D3355" s="139"/>
    </row>
    <row r="3356" spans="4:4" x14ac:dyDescent="0.2">
      <c r="D3356" s="139"/>
    </row>
    <row r="3357" spans="4:4" x14ac:dyDescent="0.2">
      <c r="D3357" s="139"/>
    </row>
    <row r="3358" spans="4:4" x14ac:dyDescent="0.2">
      <c r="D3358" s="139"/>
    </row>
    <row r="3359" spans="4:4" x14ac:dyDescent="0.2">
      <c r="D3359" s="139"/>
    </row>
    <row r="3360" spans="4:4" x14ac:dyDescent="0.2">
      <c r="D3360" s="139"/>
    </row>
    <row r="3361" spans="4:4" x14ac:dyDescent="0.2">
      <c r="D3361" s="139"/>
    </row>
    <row r="3362" spans="4:4" x14ac:dyDescent="0.2">
      <c r="D3362" s="139"/>
    </row>
    <row r="3363" spans="4:4" x14ac:dyDescent="0.2">
      <c r="D3363" s="139"/>
    </row>
    <row r="3364" spans="4:4" x14ac:dyDescent="0.2">
      <c r="D3364" s="139"/>
    </row>
    <row r="3365" spans="4:4" x14ac:dyDescent="0.2">
      <c r="D3365" s="139"/>
    </row>
    <row r="3366" spans="4:4" x14ac:dyDescent="0.2">
      <c r="D3366" s="139"/>
    </row>
    <row r="3367" spans="4:4" x14ac:dyDescent="0.2">
      <c r="D3367" s="139"/>
    </row>
    <row r="3368" spans="4:4" x14ac:dyDescent="0.2">
      <c r="D3368" s="139"/>
    </row>
    <row r="3369" spans="4:4" x14ac:dyDescent="0.2">
      <c r="D3369" s="139"/>
    </row>
    <row r="3370" spans="4:4" x14ac:dyDescent="0.2">
      <c r="D3370" s="139"/>
    </row>
    <row r="3371" spans="4:4" x14ac:dyDescent="0.2">
      <c r="D3371" s="139"/>
    </row>
    <row r="3372" spans="4:4" x14ac:dyDescent="0.2">
      <c r="D3372" s="139"/>
    </row>
    <row r="3373" spans="4:4" x14ac:dyDescent="0.2">
      <c r="D3373" s="139"/>
    </row>
    <row r="3374" spans="4:4" x14ac:dyDescent="0.2">
      <c r="D3374" s="139"/>
    </row>
    <row r="3375" spans="4:4" x14ac:dyDescent="0.2">
      <c r="D3375" s="139"/>
    </row>
    <row r="3376" spans="4:4" x14ac:dyDescent="0.2">
      <c r="D3376" s="139"/>
    </row>
    <row r="3377" spans="4:4" x14ac:dyDescent="0.2">
      <c r="D3377" s="139"/>
    </row>
    <row r="3378" spans="4:4" x14ac:dyDescent="0.2">
      <c r="D3378" s="139"/>
    </row>
    <row r="3379" spans="4:4" x14ac:dyDescent="0.2">
      <c r="D3379" s="139"/>
    </row>
    <row r="3380" spans="4:4" x14ac:dyDescent="0.2">
      <c r="D3380" s="139"/>
    </row>
    <row r="3381" spans="4:4" x14ac:dyDescent="0.2">
      <c r="D3381" s="139"/>
    </row>
    <row r="3382" spans="4:4" x14ac:dyDescent="0.2">
      <c r="D3382" s="139"/>
    </row>
    <row r="3383" spans="4:4" x14ac:dyDescent="0.2">
      <c r="D3383" s="139"/>
    </row>
    <row r="3384" spans="4:4" x14ac:dyDescent="0.2">
      <c r="D3384" s="139"/>
    </row>
    <row r="3385" spans="4:4" x14ac:dyDescent="0.2">
      <c r="D3385" s="139"/>
    </row>
    <row r="3386" spans="4:4" x14ac:dyDescent="0.2">
      <c r="D3386" s="139"/>
    </row>
    <row r="3387" spans="4:4" x14ac:dyDescent="0.2">
      <c r="D3387" s="139"/>
    </row>
    <row r="3388" spans="4:4" x14ac:dyDescent="0.2">
      <c r="D3388" s="139"/>
    </row>
    <row r="3389" spans="4:4" x14ac:dyDescent="0.2">
      <c r="D3389" s="139"/>
    </row>
    <row r="3390" spans="4:4" x14ac:dyDescent="0.2">
      <c r="D3390" s="139"/>
    </row>
    <row r="3391" spans="4:4" x14ac:dyDescent="0.2">
      <c r="D3391" s="139"/>
    </row>
    <row r="3392" spans="4:4" x14ac:dyDescent="0.2">
      <c r="D3392" s="139"/>
    </row>
    <row r="3393" spans="4:4" x14ac:dyDescent="0.2">
      <c r="D3393" s="139"/>
    </row>
    <row r="3394" spans="4:4" x14ac:dyDescent="0.2">
      <c r="D3394" s="139"/>
    </row>
    <row r="3395" spans="4:4" x14ac:dyDescent="0.2">
      <c r="D3395" s="139"/>
    </row>
    <row r="3396" spans="4:4" x14ac:dyDescent="0.2">
      <c r="D3396" s="139"/>
    </row>
    <row r="3397" spans="4:4" x14ac:dyDescent="0.2">
      <c r="D3397" s="139"/>
    </row>
    <row r="3398" spans="4:4" x14ac:dyDescent="0.2">
      <c r="D3398" s="139"/>
    </row>
    <row r="3399" spans="4:4" x14ac:dyDescent="0.2">
      <c r="D3399" s="139"/>
    </row>
    <row r="3400" spans="4:4" x14ac:dyDescent="0.2">
      <c r="D3400" s="139"/>
    </row>
    <row r="3401" spans="4:4" x14ac:dyDescent="0.2">
      <c r="D3401" s="139"/>
    </row>
    <row r="3402" spans="4:4" x14ac:dyDescent="0.2">
      <c r="D3402" s="139"/>
    </row>
    <row r="3403" spans="4:4" x14ac:dyDescent="0.2">
      <c r="D3403" s="139"/>
    </row>
    <row r="3404" spans="4:4" x14ac:dyDescent="0.2">
      <c r="D3404" s="139"/>
    </row>
    <row r="3405" spans="4:4" x14ac:dyDescent="0.2">
      <c r="D3405" s="139"/>
    </row>
    <row r="3406" spans="4:4" x14ac:dyDescent="0.2">
      <c r="D3406" s="139"/>
    </row>
    <row r="3407" spans="4:4" x14ac:dyDescent="0.2">
      <c r="D3407" s="139"/>
    </row>
    <row r="3408" spans="4:4" x14ac:dyDescent="0.2">
      <c r="D3408" s="139"/>
    </row>
    <row r="3409" spans="4:4" x14ac:dyDescent="0.2">
      <c r="D3409" s="139"/>
    </row>
    <row r="3410" spans="4:4" x14ac:dyDescent="0.2">
      <c r="D3410" s="139"/>
    </row>
    <row r="3411" spans="4:4" x14ac:dyDescent="0.2">
      <c r="D3411" s="139"/>
    </row>
    <row r="3412" spans="4:4" x14ac:dyDescent="0.2">
      <c r="D3412" s="139"/>
    </row>
    <row r="3413" spans="4:4" x14ac:dyDescent="0.2">
      <c r="D3413" s="139"/>
    </row>
    <row r="3414" spans="4:4" x14ac:dyDescent="0.2">
      <c r="D3414" s="139"/>
    </row>
    <row r="3415" spans="4:4" x14ac:dyDescent="0.2">
      <c r="D3415" s="139"/>
    </row>
    <row r="3416" spans="4:4" x14ac:dyDescent="0.2">
      <c r="D3416" s="139"/>
    </row>
    <row r="3417" spans="4:4" x14ac:dyDescent="0.2">
      <c r="D3417" s="139"/>
    </row>
    <row r="3418" spans="4:4" x14ac:dyDescent="0.2">
      <c r="D3418" s="139"/>
    </row>
    <row r="3419" spans="4:4" x14ac:dyDescent="0.2">
      <c r="D3419" s="139"/>
    </row>
    <row r="3420" spans="4:4" x14ac:dyDescent="0.2">
      <c r="D3420" s="139"/>
    </row>
    <row r="3421" spans="4:4" x14ac:dyDescent="0.2">
      <c r="D3421" s="139"/>
    </row>
    <row r="3422" spans="4:4" x14ac:dyDescent="0.2">
      <c r="D3422" s="139"/>
    </row>
    <row r="3423" spans="4:4" x14ac:dyDescent="0.2">
      <c r="D3423" s="139"/>
    </row>
    <row r="3424" spans="4:4" x14ac:dyDescent="0.2">
      <c r="D3424" s="139"/>
    </row>
    <row r="3425" spans="4:4" x14ac:dyDescent="0.2">
      <c r="D3425" s="139"/>
    </row>
    <row r="3426" spans="4:4" x14ac:dyDescent="0.2">
      <c r="D3426" s="139"/>
    </row>
    <row r="3427" spans="4:4" x14ac:dyDescent="0.2">
      <c r="D3427" s="139"/>
    </row>
    <row r="3428" spans="4:4" x14ac:dyDescent="0.2">
      <c r="D3428" s="139"/>
    </row>
    <row r="3429" spans="4:4" x14ac:dyDescent="0.2">
      <c r="D3429" s="139"/>
    </row>
    <row r="3430" spans="4:4" x14ac:dyDescent="0.2">
      <c r="D3430" s="139"/>
    </row>
    <row r="3431" spans="4:4" x14ac:dyDescent="0.2">
      <c r="D3431" s="139"/>
    </row>
    <row r="3432" spans="4:4" x14ac:dyDescent="0.2">
      <c r="D3432" s="139"/>
    </row>
    <row r="3433" spans="4:4" x14ac:dyDescent="0.2">
      <c r="D3433" s="139"/>
    </row>
    <row r="3434" spans="4:4" x14ac:dyDescent="0.2">
      <c r="D3434" s="139"/>
    </row>
    <row r="3435" spans="4:4" x14ac:dyDescent="0.2">
      <c r="D3435" s="139"/>
    </row>
    <row r="3436" spans="4:4" x14ac:dyDescent="0.2">
      <c r="D3436" s="139"/>
    </row>
    <row r="3437" spans="4:4" x14ac:dyDescent="0.2">
      <c r="D3437" s="139"/>
    </row>
    <row r="3438" spans="4:4" x14ac:dyDescent="0.2">
      <c r="D3438" s="139"/>
    </row>
    <row r="3439" spans="4:4" x14ac:dyDescent="0.2">
      <c r="D3439" s="139"/>
    </row>
    <row r="3440" spans="4:4" x14ac:dyDescent="0.2">
      <c r="D3440" s="139"/>
    </row>
    <row r="3441" spans="4:4" x14ac:dyDescent="0.2">
      <c r="D3441" s="139"/>
    </row>
    <row r="3442" spans="4:4" x14ac:dyDescent="0.2">
      <c r="D3442" s="139"/>
    </row>
    <row r="3443" spans="4:4" x14ac:dyDescent="0.2">
      <c r="D3443" s="139"/>
    </row>
    <row r="3444" spans="4:4" x14ac:dyDescent="0.2">
      <c r="D3444" s="139"/>
    </row>
    <row r="3445" spans="4:4" x14ac:dyDescent="0.2">
      <c r="D3445" s="139"/>
    </row>
    <row r="3446" spans="4:4" x14ac:dyDescent="0.2">
      <c r="D3446" s="139"/>
    </row>
    <row r="3447" spans="4:4" x14ac:dyDescent="0.2">
      <c r="D3447" s="139"/>
    </row>
    <row r="3448" spans="4:4" x14ac:dyDescent="0.2">
      <c r="D3448" s="139"/>
    </row>
    <row r="3449" spans="4:4" x14ac:dyDescent="0.2">
      <c r="D3449" s="139"/>
    </row>
    <row r="3450" spans="4:4" x14ac:dyDescent="0.2">
      <c r="D3450" s="139"/>
    </row>
    <row r="3451" spans="4:4" x14ac:dyDescent="0.2">
      <c r="D3451" s="139"/>
    </row>
    <row r="3452" spans="4:4" x14ac:dyDescent="0.2">
      <c r="D3452" s="139"/>
    </row>
    <row r="3453" spans="4:4" x14ac:dyDescent="0.2">
      <c r="D3453" s="139"/>
    </row>
    <row r="3454" spans="4:4" x14ac:dyDescent="0.2">
      <c r="D3454" s="139"/>
    </row>
    <row r="3455" spans="4:4" x14ac:dyDescent="0.2">
      <c r="D3455" s="139"/>
    </row>
    <row r="3456" spans="4:4" x14ac:dyDescent="0.2">
      <c r="D3456" s="139"/>
    </row>
    <row r="3457" spans="4:4" x14ac:dyDescent="0.2">
      <c r="D3457" s="139"/>
    </row>
    <row r="3458" spans="4:4" x14ac:dyDescent="0.2">
      <c r="D3458" s="139"/>
    </row>
    <row r="3459" spans="4:4" x14ac:dyDescent="0.2">
      <c r="D3459" s="139"/>
    </row>
    <row r="3460" spans="4:4" x14ac:dyDescent="0.2">
      <c r="D3460" s="139"/>
    </row>
    <row r="3461" spans="4:4" x14ac:dyDescent="0.2">
      <c r="D3461" s="139"/>
    </row>
    <row r="3462" spans="4:4" x14ac:dyDescent="0.2">
      <c r="D3462" s="139"/>
    </row>
    <row r="3463" spans="4:4" x14ac:dyDescent="0.2">
      <c r="D3463" s="139"/>
    </row>
    <row r="3464" spans="4:4" x14ac:dyDescent="0.2">
      <c r="D3464" s="139"/>
    </row>
    <row r="3465" spans="4:4" x14ac:dyDescent="0.2">
      <c r="D3465" s="139"/>
    </row>
    <row r="3466" spans="4:4" x14ac:dyDescent="0.2">
      <c r="D3466" s="139"/>
    </row>
    <row r="3467" spans="4:4" x14ac:dyDescent="0.2">
      <c r="D3467" s="139"/>
    </row>
    <row r="3468" spans="4:4" x14ac:dyDescent="0.2">
      <c r="D3468" s="139"/>
    </row>
    <row r="3469" spans="4:4" x14ac:dyDescent="0.2">
      <c r="D3469" s="139"/>
    </row>
    <row r="3470" spans="4:4" x14ac:dyDescent="0.2">
      <c r="D3470" s="139"/>
    </row>
    <row r="3471" spans="4:4" x14ac:dyDescent="0.2">
      <c r="D3471" s="139"/>
    </row>
    <row r="3472" spans="4:4" x14ac:dyDescent="0.2">
      <c r="D3472" s="139"/>
    </row>
    <row r="3473" spans="4:4" x14ac:dyDescent="0.2">
      <c r="D3473" s="139"/>
    </row>
    <row r="3474" spans="4:4" x14ac:dyDescent="0.2">
      <c r="D3474" s="139"/>
    </row>
    <row r="3475" spans="4:4" x14ac:dyDescent="0.2">
      <c r="D3475" s="139"/>
    </row>
    <row r="3476" spans="4:4" x14ac:dyDescent="0.2">
      <c r="D3476" s="139"/>
    </row>
    <row r="3477" spans="4:4" x14ac:dyDescent="0.2">
      <c r="D3477" s="139"/>
    </row>
    <row r="3478" spans="4:4" x14ac:dyDescent="0.2">
      <c r="D3478" s="139"/>
    </row>
    <row r="3479" spans="4:4" x14ac:dyDescent="0.2">
      <c r="D3479" s="139"/>
    </row>
    <row r="3480" spans="4:4" x14ac:dyDescent="0.2">
      <c r="D3480" s="139"/>
    </row>
    <row r="3481" spans="4:4" x14ac:dyDescent="0.2">
      <c r="D3481" s="139"/>
    </row>
    <row r="3482" spans="4:4" x14ac:dyDescent="0.2">
      <c r="D3482" s="139"/>
    </row>
    <row r="3483" spans="4:4" x14ac:dyDescent="0.2">
      <c r="D3483" s="139"/>
    </row>
    <row r="3484" spans="4:4" x14ac:dyDescent="0.2">
      <c r="D3484" s="139"/>
    </row>
    <row r="3485" spans="4:4" x14ac:dyDescent="0.2">
      <c r="D3485" s="139"/>
    </row>
    <row r="3486" spans="4:4" x14ac:dyDescent="0.2">
      <c r="D3486" s="139"/>
    </row>
    <row r="3487" spans="4:4" x14ac:dyDescent="0.2">
      <c r="D3487" s="139"/>
    </row>
    <row r="3488" spans="4:4" x14ac:dyDescent="0.2">
      <c r="D3488" s="139"/>
    </row>
    <row r="3489" spans="4:4" x14ac:dyDescent="0.2">
      <c r="D3489" s="139"/>
    </row>
    <row r="3490" spans="4:4" x14ac:dyDescent="0.2">
      <c r="D3490" s="139"/>
    </row>
    <row r="3491" spans="4:4" x14ac:dyDescent="0.2">
      <c r="D3491" s="139"/>
    </row>
    <row r="3492" spans="4:4" x14ac:dyDescent="0.2">
      <c r="D3492" s="139"/>
    </row>
    <row r="3493" spans="4:4" x14ac:dyDescent="0.2">
      <c r="D3493" s="139"/>
    </row>
    <row r="3494" spans="4:4" x14ac:dyDescent="0.2">
      <c r="D3494" s="139"/>
    </row>
    <row r="3495" spans="4:4" x14ac:dyDescent="0.2">
      <c r="D3495" s="139"/>
    </row>
    <row r="3496" spans="4:4" x14ac:dyDescent="0.2">
      <c r="D3496" s="139"/>
    </row>
    <row r="3497" spans="4:4" x14ac:dyDescent="0.2">
      <c r="D3497" s="139"/>
    </row>
    <row r="3498" spans="4:4" x14ac:dyDescent="0.2">
      <c r="D3498" s="139"/>
    </row>
    <row r="3499" spans="4:4" x14ac:dyDescent="0.2">
      <c r="D3499" s="139"/>
    </row>
    <row r="3500" spans="4:4" x14ac:dyDescent="0.2">
      <c r="D3500" s="139"/>
    </row>
    <row r="3501" spans="4:4" x14ac:dyDescent="0.2">
      <c r="D3501" s="139"/>
    </row>
    <row r="3502" spans="4:4" x14ac:dyDescent="0.2">
      <c r="D3502" s="139"/>
    </row>
    <row r="3503" spans="4:4" x14ac:dyDescent="0.2">
      <c r="D3503" s="139"/>
    </row>
    <row r="3504" spans="4:4" x14ac:dyDescent="0.2">
      <c r="D3504" s="139"/>
    </row>
    <row r="3505" spans="4:4" x14ac:dyDescent="0.2">
      <c r="D3505" s="139"/>
    </row>
    <row r="3506" spans="4:4" x14ac:dyDescent="0.2">
      <c r="D3506" s="139"/>
    </row>
    <row r="3507" spans="4:4" x14ac:dyDescent="0.2">
      <c r="D3507" s="139"/>
    </row>
    <row r="3508" spans="4:4" x14ac:dyDescent="0.2">
      <c r="D3508" s="139"/>
    </row>
    <row r="3509" spans="4:4" x14ac:dyDescent="0.2">
      <c r="D3509" s="139"/>
    </row>
    <row r="3510" spans="4:4" x14ac:dyDescent="0.2">
      <c r="D3510" s="139"/>
    </row>
    <row r="3511" spans="4:4" x14ac:dyDescent="0.2">
      <c r="D3511" s="139"/>
    </row>
    <row r="3512" spans="4:4" x14ac:dyDescent="0.2">
      <c r="D3512" s="139"/>
    </row>
    <row r="3513" spans="4:4" x14ac:dyDescent="0.2">
      <c r="D3513" s="139"/>
    </row>
    <row r="3514" spans="4:4" x14ac:dyDescent="0.2">
      <c r="D3514" s="139"/>
    </row>
    <row r="3515" spans="4:4" x14ac:dyDescent="0.2">
      <c r="D3515" s="139"/>
    </row>
    <row r="3516" spans="4:4" x14ac:dyDescent="0.2">
      <c r="D3516" s="139"/>
    </row>
    <row r="3517" spans="4:4" x14ac:dyDescent="0.2">
      <c r="D3517" s="139"/>
    </row>
    <row r="3518" spans="4:4" x14ac:dyDescent="0.2">
      <c r="D3518" s="139"/>
    </row>
    <row r="3519" spans="4:4" x14ac:dyDescent="0.2">
      <c r="D3519" s="139"/>
    </row>
    <row r="3520" spans="4:4" x14ac:dyDescent="0.2">
      <c r="D3520" s="139"/>
    </row>
    <row r="3521" spans="4:4" x14ac:dyDescent="0.2">
      <c r="D3521" s="139"/>
    </row>
    <row r="3522" spans="4:4" x14ac:dyDescent="0.2">
      <c r="D3522" s="139"/>
    </row>
    <row r="3523" spans="4:4" x14ac:dyDescent="0.2">
      <c r="D3523" s="139"/>
    </row>
    <row r="3524" spans="4:4" x14ac:dyDescent="0.2">
      <c r="D3524" s="139"/>
    </row>
    <row r="3525" spans="4:4" x14ac:dyDescent="0.2">
      <c r="D3525" s="139"/>
    </row>
    <row r="3526" spans="4:4" x14ac:dyDescent="0.2">
      <c r="D3526" s="139"/>
    </row>
    <row r="3527" spans="4:4" x14ac:dyDescent="0.2">
      <c r="D3527" s="139"/>
    </row>
    <row r="3528" spans="4:4" x14ac:dyDescent="0.2">
      <c r="D3528" s="139"/>
    </row>
    <row r="3529" spans="4:4" x14ac:dyDescent="0.2">
      <c r="D3529" s="139"/>
    </row>
    <row r="3530" spans="4:4" x14ac:dyDescent="0.2">
      <c r="D3530" s="139"/>
    </row>
    <row r="3531" spans="4:4" x14ac:dyDescent="0.2">
      <c r="D3531" s="139"/>
    </row>
    <row r="3532" spans="4:4" x14ac:dyDescent="0.2">
      <c r="D3532" s="139"/>
    </row>
    <row r="3533" spans="4:4" x14ac:dyDescent="0.2">
      <c r="D3533" s="139"/>
    </row>
    <row r="3534" spans="4:4" x14ac:dyDescent="0.2">
      <c r="D3534" s="139"/>
    </row>
    <row r="3535" spans="4:4" x14ac:dyDescent="0.2">
      <c r="D3535" s="139"/>
    </row>
    <row r="3536" spans="4:4" x14ac:dyDescent="0.2">
      <c r="D3536" s="139"/>
    </row>
    <row r="3537" spans="4:4" x14ac:dyDescent="0.2">
      <c r="D3537" s="139"/>
    </row>
    <row r="3538" spans="4:4" x14ac:dyDescent="0.2">
      <c r="D3538" s="139"/>
    </row>
    <row r="3539" spans="4:4" x14ac:dyDescent="0.2">
      <c r="D3539" s="139"/>
    </row>
    <row r="3540" spans="4:4" x14ac:dyDescent="0.2">
      <c r="D3540" s="139"/>
    </row>
    <row r="3541" spans="4:4" x14ac:dyDescent="0.2">
      <c r="D3541" s="139"/>
    </row>
    <row r="3542" spans="4:4" x14ac:dyDescent="0.2">
      <c r="D3542" s="139"/>
    </row>
    <row r="3543" spans="4:4" x14ac:dyDescent="0.2">
      <c r="D3543" s="139"/>
    </row>
    <row r="3544" spans="4:4" x14ac:dyDescent="0.2">
      <c r="D3544" s="139"/>
    </row>
    <row r="3545" spans="4:4" x14ac:dyDescent="0.2">
      <c r="D3545" s="139"/>
    </row>
    <row r="3546" spans="4:4" x14ac:dyDescent="0.2">
      <c r="D3546" s="139"/>
    </row>
    <row r="3547" spans="4:4" x14ac:dyDescent="0.2">
      <c r="D3547" s="139"/>
    </row>
    <row r="3548" spans="4:4" x14ac:dyDescent="0.2">
      <c r="D3548" s="139"/>
    </row>
    <row r="3549" spans="4:4" x14ac:dyDescent="0.2">
      <c r="D3549" s="139"/>
    </row>
    <row r="3550" spans="4:4" x14ac:dyDescent="0.2">
      <c r="D3550" s="139"/>
    </row>
    <row r="3551" spans="4:4" x14ac:dyDescent="0.2">
      <c r="D3551" s="139"/>
    </row>
    <row r="3552" spans="4:4" x14ac:dyDescent="0.2">
      <c r="D3552" s="139"/>
    </row>
    <row r="3553" spans="4:4" x14ac:dyDescent="0.2">
      <c r="D3553" s="139"/>
    </row>
    <row r="3554" spans="4:4" x14ac:dyDescent="0.2">
      <c r="D3554" s="139"/>
    </row>
    <row r="3555" spans="4:4" x14ac:dyDescent="0.2">
      <c r="D3555" s="139"/>
    </row>
    <row r="3556" spans="4:4" x14ac:dyDescent="0.2">
      <c r="D3556" s="139"/>
    </row>
    <row r="3557" spans="4:4" x14ac:dyDescent="0.2">
      <c r="D3557" s="139"/>
    </row>
    <row r="3558" spans="4:4" x14ac:dyDescent="0.2">
      <c r="D3558" s="139"/>
    </row>
    <row r="3559" spans="4:4" x14ac:dyDescent="0.2">
      <c r="D3559" s="139"/>
    </row>
    <row r="3560" spans="4:4" x14ac:dyDescent="0.2">
      <c r="D3560" s="139"/>
    </row>
    <row r="3561" spans="4:4" x14ac:dyDescent="0.2">
      <c r="D3561" s="139"/>
    </row>
    <row r="3562" spans="4:4" x14ac:dyDescent="0.2">
      <c r="D3562" s="139"/>
    </row>
    <row r="3563" spans="4:4" x14ac:dyDescent="0.2">
      <c r="D3563" s="139"/>
    </row>
    <row r="3564" spans="4:4" x14ac:dyDescent="0.2">
      <c r="D3564" s="139"/>
    </row>
    <row r="3565" spans="4:4" x14ac:dyDescent="0.2">
      <c r="D3565" s="139"/>
    </row>
    <row r="3566" spans="4:4" x14ac:dyDescent="0.2">
      <c r="D3566" s="139"/>
    </row>
    <row r="3567" spans="4:4" x14ac:dyDescent="0.2">
      <c r="D3567" s="139"/>
    </row>
    <row r="3568" spans="4:4" x14ac:dyDescent="0.2">
      <c r="D3568" s="139"/>
    </row>
    <row r="3569" spans="4:4" x14ac:dyDescent="0.2">
      <c r="D3569" s="139"/>
    </row>
    <row r="3570" spans="4:4" x14ac:dyDescent="0.2">
      <c r="D3570" s="139"/>
    </row>
    <row r="3571" spans="4:4" x14ac:dyDescent="0.2">
      <c r="D3571" s="139"/>
    </row>
    <row r="3572" spans="4:4" x14ac:dyDescent="0.2">
      <c r="D3572" s="139"/>
    </row>
    <row r="3573" spans="4:4" x14ac:dyDescent="0.2">
      <c r="D3573" s="139"/>
    </row>
    <row r="3574" spans="4:4" x14ac:dyDescent="0.2">
      <c r="D3574" s="139"/>
    </row>
    <row r="3575" spans="4:4" x14ac:dyDescent="0.2">
      <c r="D3575" s="139"/>
    </row>
    <row r="3576" spans="4:4" x14ac:dyDescent="0.2">
      <c r="D3576" s="139"/>
    </row>
    <row r="3577" spans="4:4" x14ac:dyDescent="0.2">
      <c r="D3577" s="139"/>
    </row>
    <row r="3578" spans="4:4" x14ac:dyDescent="0.2">
      <c r="D3578" s="139"/>
    </row>
    <row r="3579" spans="4:4" x14ac:dyDescent="0.2">
      <c r="D3579" s="139"/>
    </row>
    <row r="3580" spans="4:4" x14ac:dyDescent="0.2">
      <c r="D3580" s="139"/>
    </row>
    <row r="3581" spans="4:4" x14ac:dyDescent="0.2">
      <c r="D3581" s="139"/>
    </row>
    <row r="3582" spans="4:4" x14ac:dyDescent="0.2">
      <c r="D3582" s="139"/>
    </row>
    <row r="3583" spans="4:4" x14ac:dyDescent="0.2">
      <c r="D3583" s="139"/>
    </row>
    <row r="3584" spans="4:4" x14ac:dyDescent="0.2">
      <c r="D3584" s="139"/>
    </row>
    <row r="3585" spans="4:4" x14ac:dyDescent="0.2">
      <c r="D3585" s="139"/>
    </row>
    <row r="3586" spans="4:4" x14ac:dyDescent="0.2">
      <c r="D3586" s="139"/>
    </row>
    <row r="3587" spans="4:4" x14ac:dyDescent="0.2">
      <c r="D3587" s="139"/>
    </row>
    <row r="3588" spans="4:4" x14ac:dyDescent="0.2">
      <c r="D3588" s="139"/>
    </row>
    <row r="3589" spans="4:4" x14ac:dyDescent="0.2">
      <c r="D3589" s="139"/>
    </row>
    <row r="3590" spans="4:4" x14ac:dyDescent="0.2">
      <c r="D3590" s="139"/>
    </row>
    <row r="3591" spans="4:4" x14ac:dyDescent="0.2">
      <c r="D3591" s="139"/>
    </row>
    <row r="3592" spans="4:4" x14ac:dyDescent="0.2">
      <c r="D3592" s="139"/>
    </row>
    <row r="3593" spans="4:4" x14ac:dyDescent="0.2">
      <c r="D3593" s="139"/>
    </row>
    <row r="3594" spans="4:4" x14ac:dyDescent="0.2">
      <c r="D3594" s="139"/>
    </row>
    <row r="3595" spans="4:4" x14ac:dyDescent="0.2">
      <c r="D3595" s="139"/>
    </row>
    <row r="3596" spans="4:4" x14ac:dyDescent="0.2">
      <c r="D3596" s="139"/>
    </row>
    <row r="3597" spans="4:4" x14ac:dyDescent="0.2">
      <c r="D3597" s="139"/>
    </row>
    <row r="3598" spans="4:4" x14ac:dyDescent="0.2">
      <c r="D3598" s="139"/>
    </row>
    <row r="3599" spans="4:4" x14ac:dyDescent="0.2">
      <c r="D3599" s="139"/>
    </row>
    <row r="3600" spans="4:4" x14ac:dyDescent="0.2">
      <c r="D3600" s="139"/>
    </row>
    <row r="3601" spans="4:4" x14ac:dyDescent="0.2">
      <c r="D3601" s="139"/>
    </row>
    <row r="3602" spans="4:4" x14ac:dyDescent="0.2">
      <c r="D3602" s="139"/>
    </row>
    <row r="3603" spans="4:4" x14ac:dyDescent="0.2">
      <c r="D3603" s="139"/>
    </row>
    <row r="3604" spans="4:4" x14ac:dyDescent="0.2">
      <c r="D3604" s="139"/>
    </row>
    <row r="3605" spans="4:4" x14ac:dyDescent="0.2">
      <c r="D3605" s="139"/>
    </row>
    <row r="3606" spans="4:4" x14ac:dyDescent="0.2">
      <c r="D3606" s="139"/>
    </row>
    <row r="3607" spans="4:4" x14ac:dyDescent="0.2">
      <c r="D3607" s="139"/>
    </row>
    <row r="3608" spans="4:4" x14ac:dyDescent="0.2">
      <c r="D3608" s="139"/>
    </row>
    <row r="3609" spans="4:4" x14ac:dyDescent="0.2">
      <c r="D3609" s="139"/>
    </row>
    <row r="3610" spans="4:4" x14ac:dyDescent="0.2">
      <c r="D3610" s="139"/>
    </row>
    <row r="3611" spans="4:4" x14ac:dyDescent="0.2">
      <c r="D3611" s="139"/>
    </row>
    <row r="3612" spans="4:4" x14ac:dyDescent="0.2">
      <c r="D3612" s="139"/>
    </row>
    <row r="3613" spans="4:4" x14ac:dyDescent="0.2">
      <c r="D3613" s="139"/>
    </row>
    <row r="3614" spans="4:4" x14ac:dyDescent="0.2">
      <c r="D3614" s="139"/>
    </row>
    <row r="3615" spans="4:4" x14ac:dyDescent="0.2">
      <c r="D3615" s="139"/>
    </row>
    <row r="3616" spans="4:4" x14ac:dyDescent="0.2">
      <c r="D3616" s="139"/>
    </row>
    <row r="3617" spans="4:4" x14ac:dyDescent="0.2">
      <c r="D3617" s="139"/>
    </row>
    <row r="3618" spans="4:4" x14ac:dyDescent="0.2">
      <c r="D3618" s="139"/>
    </row>
    <row r="3619" spans="4:4" x14ac:dyDescent="0.2">
      <c r="D3619" s="139"/>
    </row>
    <row r="3620" spans="4:4" x14ac:dyDescent="0.2">
      <c r="D3620" s="139"/>
    </row>
    <row r="3621" spans="4:4" x14ac:dyDescent="0.2">
      <c r="D3621" s="139"/>
    </row>
    <row r="3622" spans="4:4" x14ac:dyDescent="0.2">
      <c r="D3622" s="139"/>
    </row>
    <row r="3623" spans="4:4" x14ac:dyDescent="0.2">
      <c r="D3623" s="139"/>
    </row>
    <row r="3624" spans="4:4" x14ac:dyDescent="0.2">
      <c r="D3624" s="139"/>
    </row>
    <row r="3625" spans="4:4" x14ac:dyDescent="0.2">
      <c r="D3625" s="139"/>
    </row>
    <row r="3626" spans="4:4" x14ac:dyDescent="0.2">
      <c r="D3626" s="139"/>
    </row>
    <row r="3627" spans="4:4" x14ac:dyDescent="0.2">
      <c r="D3627" s="139"/>
    </row>
    <row r="3628" spans="4:4" x14ac:dyDescent="0.2">
      <c r="D3628" s="139"/>
    </row>
    <row r="3629" spans="4:4" x14ac:dyDescent="0.2">
      <c r="D3629" s="139"/>
    </row>
    <row r="3630" spans="4:4" x14ac:dyDescent="0.2">
      <c r="D3630" s="139"/>
    </row>
    <row r="3631" spans="4:4" x14ac:dyDescent="0.2">
      <c r="D3631" s="139"/>
    </row>
    <row r="3632" spans="4:4" x14ac:dyDescent="0.2">
      <c r="D3632" s="139"/>
    </row>
    <row r="3633" spans="4:4" x14ac:dyDescent="0.2">
      <c r="D3633" s="139"/>
    </row>
    <row r="3634" spans="4:4" x14ac:dyDescent="0.2">
      <c r="D3634" s="139"/>
    </row>
    <row r="3635" spans="4:4" x14ac:dyDescent="0.2">
      <c r="D3635" s="139"/>
    </row>
    <row r="3636" spans="4:4" x14ac:dyDescent="0.2">
      <c r="D3636" s="139"/>
    </row>
    <row r="3637" spans="4:4" x14ac:dyDescent="0.2">
      <c r="D3637" s="139"/>
    </row>
    <row r="3638" spans="4:4" x14ac:dyDescent="0.2">
      <c r="D3638" s="139"/>
    </row>
    <row r="3639" spans="4:4" x14ac:dyDescent="0.2">
      <c r="D3639" s="139"/>
    </row>
    <row r="3640" spans="4:4" x14ac:dyDescent="0.2">
      <c r="D3640" s="139"/>
    </row>
    <row r="3641" spans="4:4" x14ac:dyDescent="0.2">
      <c r="D3641" s="139"/>
    </row>
    <row r="3642" spans="4:4" x14ac:dyDescent="0.2">
      <c r="D3642" s="139"/>
    </row>
    <row r="3643" spans="4:4" x14ac:dyDescent="0.2">
      <c r="D3643" s="139"/>
    </row>
    <row r="3644" spans="4:4" x14ac:dyDescent="0.2">
      <c r="D3644" s="139"/>
    </row>
    <row r="3645" spans="4:4" x14ac:dyDescent="0.2">
      <c r="D3645" s="139"/>
    </row>
    <row r="3646" spans="4:4" x14ac:dyDescent="0.2">
      <c r="D3646" s="139"/>
    </row>
    <row r="3647" spans="4:4" x14ac:dyDescent="0.2">
      <c r="D3647" s="139"/>
    </row>
    <row r="3648" spans="4:4" x14ac:dyDescent="0.2">
      <c r="D3648" s="139"/>
    </row>
    <row r="3649" spans="4:4" x14ac:dyDescent="0.2">
      <c r="D3649" s="139"/>
    </row>
    <row r="3650" spans="4:4" x14ac:dyDescent="0.2">
      <c r="D3650" s="139"/>
    </row>
    <row r="3651" spans="4:4" x14ac:dyDescent="0.2">
      <c r="D3651" s="139"/>
    </row>
    <row r="3652" spans="4:4" x14ac:dyDescent="0.2">
      <c r="D3652" s="139"/>
    </row>
    <row r="3653" spans="4:4" x14ac:dyDescent="0.2">
      <c r="D3653" s="139"/>
    </row>
    <row r="3654" spans="4:4" x14ac:dyDescent="0.2">
      <c r="D3654" s="139"/>
    </row>
    <row r="3655" spans="4:4" x14ac:dyDescent="0.2">
      <c r="D3655" s="139"/>
    </row>
    <row r="3656" spans="4:4" x14ac:dyDescent="0.2">
      <c r="D3656" s="139"/>
    </row>
    <row r="3657" spans="4:4" x14ac:dyDescent="0.2">
      <c r="D3657" s="139"/>
    </row>
    <row r="3658" spans="4:4" x14ac:dyDescent="0.2">
      <c r="D3658" s="139"/>
    </row>
    <row r="3659" spans="4:4" x14ac:dyDescent="0.2">
      <c r="D3659" s="139"/>
    </row>
    <row r="3660" spans="4:4" x14ac:dyDescent="0.2">
      <c r="D3660" s="139"/>
    </row>
    <row r="3661" spans="4:4" x14ac:dyDescent="0.2">
      <c r="D3661" s="139"/>
    </row>
    <row r="3662" spans="4:4" x14ac:dyDescent="0.2">
      <c r="D3662" s="139"/>
    </row>
    <row r="3663" spans="4:4" x14ac:dyDescent="0.2">
      <c r="D3663" s="139"/>
    </row>
    <row r="3664" spans="4:4" x14ac:dyDescent="0.2">
      <c r="D3664" s="139"/>
    </row>
    <row r="3665" spans="4:4" x14ac:dyDescent="0.2">
      <c r="D3665" s="139"/>
    </row>
    <row r="3666" spans="4:4" x14ac:dyDescent="0.2">
      <c r="D3666" s="139"/>
    </row>
    <row r="3667" spans="4:4" x14ac:dyDescent="0.2">
      <c r="D3667" s="139"/>
    </row>
    <row r="3668" spans="4:4" x14ac:dyDescent="0.2">
      <c r="D3668" s="139"/>
    </row>
    <row r="3669" spans="4:4" x14ac:dyDescent="0.2">
      <c r="D3669" s="139"/>
    </row>
    <row r="3670" spans="4:4" x14ac:dyDescent="0.2">
      <c r="D3670" s="139"/>
    </row>
    <row r="3671" spans="4:4" x14ac:dyDescent="0.2">
      <c r="D3671" s="139"/>
    </row>
    <row r="3672" spans="4:4" x14ac:dyDescent="0.2">
      <c r="D3672" s="139"/>
    </row>
    <row r="3673" spans="4:4" x14ac:dyDescent="0.2">
      <c r="D3673" s="139"/>
    </row>
    <row r="3674" spans="4:4" x14ac:dyDescent="0.2">
      <c r="D3674" s="139"/>
    </row>
    <row r="3675" spans="4:4" x14ac:dyDescent="0.2">
      <c r="D3675" s="139"/>
    </row>
    <row r="3676" spans="4:4" x14ac:dyDescent="0.2">
      <c r="D3676" s="139"/>
    </row>
    <row r="3677" spans="4:4" x14ac:dyDescent="0.2">
      <c r="D3677" s="139"/>
    </row>
    <row r="3678" spans="4:4" x14ac:dyDescent="0.2">
      <c r="D3678" s="139"/>
    </row>
    <row r="3679" spans="4:4" x14ac:dyDescent="0.2">
      <c r="D3679" s="139"/>
    </row>
    <row r="3680" spans="4:4" x14ac:dyDescent="0.2">
      <c r="D3680" s="139"/>
    </row>
    <row r="3681" spans="4:4" x14ac:dyDescent="0.2">
      <c r="D3681" s="139"/>
    </row>
    <row r="3682" spans="4:4" x14ac:dyDescent="0.2">
      <c r="D3682" s="139"/>
    </row>
    <row r="3683" spans="4:4" x14ac:dyDescent="0.2">
      <c r="D3683" s="139"/>
    </row>
    <row r="3684" spans="4:4" x14ac:dyDescent="0.2">
      <c r="D3684" s="139"/>
    </row>
    <row r="3685" spans="4:4" x14ac:dyDescent="0.2">
      <c r="D3685" s="139"/>
    </row>
    <row r="3686" spans="4:4" x14ac:dyDescent="0.2">
      <c r="D3686" s="139"/>
    </row>
    <row r="3687" spans="4:4" x14ac:dyDescent="0.2">
      <c r="D3687" s="139"/>
    </row>
    <row r="3688" spans="4:4" x14ac:dyDescent="0.2">
      <c r="D3688" s="139"/>
    </row>
    <row r="3689" spans="4:4" x14ac:dyDescent="0.2">
      <c r="D3689" s="139"/>
    </row>
    <row r="3690" spans="4:4" x14ac:dyDescent="0.2">
      <c r="D3690" s="139"/>
    </row>
    <row r="3691" spans="4:4" x14ac:dyDescent="0.2">
      <c r="D3691" s="139"/>
    </row>
    <row r="3692" spans="4:4" x14ac:dyDescent="0.2">
      <c r="D3692" s="139"/>
    </row>
    <row r="3693" spans="4:4" x14ac:dyDescent="0.2">
      <c r="D3693" s="139"/>
    </row>
    <row r="3694" spans="4:4" x14ac:dyDescent="0.2">
      <c r="D3694" s="139"/>
    </row>
    <row r="3695" spans="4:4" x14ac:dyDescent="0.2">
      <c r="D3695" s="139"/>
    </row>
    <row r="3696" spans="4:4" x14ac:dyDescent="0.2">
      <c r="D3696" s="139"/>
    </row>
    <row r="3697" spans="4:4" x14ac:dyDescent="0.2">
      <c r="D3697" s="139"/>
    </row>
    <row r="3698" spans="4:4" x14ac:dyDescent="0.2">
      <c r="D3698" s="139"/>
    </row>
    <row r="3699" spans="4:4" x14ac:dyDescent="0.2">
      <c r="D3699" s="139"/>
    </row>
    <row r="3700" spans="4:4" x14ac:dyDescent="0.2">
      <c r="D3700" s="139"/>
    </row>
    <row r="3701" spans="4:4" x14ac:dyDescent="0.2">
      <c r="D3701" s="139"/>
    </row>
    <row r="3702" spans="4:4" x14ac:dyDescent="0.2">
      <c r="D3702" s="139"/>
    </row>
    <row r="3703" spans="4:4" x14ac:dyDescent="0.2">
      <c r="D3703" s="139"/>
    </row>
    <row r="3704" spans="4:4" x14ac:dyDescent="0.2">
      <c r="D3704" s="139"/>
    </row>
    <row r="3705" spans="4:4" x14ac:dyDescent="0.2">
      <c r="D3705" s="139"/>
    </row>
    <row r="3706" spans="4:4" x14ac:dyDescent="0.2">
      <c r="D3706" s="139"/>
    </row>
    <row r="3707" spans="4:4" x14ac:dyDescent="0.2">
      <c r="D3707" s="139"/>
    </row>
    <row r="3708" spans="4:4" x14ac:dyDescent="0.2">
      <c r="D3708" s="139"/>
    </row>
    <row r="3709" spans="4:4" x14ac:dyDescent="0.2">
      <c r="D3709" s="139"/>
    </row>
    <row r="3710" spans="4:4" x14ac:dyDescent="0.2">
      <c r="D3710" s="139"/>
    </row>
    <row r="3711" spans="4:4" x14ac:dyDescent="0.2">
      <c r="D3711" s="139"/>
    </row>
    <row r="3712" spans="4:4" x14ac:dyDescent="0.2">
      <c r="D3712" s="139"/>
    </row>
    <row r="3713" spans="4:4" x14ac:dyDescent="0.2">
      <c r="D3713" s="139"/>
    </row>
    <row r="3714" spans="4:4" x14ac:dyDescent="0.2">
      <c r="D3714" s="139"/>
    </row>
    <row r="3715" spans="4:4" x14ac:dyDescent="0.2">
      <c r="D3715" s="139"/>
    </row>
    <row r="3716" spans="4:4" x14ac:dyDescent="0.2">
      <c r="D3716" s="139"/>
    </row>
    <row r="3717" spans="4:4" x14ac:dyDescent="0.2">
      <c r="D3717" s="139"/>
    </row>
    <row r="3718" spans="4:4" x14ac:dyDescent="0.2">
      <c r="D3718" s="139"/>
    </row>
    <row r="3719" spans="4:4" x14ac:dyDescent="0.2">
      <c r="D3719" s="139"/>
    </row>
    <row r="3720" spans="4:4" x14ac:dyDescent="0.2">
      <c r="D3720" s="139"/>
    </row>
    <row r="3721" spans="4:4" x14ac:dyDescent="0.2">
      <c r="D3721" s="139"/>
    </row>
    <row r="3722" spans="4:4" x14ac:dyDescent="0.2">
      <c r="D3722" s="139"/>
    </row>
    <row r="3723" spans="4:4" x14ac:dyDescent="0.2">
      <c r="D3723" s="139"/>
    </row>
    <row r="3724" spans="4:4" x14ac:dyDescent="0.2">
      <c r="D3724" s="139"/>
    </row>
    <row r="3725" spans="4:4" x14ac:dyDescent="0.2">
      <c r="D3725" s="139"/>
    </row>
    <row r="3726" spans="4:4" x14ac:dyDescent="0.2">
      <c r="D3726" s="139"/>
    </row>
    <row r="3727" spans="4:4" x14ac:dyDescent="0.2">
      <c r="D3727" s="139"/>
    </row>
    <row r="3728" spans="4:4" x14ac:dyDescent="0.2">
      <c r="D3728" s="139"/>
    </row>
    <row r="3729" spans="4:4" x14ac:dyDescent="0.2">
      <c r="D3729" s="139"/>
    </row>
    <row r="3730" spans="4:4" x14ac:dyDescent="0.2">
      <c r="D3730" s="139"/>
    </row>
    <row r="3731" spans="4:4" x14ac:dyDescent="0.2">
      <c r="D3731" s="139"/>
    </row>
    <row r="3732" spans="4:4" x14ac:dyDescent="0.2">
      <c r="D3732" s="139"/>
    </row>
    <row r="3733" spans="4:4" x14ac:dyDescent="0.2">
      <c r="D3733" s="139"/>
    </row>
    <row r="3734" spans="4:4" x14ac:dyDescent="0.2">
      <c r="D3734" s="139"/>
    </row>
    <row r="3735" spans="4:4" x14ac:dyDescent="0.2">
      <c r="D3735" s="139"/>
    </row>
    <row r="3736" spans="4:4" x14ac:dyDescent="0.2">
      <c r="D3736" s="139"/>
    </row>
    <row r="3737" spans="4:4" x14ac:dyDescent="0.2">
      <c r="D3737" s="139"/>
    </row>
    <row r="3738" spans="4:4" x14ac:dyDescent="0.2">
      <c r="D3738" s="139"/>
    </row>
    <row r="3739" spans="4:4" x14ac:dyDescent="0.2">
      <c r="D3739" s="139"/>
    </row>
    <row r="3740" spans="4:4" x14ac:dyDescent="0.2">
      <c r="D3740" s="139"/>
    </row>
    <row r="3741" spans="4:4" x14ac:dyDescent="0.2">
      <c r="D3741" s="139"/>
    </row>
    <row r="3742" spans="4:4" x14ac:dyDescent="0.2">
      <c r="D3742" s="139"/>
    </row>
    <row r="3743" spans="4:4" x14ac:dyDescent="0.2">
      <c r="D3743" s="139"/>
    </row>
    <row r="3744" spans="4:4" x14ac:dyDescent="0.2">
      <c r="D3744" s="139"/>
    </row>
    <row r="3745" spans="4:4" x14ac:dyDescent="0.2">
      <c r="D3745" s="139"/>
    </row>
    <row r="3746" spans="4:4" x14ac:dyDescent="0.2">
      <c r="D3746" s="139"/>
    </row>
    <row r="3747" spans="4:4" x14ac:dyDescent="0.2">
      <c r="D3747" s="139"/>
    </row>
    <row r="3748" spans="4:4" x14ac:dyDescent="0.2">
      <c r="D3748" s="139"/>
    </row>
    <row r="3749" spans="4:4" x14ac:dyDescent="0.2">
      <c r="D3749" s="139"/>
    </row>
    <row r="3750" spans="4:4" x14ac:dyDescent="0.2">
      <c r="D3750" s="139"/>
    </row>
    <row r="3751" spans="4:4" x14ac:dyDescent="0.2">
      <c r="D3751" s="139"/>
    </row>
    <row r="3752" spans="4:4" x14ac:dyDescent="0.2">
      <c r="D3752" s="139"/>
    </row>
    <row r="3753" spans="4:4" x14ac:dyDescent="0.2">
      <c r="D3753" s="139"/>
    </row>
    <row r="3754" spans="4:4" x14ac:dyDescent="0.2">
      <c r="D3754" s="139"/>
    </row>
    <row r="3755" spans="4:4" x14ac:dyDescent="0.2">
      <c r="D3755" s="139"/>
    </row>
    <row r="3756" spans="4:4" x14ac:dyDescent="0.2">
      <c r="D3756" s="139"/>
    </row>
    <row r="3757" spans="4:4" x14ac:dyDescent="0.2">
      <c r="D3757" s="139"/>
    </row>
    <row r="3758" spans="4:4" x14ac:dyDescent="0.2">
      <c r="D3758" s="139"/>
    </row>
    <row r="3759" spans="4:4" x14ac:dyDescent="0.2">
      <c r="D3759" s="139"/>
    </row>
    <row r="3760" spans="4:4" x14ac:dyDescent="0.2">
      <c r="D3760" s="139"/>
    </row>
    <row r="3761" spans="4:4" x14ac:dyDescent="0.2">
      <c r="D3761" s="139"/>
    </row>
    <row r="3762" spans="4:4" x14ac:dyDescent="0.2">
      <c r="D3762" s="139"/>
    </row>
    <row r="3763" spans="4:4" x14ac:dyDescent="0.2">
      <c r="D3763" s="139"/>
    </row>
    <row r="3764" spans="4:4" x14ac:dyDescent="0.2">
      <c r="D3764" s="139"/>
    </row>
    <row r="3765" spans="4:4" x14ac:dyDescent="0.2">
      <c r="D3765" s="139"/>
    </row>
    <row r="3766" spans="4:4" x14ac:dyDescent="0.2">
      <c r="D3766" s="139"/>
    </row>
    <row r="3767" spans="4:4" x14ac:dyDescent="0.2">
      <c r="D3767" s="139"/>
    </row>
    <row r="3768" spans="4:4" x14ac:dyDescent="0.2">
      <c r="D3768" s="139"/>
    </row>
    <row r="3769" spans="4:4" x14ac:dyDescent="0.2">
      <c r="D3769" s="139"/>
    </row>
    <row r="3770" spans="4:4" x14ac:dyDescent="0.2">
      <c r="D3770" s="139"/>
    </row>
    <row r="3771" spans="4:4" x14ac:dyDescent="0.2">
      <c r="D3771" s="139"/>
    </row>
    <row r="3772" spans="4:4" x14ac:dyDescent="0.2">
      <c r="D3772" s="139"/>
    </row>
    <row r="3773" spans="4:4" x14ac:dyDescent="0.2">
      <c r="D3773" s="139"/>
    </row>
    <row r="3774" spans="4:4" x14ac:dyDescent="0.2">
      <c r="D3774" s="139"/>
    </row>
    <row r="3775" spans="4:4" x14ac:dyDescent="0.2">
      <c r="D3775" s="139"/>
    </row>
    <row r="3776" spans="4:4" x14ac:dyDescent="0.2">
      <c r="D3776" s="139"/>
    </row>
    <row r="3777" spans="4:4" x14ac:dyDescent="0.2">
      <c r="D3777" s="139"/>
    </row>
    <row r="3778" spans="4:4" x14ac:dyDescent="0.2">
      <c r="D3778" s="139"/>
    </row>
    <row r="3779" spans="4:4" x14ac:dyDescent="0.2">
      <c r="D3779" s="139"/>
    </row>
    <row r="3780" spans="4:4" x14ac:dyDescent="0.2">
      <c r="D3780" s="139"/>
    </row>
    <row r="3781" spans="4:4" x14ac:dyDescent="0.2">
      <c r="D3781" s="139"/>
    </row>
    <row r="3782" spans="4:4" x14ac:dyDescent="0.2">
      <c r="D3782" s="139"/>
    </row>
    <row r="3783" spans="4:4" x14ac:dyDescent="0.2">
      <c r="D3783" s="139"/>
    </row>
    <row r="3784" spans="4:4" x14ac:dyDescent="0.2">
      <c r="D3784" s="139"/>
    </row>
    <row r="3785" spans="4:4" x14ac:dyDescent="0.2">
      <c r="D3785" s="139"/>
    </row>
    <row r="3786" spans="4:4" x14ac:dyDescent="0.2">
      <c r="D3786" s="139"/>
    </row>
    <row r="3787" spans="4:4" x14ac:dyDescent="0.2">
      <c r="D3787" s="139"/>
    </row>
    <row r="3788" spans="4:4" x14ac:dyDescent="0.2">
      <c r="D3788" s="139"/>
    </row>
    <row r="3789" spans="4:4" x14ac:dyDescent="0.2">
      <c r="D3789" s="139"/>
    </row>
    <row r="3790" spans="4:4" x14ac:dyDescent="0.2">
      <c r="D3790" s="139"/>
    </row>
    <row r="3791" spans="4:4" x14ac:dyDescent="0.2">
      <c r="D3791" s="139"/>
    </row>
    <row r="3792" spans="4:4" x14ac:dyDescent="0.2">
      <c r="D3792" s="139"/>
    </row>
    <row r="3793" spans="4:4" x14ac:dyDescent="0.2">
      <c r="D3793" s="139"/>
    </row>
    <row r="3794" spans="4:4" x14ac:dyDescent="0.2">
      <c r="D3794" s="139"/>
    </row>
    <row r="3795" spans="4:4" x14ac:dyDescent="0.2">
      <c r="D3795" s="139"/>
    </row>
    <row r="3796" spans="4:4" x14ac:dyDescent="0.2">
      <c r="D3796" s="139"/>
    </row>
    <row r="3797" spans="4:4" x14ac:dyDescent="0.2">
      <c r="D3797" s="139"/>
    </row>
    <row r="3798" spans="4:4" x14ac:dyDescent="0.2">
      <c r="D3798" s="139"/>
    </row>
    <row r="3799" spans="4:4" x14ac:dyDescent="0.2">
      <c r="D3799" s="139"/>
    </row>
    <row r="3800" spans="4:4" x14ac:dyDescent="0.2">
      <c r="D3800" s="139"/>
    </row>
    <row r="3801" spans="4:4" x14ac:dyDescent="0.2">
      <c r="D3801" s="139"/>
    </row>
    <row r="3802" spans="4:4" x14ac:dyDescent="0.2">
      <c r="D3802" s="139"/>
    </row>
    <row r="3803" spans="4:4" x14ac:dyDescent="0.2">
      <c r="D3803" s="139"/>
    </row>
    <row r="3804" spans="4:4" x14ac:dyDescent="0.2">
      <c r="D3804" s="139"/>
    </row>
    <row r="3805" spans="4:4" x14ac:dyDescent="0.2">
      <c r="D3805" s="139"/>
    </row>
    <row r="3806" spans="4:4" x14ac:dyDescent="0.2">
      <c r="D3806" s="139"/>
    </row>
    <row r="3807" spans="4:4" x14ac:dyDescent="0.2">
      <c r="D3807" s="139"/>
    </row>
    <row r="3808" spans="4:4" x14ac:dyDescent="0.2">
      <c r="D3808" s="139"/>
    </row>
    <row r="3809" spans="4:4" x14ac:dyDescent="0.2">
      <c r="D3809" s="139"/>
    </row>
    <row r="3810" spans="4:4" x14ac:dyDescent="0.2">
      <c r="D3810" s="139"/>
    </row>
    <row r="3811" spans="4:4" x14ac:dyDescent="0.2">
      <c r="D3811" s="139"/>
    </row>
    <row r="3812" spans="4:4" x14ac:dyDescent="0.2">
      <c r="D3812" s="139"/>
    </row>
    <row r="3813" spans="4:4" x14ac:dyDescent="0.2">
      <c r="D3813" s="139"/>
    </row>
    <row r="3814" spans="4:4" x14ac:dyDescent="0.2">
      <c r="D3814" s="139"/>
    </row>
    <row r="3815" spans="4:4" x14ac:dyDescent="0.2">
      <c r="D3815" s="139"/>
    </row>
    <row r="3816" spans="4:4" x14ac:dyDescent="0.2">
      <c r="D3816" s="139"/>
    </row>
    <row r="3817" spans="4:4" x14ac:dyDescent="0.2">
      <c r="D3817" s="139"/>
    </row>
    <row r="3818" spans="4:4" x14ac:dyDescent="0.2">
      <c r="D3818" s="139"/>
    </row>
    <row r="3819" spans="4:4" x14ac:dyDescent="0.2">
      <c r="D3819" s="139"/>
    </row>
    <row r="3820" spans="4:4" x14ac:dyDescent="0.2">
      <c r="D3820" s="139"/>
    </row>
    <row r="3821" spans="4:4" x14ac:dyDescent="0.2">
      <c r="D3821" s="139"/>
    </row>
    <row r="3822" spans="4:4" x14ac:dyDescent="0.2">
      <c r="D3822" s="139"/>
    </row>
    <row r="3823" spans="4:4" x14ac:dyDescent="0.2">
      <c r="D3823" s="139"/>
    </row>
    <row r="3824" spans="4:4" x14ac:dyDescent="0.2">
      <c r="D3824" s="139"/>
    </row>
    <row r="3825" spans="4:4" x14ac:dyDescent="0.2">
      <c r="D3825" s="139"/>
    </row>
    <row r="3826" spans="4:4" x14ac:dyDescent="0.2">
      <c r="D3826" s="139"/>
    </row>
    <row r="3827" spans="4:4" x14ac:dyDescent="0.2">
      <c r="D3827" s="139"/>
    </row>
    <row r="3828" spans="4:4" x14ac:dyDescent="0.2">
      <c r="D3828" s="139"/>
    </row>
    <row r="3829" spans="4:4" x14ac:dyDescent="0.2">
      <c r="D3829" s="139"/>
    </row>
    <row r="3830" spans="4:4" x14ac:dyDescent="0.2">
      <c r="D3830" s="139"/>
    </row>
    <row r="3831" spans="4:4" x14ac:dyDescent="0.2">
      <c r="D3831" s="139"/>
    </row>
    <row r="3832" spans="4:4" x14ac:dyDescent="0.2">
      <c r="D3832" s="139"/>
    </row>
    <row r="3833" spans="4:4" x14ac:dyDescent="0.2">
      <c r="D3833" s="139"/>
    </row>
    <row r="3834" spans="4:4" x14ac:dyDescent="0.2">
      <c r="D3834" s="139"/>
    </row>
    <row r="3835" spans="4:4" x14ac:dyDescent="0.2">
      <c r="D3835" s="139"/>
    </row>
    <row r="3836" spans="4:4" x14ac:dyDescent="0.2">
      <c r="D3836" s="139"/>
    </row>
    <row r="3837" spans="4:4" x14ac:dyDescent="0.2">
      <c r="D3837" s="139"/>
    </row>
    <row r="3838" spans="4:4" x14ac:dyDescent="0.2">
      <c r="D3838" s="139"/>
    </row>
    <row r="3839" spans="4:4" x14ac:dyDescent="0.2">
      <c r="D3839" s="139"/>
    </row>
    <row r="3840" spans="4:4" x14ac:dyDescent="0.2">
      <c r="D3840" s="139"/>
    </row>
    <row r="3841" spans="4:4" x14ac:dyDescent="0.2">
      <c r="D3841" s="139"/>
    </row>
    <row r="3842" spans="4:4" x14ac:dyDescent="0.2">
      <c r="D3842" s="139"/>
    </row>
    <row r="3843" spans="4:4" x14ac:dyDescent="0.2">
      <c r="D3843" s="139"/>
    </row>
    <row r="3844" spans="4:4" x14ac:dyDescent="0.2">
      <c r="D3844" s="139"/>
    </row>
    <row r="3845" spans="4:4" x14ac:dyDescent="0.2">
      <c r="D3845" s="139"/>
    </row>
    <row r="3846" spans="4:4" x14ac:dyDescent="0.2">
      <c r="D3846" s="139"/>
    </row>
    <row r="3847" spans="4:4" x14ac:dyDescent="0.2">
      <c r="D3847" s="139"/>
    </row>
    <row r="3848" spans="4:4" x14ac:dyDescent="0.2">
      <c r="D3848" s="139"/>
    </row>
    <row r="3849" spans="4:4" x14ac:dyDescent="0.2">
      <c r="D3849" s="139"/>
    </row>
    <row r="3850" spans="4:4" x14ac:dyDescent="0.2">
      <c r="D3850" s="139"/>
    </row>
    <row r="3851" spans="4:4" x14ac:dyDescent="0.2">
      <c r="D3851" s="139"/>
    </row>
    <row r="3852" spans="4:4" x14ac:dyDescent="0.2">
      <c r="D3852" s="139"/>
    </row>
    <row r="3853" spans="4:4" x14ac:dyDescent="0.2">
      <c r="D3853" s="139"/>
    </row>
    <row r="3854" spans="4:4" x14ac:dyDescent="0.2">
      <c r="D3854" s="139"/>
    </row>
    <row r="3855" spans="4:4" x14ac:dyDescent="0.2">
      <c r="D3855" s="139"/>
    </row>
    <row r="3856" spans="4:4" x14ac:dyDescent="0.2">
      <c r="D3856" s="139"/>
    </row>
    <row r="3857" spans="4:4" x14ac:dyDescent="0.2">
      <c r="D3857" s="139"/>
    </row>
    <row r="3858" spans="4:4" x14ac:dyDescent="0.2">
      <c r="D3858" s="139"/>
    </row>
    <row r="3859" spans="4:4" x14ac:dyDescent="0.2">
      <c r="D3859" s="139"/>
    </row>
    <row r="3860" spans="4:4" x14ac:dyDescent="0.2">
      <c r="D3860" s="139"/>
    </row>
    <row r="3861" spans="4:4" x14ac:dyDescent="0.2">
      <c r="D3861" s="139"/>
    </row>
    <row r="3862" spans="4:4" x14ac:dyDescent="0.2">
      <c r="D3862" s="139"/>
    </row>
    <row r="3863" spans="4:4" x14ac:dyDescent="0.2">
      <c r="D3863" s="139"/>
    </row>
    <row r="3864" spans="4:4" x14ac:dyDescent="0.2">
      <c r="D3864" s="139"/>
    </row>
    <row r="3865" spans="4:4" x14ac:dyDescent="0.2">
      <c r="D3865" s="139"/>
    </row>
    <row r="3866" spans="4:4" x14ac:dyDescent="0.2">
      <c r="D3866" s="139"/>
    </row>
    <row r="3867" spans="4:4" x14ac:dyDescent="0.2">
      <c r="D3867" s="139"/>
    </row>
    <row r="3868" spans="4:4" x14ac:dyDescent="0.2">
      <c r="D3868" s="139"/>
    </row>
    <row r="3869" spans="4:4" x14ac:dyDescent="0.2">
      <c r="D3869" s="139"/>
    </row>
    <row r="3870" spans="4:4" x14ac:dyDescent="0.2">
      <c r="D3870" s="139"/>
    </row>
    <row r="3871" spans="4:4" x14ac:dyDescent="0.2">
      <c r="D3871" s="139"/>
    </row>
    <row r="3872" spans="4:4" x14ac:dyDescent="0.2">
      <c r="D3872" s="139"/>
    </row>
    <row r="3873" spans="4:4" x14ac:dyDescent="0.2">
      <c r="D3873" s="139"/>
    </row>
    <row r="3874" spans="4:4" x14ac:dyDescent="0.2">
      <c r="D3874" s="139"/>
    </row>
    <row r="3875" spans="4:4" x14ac:dyDescent="0.2">
      <c r="D3875" s="139"/>
    </row>
    <row r="3876" spans="4:4" x14ac:dyDescent="0.2">
      <c r="D3876" s="139"/>
    </row>
    <row r="3877" spans="4:4" x14ac:dyDescent="0.2">
      <c r="D3877" s="139"/>
    </row>
    <row r="3878" spans="4:4" x14ac:dyDescent="0.2">
      <c r="D3878" s="139"/>
    </row>
    <row r="3879" spans="4:4" x14ac:dyDescent="0.2">
      <c r="D3879" s="139"/>
    </row>
    <row r="3880" spans="4:4" x14ac:dyDescent="0.2">
      <c r="D3880" s="139"/>
    </row>
    <row r="3881" spans="4:4" x14ac:dyDescent="0.2">
      <c r="D3881" s="139"/>
    </row>
    <row r="3882" spans="4:4" x14ac:dyDescent="0.2">
      <c r="D3882" s="139"/>
    </row>
    <row r="3883" spans="4:4" x14ac:dyDescent="0.2">
      <c r="D3883" s="139"/>
    </row>
    <row r="3884" spans="4:4" x14ac:dyDescent="0.2">
      <c r="D3884" s="139"/>
    </row>
    <row r="3885" spans="4:4" x14ac:dyDescent="0.2">
      <c r="D3885" s="139"/>
    </row>
    <row r="3886" spans="4:4" x14ac:dyDescent="0.2">
      <c r="D3886" s="139"/>
    </row>
    <row r="3887" spans="4:4" x14ac:dyDescent="0.2">
      <c r="D3887" s="139"/>
    </row>
    <row r="3888" spans="4:4" x14ac:dyDescent="0.2">
      <c r="D3888" s="139"/>
    </row>
    <row r="3889" spans="4:4" x14ac:dyDescent="0.2">
      <c r="D3889" s="139"/>
    </row>
    <row r="3890" spans="4:4" x14ac:dyDescent="0.2">
      <c r="D3890" s="139"/>
    </row>
    <row r="3891" spans="4:4" x14ac:dyDescent="0.2">
      <c r="D3891" s="139"/>
    </row>
    <row r="3892" spans="4:4" x14ac:dyDescent="0.2">
      <c r="D3892" s="139"/>
    </row>
    <row r="3893" spans="4:4" x14ac:dyDescent="0.2">
      <c r="D3893" s="139"/>
    </row>
    <row r="3894" spans="4:4" x14ac:dyDescent="0.2">
      <c r="D3894" s="139"/>
    </row>
    <row r="3895" spans="4:4" x14ac:dyDescent="0.2">
      <c r="D3895" s="139"/>
    </row>
    <row r="3896" spans="4:4" x14ac:dyDescent="0.2">
      <c r="D3896" s="139"/>
    </row>
    <row r="3897" spans="4:4" x14ac:dyDescent="0.2">
      <c r="D3897" s="139"/>
    </row>
    <row r="3898" spans="4:4" x14ac:dyDescent="0.2">
      <c r="D3898" s="139"/>
    </row>
    <row r="3899" spans="4:4" x14ac:dyDescent="0.2">
      <c r="D3899" s="139"/>
    </row>
    <row r="3900" spans="4:4" x14ac:dyDescent="0.2">
      <c r="D3900" s="139"/>
    </row>
    <row r="3901" spans="4:4" x14ac:dyDescent="0.2">
      <c r="D3901" s="139"/>
    </row>
    <row r="3902" spans="4:4" x14ac:dyDescent="0.2">
      <c r="D3902" s="139"/>
    </row>
    <row r="3903" spans="4:4" x14ac:dyDescent="0.2">
      <c r="D3903" s="139"/>
    </row>
    <row r="3904" spans="4:4" x14ac:dyDescent="0.2">
      <c r="D3904" s="139"/>
    </row>
    <row r="3905" spans="4:4" x14ac:dyDescent="0.2">
      <c r="D3905" s="139"/>
    </row>
    <row r="3906" spans="4:4" x14ac:dyDescent="0.2">
      <c r="D3906" s="139"/>
    </row>
    <row r="3907" spans="4:4" x14ac:dyDescent="0.2">
      <c r="D3907" s="139"/>
    </row>
    <row r="3908" spans="4:4" x14ac:dyDescent="0.2">
      <c r="D3908" s="139"/>
    </row>
    <row r="3909" spans="4:4" x14ac:dyDescent="0.2">
      <c r="D3909" s="139"/>
    </row>
    <row r="3910" spans="4:4" x14ac:dyDescent="0.2">
      <c r="D3910" s="139"/>
    </row>
    <row r="3911" spans="4:4" x14ac:dyDescent="0.2">
      <c r="D3911" s="139"/>
    </row>
    <row r="3912" spans="4:4" x14ac:dyDescent="0.2">
      <c r="D3912" s="139"/>
    </row>
    <row r="3913" spans="4:4" x14ac:dyDescent="0.2">
      <c r="D3913" s="139"/>
    </row>
    <row r="3914" spans="4:4" x14ac:dyDescent="0.2">
      <c r="D3914" s="139"/>
    </row>
    <row r="3915" spans="4:4" x14ac:dyDescent="0.2">
      <c r="D3915" s="139"/>
    </row>
    <row r="3916" spans="4:4" x14ac:dyDescent="0.2">
      <c r="D3916" s="139"/>
    </row>
    <row r="3917" spans="4:4" x14ac:dyDescent="0.2">
      <c r="D3917" s="139"/>
    </row>
    <row r="3918" spans="4:4" x14ac:dyDescent="0.2">
      <c r="D3918" s="139"/>
    </row>
    <row r="3919" spans="4:4" x14ac:dyDescent="0.2">
      <c r="D3919" s="139"/>
    </row>
    <row r="3920" spans="4:4" x14ac:dyDescent="0.2">
      <c r="D3920" s="139"/>
    </row>
    <row r="3921" spans="4:4" x14ac:dyDescent="0.2">
      <c r="D3921" s="139"/>
    </row>
    <row r="3922" spans="4:4" x14ac:dyDescent="0.2">
      <c r="D3922" s="139"/>
    </row>
    <row r="3923" spans="4:4" x14ac:dyDescent="0.2">
      <c r="D3923" s="139"/>
    </row>
    <row r="3924" spans="4:4" x14ac:dyDescent="0.2">
      <c r="D3924" s="139"/>
    </row>
    <row r="3925" spans="4:4" x14ac:dyDescent="0.2">
      <c r="D3925" s="139"/>
    </row>
    <row r="3926" spans="4:4" x14ac:dyDescent="0.2">
      <c r="D3926" s="139"/>
    </row>
    <row r="3927" spans="4:4" x14ac:dyDescent="0.2">
      <c r="D3927" s="139"/>
    </row>
    <row r="3928" spans="4:4" x14ac:dyDescent="0.2">
      <c r="D3928" s="139"/>
    </row>
    <row r="3929" spans="4:4" x14ac:dyDescent="0.2">
      <c r="D3929" s="139"/>
    </row>
    <row r="3930" spans="4:4" x14ac:dyDescent="0.2">
      <c r="D3930" s="139"/>
    </row>
    <row r="3931" spans="4:4" x14ac:dyDescent="0.2">
      <c r="D3931" s="139"/>
    </row>
    <row r="3932" spans="4:4" x14ac:dyDescent="0.2">
      <c r="D3932" s="139"/>
    </row>
    <row r="3933" spans="4:4" x14ac:dyDescent="0.2">
      <c r="D3933" s="139"/>
    </row>
    <row r="3934" spans="4:4" x14ac:dyDescent="0.2">
      <c r="D3934" s="139"/>
    </row>
    <row r="3935" spans="4:4" x14ac:dyDescent="0.2">
      <c r="D3935" s="139"/>
    </row>
    <row r="3936" spans="4:4" x14ac:dyDescent="0.2">
      <c r="D3936" s="139"/>
    </row>
    <row r="3937" spans="4:4" x14ac:dyDescent="0.2">
      <c r="D3937" s="139"/>
    </row>
    <row r="3938" spans="4:4" x14ac:dyDescent="0.2">
      <c r="D3938" s="139"/>
    </row>
    <row r="3939" spans="4:4" x14ac:dyDescent="0.2">
      <c r="D3939" s="139"/>
    </row>
    <row r="3940" spans="4:4" x14ac:dyDescent="0.2">
      <c r="D3940" s="139"/>
    </row>
    <row r="3941" spans="4:4" x14ac:dyDescent="0.2">
      <c r="D3941" s="139"/>
    </row>
    <row r="3942" spans="4:4" x14ac:dyDescent="0.2">
      <c r="D3942" s="139"/>
    </row>
    <row r="3943" spans="4:4" x14ac:dyDescent="0.2">
      <c r="D3943" s="139"/>
    </row>
    <row r="3944" spans="4:4" x14ac:dyDescent="0.2">
      <c r="D3944" s="139"/>
    </row>
    <row r="3945" spans="4:4" x14ac:dyDescent="0.2">
      <c r="D3945" s="139"/>
    </row>
    <row r="3946" spans="4:4" x14ac:dyDescent="0.2">
      <c r="D3946" s="139"/>
    </row>
    <row r="3947" spans="4:4" x14ac:dyDescent="0.2">
      <c r="D3947" s="139"/>
    </row>
    <row r="3948" spans="4:4" x14ac:dyDescent="0.2">
      <c r="D3948" s="139"/>
    </row>
    <row r="3949" spans="4:4" x14ac:dyDescent="0.2">
      <c r="D3949" s="139"/>
    </row>
    <row r="3950" spans="4:4" x14ac:dyDescent="0.2">
      <c r="D3950" s="139"/>
    </row>
    <row r="3951" spans="4:4" x14ac:dyDescent="0.2">
      <c r="D3951" s="139"/>
    </row>
    <row r="3952" spans="4:4" x14ac:dyDescent="0.2">
      <c r="D3952" s="139"/>
    </row>
    <row r="3953" spans="4:4" x14ac:dyDescent="0.2">
      <c r="D3953" s="139"/>
    </row>
    <row r="3954" spans="4:4" x14ac:dyDescent="0.2">
      <c r="D3954" s="139"/>
    </row>
    <row r="3955" spans="4:4" x14ac:dyDescent="0.2">
      <c r="D3955" s="139"/>
    </row>
    <row r="3956" spans="4:4" x14ac:dyDescent="0.2">
      <c r="D3956" s="139"/>
    </row>
    <row r="3957" spans="4:4" x14ac:dyDescent="0.2">
      <c r="D3957" s="139"/>
    </row>
    <row r="3958" spans="4:4" x14ac:dyDescent="0.2">
      <c r="D3958" s="139"/>
    </row>
    <row r="3959" spans="4:4" x14ac:dyDescent="0.2">
      <c r="D3959" s="139"/>
    </row>
    <row r="3960" spans="4:4" x14ac:dyDescent="0.2">
      <c r="D3960" s="139"/>
    </row>
    <row r="3961" spans="4:4" x14ac:dyDescent="0.2">
      <c r="D3961" s="139"/>
    </row>
    <row r="3962" spans="4:4" x14ac:dyDescent="0.2">
      <c r="D3962" s="139"/>
    </row>
    <row r="3963" spans="4:4" x14ac:dyDescent="0.2">
      <c r="D3963" s="139"/>
    </row>
    <row r="3964" spans="4:4" x14ac:dyDescent="0.2">
      <c r="D3964" s="139"/>
    </row>
    <row r="3965" spans="4:4" x14ac:dyDescent="0.2">
      <c r="D3965" s="139"/>
    </row>
    <row r="3966" spans="4:4" x14ac:dyDescent="0.2">
      <c r="D3966" s="139"/>
    </row>
    <row r="3967" spans="4:4" x14ac:dyDescent="0.2">
      <c r="D3967" s="139"/>
    </row>
    <row r="3968" spans="4:4" x14ac:dyDescent="0.2">
      <c r="D3968" s="139"/>
    </row>
    <row r="3969" spans="4:4" x14ac:dyDescent="0.2">
      <c r="D3969" s="139"/>
    </row>
    <row r="3970" spans="4:4" x14ac:dyDescent="0.2">
      <c r="D3970" s="139"/>
    </row>
    <row r="3971" spans="4:4" x14ac:dyDescent="0.2">
      <c r="D3971" s="139"/>
    </row>
    <row r="3972" spans="4:4" x14ac:dyDescent="0.2">
      <c r="D3972" s="139"/>
    </row>
    <row r="3973" spans="4:4" x14ac:dyDescent="0.2">
      <c r="D3973" s="139"/>
    </row>
    <row r="3974" spans="4:4" x14ac:dyDescent="0.2">
      <c r="D3974" s="139"/>
    </row>
    <row r="3975" spans="4:4" x14ac:dyDescent="0.2">
      <c r="D3975" s="139"/>
    </row>
    <row r="3976" spans="4:4" x14ac:dyDescent="0.2">
      <c r="D3976" s="139"/>
    </row>
    <row r="3977" spans="4:4" x14ac:dyDescent="0.2">
      <c r="D3977" s="139"/>
    </row>
    <row r="3978" spans="4:4" x14ac:dyDescent="0.2">
      <c r="D3978" s="139"/>
    </row>
    <row r="3979" spans="4:4" x14ac:dyDescent="0.2">
      <c r="D3979" s="139"/>
    </row>
    <row r="3980" spans="4:4" x14ac:dyDescent="0.2">
      <c r="D3980" s="139"/>
    </row>
    <row r="3981" spans="4:4" x14ac:dyDescent="0.2">
      <c r="D3981" s="139"/>
    </row>
    <row r="3982" spans="4:4" x14ac:dyDescent="0.2">
      <c r="D3982" s="139"/>
    </row>
    <row r="3983" spans="4:4" x14ac:dyDescent="0.2">
      <c r="D3983" s="139"/>
    </row>
    <row r="3984" spans="4:4" x14ac:dyDescent="0.2">
      <c r="D3984" s="139"/>
    </row>
    <row r="3985" spans="4:4" x14ac:dyDescent="0.2">
      <c r="D3985" s="139"/>
    </row>
    <row r="3986" spans="4:4" x14ac:dyDescent="0.2">
      <c r="D3986" s="139"/>
    </row>
    <row r="3987" spans="4:4" x14ac:dyDescent="0.2">
      <c r="D3987" s="139"/>
    </row>
    <row r="3988" spans="4:4" x14ac:dyDescent="0.2">
      <c r="D3988" s="139"/>
    </row>
    <row r="3989" spans="4:4" x14ac:dyDescent="0.2">
      <c r="D3989" s="139"/>
    </row>
    <row r="3990" spans="4:4" x14ac:dyDescent="0.2">
      <c r="D3990" s="139"/>
    </row>
    <row r="3991" spans="4:4" x14ac:dyDescent="0.2">
      <c r="D3991" s="139"/>
    </row>
    <row r="3992" spans="4:4" x14ac:dyDescent="0.2">
      <c r="D3992" s="139"/>
    </row>
    <row r="3993" spans="4:4" x14ac:dyDescent="0.2">
      <c r="D3993" s="139"/>
    </row>
    <row r="3994" spans="4:4" x14ac:dyDescent="0.2">
      <c r="D3994" s="139"/>
    </row>
    <row r="3995" spans="4:4" x14ac:dyDescent="0.2">
      <c r="D3995" s="139"/>
    </row>
    <row r="3996" spans="4:4" x14ac:dyDescent="0.2">
      <c r="D3996" s="139"/>
    </row>
    <row r="3997" spans="4:4" x14ac:dyDescent="0.2">
      <c r="D3997" s="139"/>
    </row>
    <row r="3998" spans="4:4" x14ac:dyDescent="0.2">
      <c r="D3998" s="139"/>
    </row>
    <row r="3999" spans="4:4" x14ac:dyDescent="0.2">
      <c r="D3999" s="139"/>
    </row>
    <row r="4000" spans="4:4" x14ac:dyDescent="0.2">
      <c r="D4000" s="139"/>
    </row>
    <row r="4001" spans="4:4" x14ac:dyDescent="0.2">
      <c r="D4001" s="139"/>
    </row>
    <row r="4002" spans="4:4" x14ac:dyDescent="0.2">
      <c r="D4002" s="139"/>
    </row>
    <row r="4003" spans="4:4" x14ac:dyDescent="0.2">
      <c r="D4003" s="139"/>
    </row>
    <row r="4004" spans="4:4" x14ac:dyDescent="0.2">
      <c r="D4004" s="139"/>
    </row>
    <row r="4005" spans="4:4" x14ac:dyDescent="0.2">
      <c r="D4005" s="139"/>
    </row>
    <row r="4006" spans="4:4" x14ac:dyDescent="0.2">
      <c r="D4006" s="139"/>
    </row>
    <row r="4007" spans="4:4" x14ac:dyDescent="0.2">
      <c r="D4007" s="139"/>
    </row>
    <row r="4008" spans="4:4" x14ac:dyDescent="0.2">
      <c r="D4008" s="139"/>
    </row>
    <row r="4009" spans="4:4" x14ac:dyDescent="0.2">
      <c r="D4009" s="139"/>
    </row>
    <row r="4010" spans="4:4" x14ac:dyDescent="0.2">
      <c r="D4010" s="139"/>
    </row>
    <row r="4011" spans="4:4" x14ac:dyDescent="0.2">
      <c r="D4011" s="139"/>
    </row>
    <row r="4012" spans="4:4" x14ac:dyDescent="0.2">
      <c r="D4012" s="139"/>
    </row>
    <row r="4013" spans="4:4" x14ac:dyDescent="0.2">
      <c r="D4013" s="139"/>
    </row>
    <row r="4014" spans="4:4" x14ac:dyDescent="0.2">
      <c r="D4014" s="139"/>
    </row>
    <row r="4015" spans="4:4" x14ac:dyDescent="0.2">
      <c r="D4015" s="139"/>
    </row>
    <row r="4016" spans="4:4" x14ac:dyDescent="0.2">
      <c r="D4016" s="139"/>
    </row>
    <row r="4017" spans="4:4" x14ac:dyDescent="0.2">
      <c r="D4017" s="139"/>
    </row>
    <row r="4018" spans="4:4" x14ac:dyDescent="0.2">
      <c r="D4018" s="139"/>
    </row>
    <row r="4019" spans="4:4" x14ac:dyDescent="0.2">
      <c r="D4019" s="139"/>
    </row>
    <row r="4020" spans="4:4" x14ac:dyDescent="0.2">
      <c r="D4020" s="139"/>
    </row>
    <row r="4021" spans="4:4" x14ac:dyDescent="0.2">
      <c r="D4021" s="139"/>
    </row>
    <row r="4022" spans="4:4" x14ac:dyDescent="0.2">
      <c r="D4022" s="139"/>
    </row>
    <row r="4023" spans="4:4" x14ac:dyDescent="0.2">
      <c r="D4023" s="139"/>
    </row>
    <row r="4024" spans="4:4" x14ac:dyDescent="0.2">
      <c r="D4024" s="139"/>
    </row>
    <row r="4025" spans="4:4" x14ac:dyDescent="0.2">
      <c r="D4025" s="139"/>
    </row>
    <row r="4026" spans="4:4" x14ac:dyDescent="0.2">
      <c r="D4026" s="139"/>
    </row>
    <row r="4027" spans="4:4" x14ac:dyDescent="0.2">
      <c r="D4027" s="139"/>
    </row>
    <row r="4028" spans="4:4" x14ac:dyDescent="0.2">
      <c r="D4028" s="139"/>
    </row>
    <row r="4029" spans="4:4" x14ac:dyDescent="0.2">
      <c r="D4029" s="139"/>
    </row>
    <row r="4030" spans="4:4" x14ac:dyDescent="0.2">
      <c r="D4030" s="139"/>
    </row>
    <row r="4031" spans="4:4" x14ac:dyDescent="0.2">
      <c r="D4031" s="139"/>
    </row>
    <row r="4032" spans="4:4" x14ac:dyDescent="0.2">
      <c r="D4032" s="139"/>
    </row>
    <row r="4033" spans="4:4" x14ac:dyDescent="0.2">
      <c r="D4033" s="139"/>
    </row>
    <row r="4034" spans="4:4" x14ac:dyDescent="0.2">
      <c r="D4034" s="139"/>
    </row>
    <row r="4035" spans="4:4" x14ac:dyDescent="0.2">
      <c r="D4035" s="139"/>
    </row>
    <row r="4036" spans="4:4" x14ac:dyDescent="0.2">
      <c r="D4036" s="139"/>
    </row>
    <row r="4037" spans="4:4" x14ac:dyDescent="0.2">
      <c r="D4037" s="139"/>
    </row>
    <row r="4038" spans="4:4" x14ac:dyDescent="0.2">
      <c r="D4038" s="139"/>
    </row>
    <row r="4039" spans="4:4" x14ac:dyDescent="0.2">
      <c r="D4039" s="139"/>
    </row>
    <row r="4040" spans="4:4" x14ac:dyDescent="0.2">
      <c r="D4040" s="139"/>
    </row>
    <row r="4041" spans="4:4" x14ac:dyDescent="0.2">
      <c r="D4041" s="139"/>
    </row>
    <row r="4042" spans="4:4" x14ac:dyDescent="0.2">
      <c r="D4042" s="139"/>
    </row>
    <row r="4043" spans="4:4" x14ac:dyDescent="0.2">
      <c r="D4043" s="139"/>
    </row>
    <row r="4044" spans="4:4" x14ac:dyDescent="0.2">
      <c r="D4044" s="139"/>
    </row>
    <row r="4045" spans="4:4" x14ac:dyDescent="0.2">
      <c r="D4045" s="139"/>
    </row>
    <row r="4046" spans="4:4" x14ac:dyDescent="0.2">
      <c r="D4046" s="139"/>
    </row>
    <row r="4047" spans="4:4" x14ac:dyDescent="0.2">
      <c r="D4047" s="139"/>
    </row>
    <row r="4048" spans="4:4" x14ac:dyDescent="0.2">
      <c r="D4048" s="139"/>
    </row>
    <row r="4049" spans="4:4" x14ac:dyDescent="0.2">
      <c r="D4049" s="139"/>
    </row>
    <row r="4050" spans="4:4" x14ac:dyDescent="0.2">
      <c r="D4050" s="139"/>
    </row>
    <row r="4051" spans="4:4" x14ac:dyDescent="0.2">
      <c r="D4051" s="139"/>
    </row>
    <row r="4052" spans="4:4" x14ac:dyDescent="0.2">
      <c r="D4052" s="139"/>
    </row>
    <row r="4053" spans="4:4" x14ac:dyDescent="0.2">
      <c r="D4053" s="139"/>
    </row>
    <row r="4054" spans="4:4" x14ac:dyDescent="0.2">
      <c r="D4054" s="139"/>
    </row>
    <row r="4055" spans="4:4" x14ac:dyDescent="0.2">
      <c r="D4055" s="139"/>
    </row>
    <row r="4056" spans="4:4" x14ac:dyDescent="0.2">
      <c r="D4056" s="139"/>
    </row>
    <row r="4057" spans="4:4" x14ac:dyDescent="0.2">
      <c r="D4057" s="139"/>
    </row>
    <row r="4058" spans="4:4" x14ac:dyDescent="0.2">
      <c r="D4058" s="139"/>
    </row>
    <row r="4059" spans="4:4" x14ac:dyDescent="0.2">
      <c r="D4059" s="139"/>
    </row>
    <row r="4060" spans="4:4" x14ac:dyDescent="0.2">
      <c r="D4060" s="139"/>
    </row>
    <row r="4061" spans="4:4" x14ac:dyDescent="0.2">
      <c r="D4061" s="139"/>
    </row>
    <row r="4062" spans="4:4" x14ac:dyDescent="0.2">
      <c r="D4062" s="139"/>
    </row>
    <row r="4063" spans="4:4" x14ac:dyDescent="0.2">
      <c r="D4063" s="139"/>
    </row>
    <row r="4064" spans="4:4" x14ac:dyDescent="0.2">
      <c r="D4064" s="139"/>
    </row>
    <row r="4065" spans="4:4" x14ac:dyDescent="0.2">
      <c r="D4065" s="139"/>
    </row>
    <row r="4066" spans="4:4" x14ac:dyDescent="0.2">
      <c r="D4066" s="139"/>
    </row>
    <row r="4067" spans="4:4" x14ac:dyDescent="0.2">
      <c r="D4067" s="139"/>
    </row>
    <row r="4068" spans="4:4" x14ac:dyDescent="0.2">
      <c r="D4068" s="139"/>
    </row>
    <row r="4069" spans="4:4" x14ac:dyDescent="0.2">
      <c r="D4069" s="139"/>
    </row>
    <row r="4070" spans="4:4" x14ac:dyDescent="0.2">
      <c r="D4070" s="139"/>
    </row>
    <row r="4071" spans="4:4" x14ac:dyDescent="0.2">
      <c r="D4071" s="139"/>
    </row>
    <row r="4072" spans="4:4" x14ac:dyDescent="0.2">
      <c r="D4072" s="139"/>
    </row>
    <row r="4073" spans="4:4" x14ac:dyDescent="0.2">
      <c r="D4073" s="139"/>
    </row>
    <row r="4074" spans="4:4" x14ac:dyDescent="0.2">
      <c r="D4074" s="139"/>
    </row>
    <row r="4075" spans="4:4" x14ac:dyDescent="0.2">
      <c r="D4075" s="139"/>
    </row>
    <row r="4076" spans="4:4" x14ac:dyDescent="0.2">
      <c r="D4076" s="139"/>
    </row>
    <row r="4077" spans="4:4" x14ac:dyDescent="0.2">
      <c r="D4077" s="139"/>
    </row>
    <row r="4078" spans="4:4" x14ac:dyDescent="0.2">
      <c r="D4078" s="139"/>
    </row>
    <row r="4079" spans="4:4" x14ac:dyDescent="0.2">
      <c r="D4079" s="139"/>
    </row>
    <row r="4080" spans="4:4" x14ac:dyDescent="0.2">
      <c r="D4080" s="139"/>
    </row>
    <row r="4081" spans="4:4" x14ac:dyDescent="0.2">
      <c r="D4081" s="139"/>
    </row>
    <row r="4082" spans="4:4" x14ac:dyDescent="0.2">
      <c r="D4082" s="139"/>
    </row>
    <row r="4083" spans="4:4" x14ac:dyDescent="0.2">
      <c r="D4083" s="139"/>
    </row>
    <row r="4084" spans="4:4" x14ac:dyDescent="0.2">
      <c r="D4084" s="139"/>
    </row>
    <row r="4085" spans="4:4" x14ac:dyDescent="0.2">
      <c r="D4085" s="139"/>
    </row>
    <row r="4086" spans="4:4" x14ac:dyDescent="0.2">
      <c r="D4086" s="139"/>
    </row>
    <row r="4087" spans="4:4" x14ac:dyDescent="0.2">
      <c r="D4087" s="139"/>
    </row>
    <row r="4088" spans="4:4" x14ac:dyDescent="0.2">
      <c r="D4088" s="139"/>
    </row>
    <row r="4089" spans="4:4" x14ac:dyDescent="0.2">
      <c r="D4089" s="139"/>
    </row>
    <row r="4090" spans="4:4" x14ac:dyDescent="0.2">
      <c r="D4090" s="139"/>
    </row>
    <row r="4091" spans="4:4" x14ac:dyDescent="0.2">
      <c r="D4091" s="139"/>
    </row>
    <row r="4092" spans="4:4" x14ac:dyDescent="0.2">
      <c r="D4092" s="139"/>
    </row>
    <row r="4093" spans="4:4" x14ac:dyDescent="0.2">
      <c r="D4093" s="139"/>
    </row>
    <row r="4094" spans="4:4" x14ac:dyDescent="0.2">
      <c r="D4094" s="139"/>
    </row>
    <row r="4095" spans="4:4" x14ac:dyDescent="0.2">
      <c r="D4095" s="139"/>
    </row>
    <row r="4096" spans="4:4" x14ac:dyDescent="0.2">
      <c r="D4096" s="139"/>
    </row>
    <row r="4097" spans="4:4" x14ac:dyDescent="0.2">
      <c r="D4097" s="139"/>
    </row>
    <row r="4098" spans="4:4" x14ac:dyDescent="0.2">
      <c r="D4098" s="139"/>
    </row>
    <row r="4099" spans="4:4" x14ac:dyDescent="0.2">
      <c r="D4099" s="139"/>
    </row>
    <row r="4100" spans="4:4" x14ac:dyDescent="0.2">
      <c r="D4100" s="139"/>
    </row>
    <row r="4101" spans="4:4" x14ac:dyDescent="0.2">
      <c r="D4101" s="139"/>
    </row>
    <row r="4102" spans="4:4" x14ac:dyDescent="0.2">
      <c r="D4102" s="139"/>
    </row>
    <row r="4103" spans="4:4" x14ac:dyDescent="0.2">
      <c r="D4103" s="139"/>
    </row>
    <row r="4104" spans="4:4" x14ac:dyDescent="0.2">
      <c r="D4104" s="139"/>
    </row>
    <row r="4105" spans="4:4" x14ac:dyDescent="0.2">
      <c r="D4105" s="139"/>
    </row>
    <row r="4106" spans="4:4" x14ac:dyDescent="0.2">
      <c r="D4106" s="139"/>
    </row>
    <row r="4107" spans="4:4" x14ac:dyDescent="0.2">
      <c r="D4107" s="139"/>
    </row>
    <row r="4108" spans="4:4" x14ac:dyDescent="0.2">
      <c r="D4108" s="139"/>
    </row>
    <row r="4109" spans="4:4" x14ac:dyDescent="0.2">
      <c r="D4109" s="139"/>
    </row>
    <row r="4110" spans="4:4" x14ac:dyDescent="0.2">
      <c r="D4110" s="139"/>
    </row>
    <row r="4111" spans="4:4" x14ac:dyDescent="0.2">
      <c r="D4111" s="139"/>
    </row>
    <row r="4112" spans="4:4" x14ac:dyDescent="0.2">
      <c r="D4112" s="139"/>
    </row>
    <row r="4113" spans="4:4" x14ac:dyDescent="0.2">
      <c r="D4113" s="139"/>
    </row>
    <row r="4114" spans="4:4" x14ac:dyDescent="0.2">
      <c r="D4114" s="139"/>
    </row>
    <row r="4115" spans="4:4" x14ac:dyDescent="0.2">
      <c r="D4115" s="139"/>
    </row>
    <row r="4116" spans="4:4" x14ac:dyDescent="0.2">
      <c r="D4116" s="139"/>
    </row>
    <row r="4117" spans="4:4" x14ac:dyDescent="0.2">
      <c r="D4117" s="139"/>
    </row>
    <row r="4118" spans="4:4" x14ac:dyDescent="0.2">
      <c r="D4118" s="139"/>
    </row>
    <row r="4119" spans="4:4" x14ac:dyDescent="0.2">
      <c r="D4119" s="139"/>
    </row>
    <row r="4120" spans="4:4" x14ac:dyDescent="0.2">
      <c r="D4120" s="139"/>
    </row>
    <row r="4121" spans="4:4" x14ac:dyDescent="0.2">
      <c r="D4121" s="139"/>
    </row>
    <row r="4122" spans="4:4" x14ac:dyDescent="0.2">
      <c r="D4122" s="139"/>
    </row>
    <row r="4123" spans="4:4" x14ac:dyDescent="0.2">
      <c r="D4123" s="139"/>
    </row>
    <row r="4124" spans="4:4" x14ac:dyDescent="0.2">
      <c r="D4124" s="139"/>
    </row>
    <row r="4125" spans="4:4" x14ac:dyDescent="0.2">
      <c r="D4125" s="139"/>
    </row>
    <row r="4126" spans="4:4" x14ac:dyDescent="0.2">
      <c r="D4126" s="139"/>
    </row>
    <row r="4127" spans="4:4" x14ac:dyDescent="0.2">
      <c r="D4127" s="139"/>
    </row>
    <row r="4128" spans="4:4" x14ac:dyDescent="0.2">
      <c r="D4128" s="139"/>
    </row>
    <row r="4129" spans="4:4" x14ac:dyDescent="0.2">
      <c r="D4129" s="139"/>
    </row>
    <row r="4130" spans="4:4" x14ac:dyDescent="0.2">
      <c r="D4130" s="139"/>
    </row>
    <row r="4131" spans="4:4" x14ac:dyDescent="0.2">
      <c r="D4131" s="139"/>
    </row>
    <row r="4132" spans="4:4" x14ac:dyDescent="0.2">
      <c r="D4132" s="139"/>
    </row>
    <row r="4133" spans="4:4" x14ac:dyDescent="0.2">
      <c r="D4133" s="139"/>
    </row>
    <row r="4134" spans="4:4" x14ac:dyDescent="0.2">
      <c r="D4134" s="139"/>
    </row>
    <row r="4135" spans="4:4" x14ac:dyDescent="0.2">
      <c r="D4135" s="139"/>
    </row>
    <row r="4136" spans="4:4" x14ac:dyDescent="0.2">
      <c r="D4136" s="139"/>
    </row>
    <row r="4137" spans="4:4" x14ac:dyDescent="0.2">
      <c r="D4137" s="139"/>
    </row>
    <row r="4138" spans="4:4" x14ac:dyDescent="0.2">
      <c r="D4138" s="139"/>
    </row>
    <row r="4139" spans="4:4" x14ac:dyDescent="0.2">
      <c r="D4139" s="139"/>
    </row>
    <row r="4140" spans="4:4" x14ac:dyDescent="0.2">
      <c r="D4140" s="139"/>
    </row>
    <row r="4141" spans="4:4" x14ac:dyDescent="0.2">
      <c r="D4141" s="139"/>
    </row>
    <row r="4142" spans="4:4" x14ac:dyDescent="0.2">
      <c r="D4142" s="139"/>
    </row>
    <row r="4143" spans="4:4" x14ac:dyDescent="0.2">
      <c r="D4143" s="139"/>
    </row>
    <row r="4144" spans="4:4" x14ac:dyDescent="0.2">
      <c r="D4144" s="139"/>
    </row>
    <row r="4145" spans="4:4" x14ac:dyDescent="0.2">
      <c r="D4145" s="139"/>
    </row>
    <row r="4146" spans="4:4" x14ac:dyDescent="0.2">
      <c r="D4146" s="139"/>
    </row>
    <row r="4147" spans="4:4" x14ac:dyDescent="0.2">
      <c r="D4147" s="139"/>
    </row>
    <row r="4148" spans="4:4" x14ac:dyDescent="0.2">
      <c r="D4148" s="139"/>
    </row>
    <row r="4149" spans="4:4" x14ac:dyDescent="0.2">
      <c r="D4149" s="139"/>
    </row>
    <row r="4150" spans="4:4" x14ac:dyDescent="0.2">
      <c r="D4150" s="139"/>
    </row>
    <row r="4151" spans="4:4" x14ac:dyDescent="0.2">
      <c r="D4151" s="139"/>
    </row>
    <row r="4152" spans="4:4" x14ac:dyDescent="0.2">
      <c r="D4152" s="139"/>
    </row>
    <row r="4153" spans="4:4" x14ac:dyDescent="0.2">
      <c r="D4153" s="139"/>
    </row>
    <row r="4154" spans="4:4" x14ac:dyDescent="0.2">
      <c r="D4154" s="139"/>
    </row>
    <row r="4155" spans="4:4" x14ac:dyDescent="0.2">
      <c r="D4155" s="139"/>
    </row>
    <row r="4156" spans="4:4" x14ac:dyDescent="0.2">
      <c r="D4156" s="139"/>
    </row>
    <row r="4157" spans="4:4" x14ac:dyDescent="0.2">
      <c r="D4157" s="139"/>
    </row>
    <row r="4158" spans="4:4" x14ac:dyDescent="0.2">
      <c r="D4158" s="139"/>
    </row>
    <row r="4159" spans="4:4" x14ac:dyDescent="0.2">
      <c r="D4159" s="139"/>
    </row>
    <row r="4160" spans="4:4" x14ac:dyDescent="0.2">
      <c r="D4160" s="139"/>
    </row>
    <row r="4161" spans="4:4" x14ac:dyDescent="0.2">
      <c r="D4161" s="139"/>
    </row>
    <row r="4162" spans="4:4" x14ac:dyDescent="0.2">
      <c r="D4162" s="139"/>
    </row>
    <row r="4163" spans="4:4" x14ac:dyDescent="0.2">
      <c r="D4163" s="139"/>
    </row>
    <row r="4164" spans="4:4" x14ac:dyDescent="0.2">
      <c r="D4164" s="139"/>
    </row>
    <row r="4165" spans="4:4" x14ac:dyDescent="0.2">
      <c r="D4165" s="139"/>
    </row>
    <row r="4166" spans="4:4" x14ac:dyDescent="0.2">
      <c r="D4166" s="139"/>
    </row>
    <row r="4167" spans="4:4" x14ac:dyDescent="0.2">
      <c r="D4167" s="139"/>
    </row>
    <row r="4168" spans="4:4" x14ac:dyDescent="0.2">
      <c r="D4168" s="139"/>
    </row>
    <row r="4169" spans="4:4" x14ac:dyDescent="0.2">
      <c r="D4169" s="139"/>
    </row>
    <row r="4170" spans="4:4" x14ac:dyDescent="0.2">
      <c r="D4170" s="139"/>
    </row>
    <row r="4171" spans="4:4" x14ac:dyDescent="0.2">
      <c r="D4171" s="139"/>
    </row>
    <row r="4172" spans="4:4" x14ac:dyDescent="0.2">
      <c r="D4172" s="139"/>
    </row>
    <row r="4173" spans="4:4" x14ac:dyDescent="0.2">
      <c r="D4173" s="139"/>
    </row>
    <row r="4174" spans="4:4" x14ac:dyDescent="0.2">
      <c r="D4174" s="139"/>
    </row>
    <row r="4175" spans="4:4" x14ac:dyDescent="0.2">
      <c r="D4175" s="139"/>
    </row>
    <row r="4176" spans="4:4" x14ac:dyDescent="0.2">
      <c r="D4176" s="139"/>
    </row>
    <row r="4177" spans="4:4" x14ac:dyDescent="0.2">
      <c r="D4177" s="139"/>
    </row>
    <row r="4178" spans="4:4" x14ac:dyDescent="0.2">
      <c r="D4178" s="139"/>
    </row>
    <row r="4179" spans="4:4" x14ac:dyDescent="0.2">
      <c r="D4179" s="139"/>
    </row>
    <row r="4180" spans="4:4" x14ac:dyDescent="0.2">
      <c r="D4180" s="139"/>
    </row>
    <row r="4181" spans="4:4" x14ac:dyDescent="0.2">
      <c r="D4181" s="139"/>
    </row>
    <row r="4182" spans="4:4" x14ac:dyDescent="0.2">
      <c r="D4182" s="139"/>
    </row>
    <row r="4183" spans="4:4" x14ac:dyDescent="0.2">
      <c r="D4183" s="139"/>
    </row>
    <row r="4184" spans="4:4" x14ac:dyDescent="0.2">
      <c r="D4184" s="139"/>
    </row>
    <row r="4185" spans="4:4" x14ac:dyDescent="0.2">
      <c r="D4185" s="139"/>
    </row>
    <row r="4186" spans="4:4" x14ac:dyDescent="0.2">
      <c r="D4186" s="139"/>
    </row>
    <row r="4187" spans="4:4" x14ac:dyDescent="0.2">
      <c r="D4187" s="139"/>
    </row>
    <row r="4188" spans="4:4" x14ac:dyDescent="0.2">
      <c r="D4188" s="139"/>
    </row>
    <row r="4189" spans="4:4" x14ac:dyDescent="0.2">
      <c r="D4189" s="139"/>
    </row>
    <row r="4190" spans="4:4" x14ac:dyDescent="0.2">
      <c r="D4190" s="139"/>
    </row>
    <row r="4191" spans="4:4" x14ac:dyDescent="0.2">
      <c r="D4191" s="139"/>
    </row>
    <row r="4192" spans="4:4" x14ac:dyDescent="0.2">
      <c r="D4192" s="139"/>
    </row>
    <row r="4193" spans="4:4" x14ac:dyDescent="0.2">
      <c r="D4193" s="139"/>
    </row>
    <row r="4194" spans="4:4" x14ac:dyDescent="0.2">
      <c r="D4194" s="139"/>
    </row>
    <row r="4195" spans="4:4" x14ac:dyDescent="0.2">
      <c r="D4195" s="139"/>
    </row>
    <row r="4196" spans="4:4" x14ac:dyDescent="0.2">
      <c r="D4196" s="139"/>
    </row>
    <row r="4197" spans="4:4" x14ac:dyDescent="0.2">
      <c r="D4197" s="139"/>
    </row>
    <row r="4198" spans="4:4" x14ac:dyDescent="0.2">
      <c r="D4198" s="139"/>
    </row>
    <row r="4199" spans="4:4" x14ac:dyDescent="0.2">
      <c r="D4199" s="139"/>
    </row>
    <row r="4200" spans="4:4" x14ac:dyDescent="0.2">
      <c r="D4200" s="139"/>
    </row>
    <row r="4201" spans="4:4" x14ac:dyDescent="0.2">
      <c r="D4201" s="139"/>
    </row>
    <row r="4202" spans="4:4" x14ac:dyDescent="0.2">
      <c r="D4202" s="139"/>
    </row>
    <row r="4203" spans="4:4" x14ac:dyDescent="0.2">
      <c r="D4203" s="139"/>
    </row>
    <row r="4204" spans="4:4" x14ac:dyDescent="0.2">
      <c r="D4204" s="139"/>
    </row>
    <row r="4205" spans="4:4" x14ac:dyDescent="0.2">
      <c r="D4205" s="139"/>
    </row>
    <row r="4206" spans="4:4" x14ac:dyDescent="0.2">
      <c r="D4206" s="139"/>
    </row>
    <row r="4207" spans="4:4" x14ac:dyDescent="0.2">
      <c r="D4207" s="139"/>
    </row>
    <row r="4208" spans="4:4" x14ac:dyDescent="0.2">
      <c r="D4208" s="139"/>
    </row>
    <row r="4209" spans="4:4" x14ac:dyDescent="0.2">
      <c r="D4209" s="139"/>
    </row>
    <row r="4210" spans="4:4" x14ac:dyDescent="0.2">
      <c r="D4210" s="139"/>
    </row>
    <row r="4211" spans="4:4" x14ac:dyDescent="0.2">
      <c r="D4211" s="139"/>
    </row>
    <row r="4212" spans="4:4" x14ac:dyDescent="0.2">
      <c r="D4212" s="139"/>
    </row>
    <row r="4213" spans="4:4" x14ac:dyDescent="0.2">
      <c r="D4213" s="139"/>
    </row>
    <row r="4214" spans="4:4" x14ac:dyDescent="0.2">
      <c r="D4214" s="139"/>
    </row>
    <row r="4215" spans="4:4" x14ac:dyDescent="0.2">
      <c r="D4215" s="139"/>
    </row>
    <row r="4216" spans="4:4" x14ac:dyDescent="0.2">
      <c r="D4216" s="139"/>
    </row>
    <row r="4217" spans="4:4" x14ac:dyDescent="0.2">
      <c r="D4217" s="139"/>
    </row>
    <row r="4218" spans="4:4" x14ac:dyDescent="0.2">
      <c r="D4218" s="139"/>
    </row>
    <row r="4219" spans="4:4" x14ac:dyDescent="0.2">
      <c r="D4219" s="139"/>
    </row>
    <row r="4220" spans="4:4" x14ac:dyDescent="0.2">
      <c r="D4220" s="139"/>
    </row>
    <row r="4221" spans="4:4" x14ac:dyDescent="0.2">
      <c r="D4221" s="139"/>
    </row>
    <row r="4222" spans="4:4" x14ac:dyDescent="0.2">
      <c r="D4222" s="139"/>
    </row>
    <row r="4223" spans="4:4" x14ac:dyDescent="0.2">
      <c r="D4223" s="139"/>
    </row>
    <row r="4224" spans="4:4" x14ac:dyDescent="0.2">
      <c r="D4224" s="139"/>
    </row>
    <row r="4225" spans="4:4" x14ac:dyDescent="0.2">
      <c r="D4225" s="139"/>
    </row>
    <row r="4226" spans="4:4" x14ac:dyDescent="0.2">
      <c r="D4226" s="139"/>
    </row>
    <row r="4227" spans="4:4" x14ac:dyDescent="0.2">
      <c r="D4227" s="139"/>
    </row>
    <row r="4228" spans="4:4" x14ac:dyDescent="0.2">
      <c r="D4228" s="139"/>
    </row>
    <row r="4229" spans="4:4" x14ac:dyDescent="0.2">
      <c r="D4229" s="139"/>
    </row>
    <row r="4230" spans="4:4" x14ac:dyDescent="0.2">
      <c r="D4230" s="139"/>
    </row>
    <row r="4231" spans="4:4" x14ac:dyDescent="0.2">
      <c r="D4231" s="139"/>
    </row>
    <row r="4232" spans="4:4" x14ac:dyDescent="0.2">
      <c r="D4232" s="139"/>
    </row>
    <row r="4233" spans="4:4" x14ac:dyDescent="0.2">
      <c r="D4233" s="139"/>
    </row>
    <row r="4234" spans="4:4" x14ac:dyDescent="0.2">
      <c r="D4234" s="139"/>
    </row>
    <row r="4235" spans="4:4" x14ac:dyDescent="0.2">
      <c r="D4235" s="139"/>
    </row>
    <row r="4236" spans="4:4" x14ac:dyDescent="0.2">
      <c r="D4236" s="139"/>
    </row>
    <row r="4237" spans="4:4" x14ac:dyDescent="0.2">
      <c r="D4237" s="139"/>
    </row>
    <row r="4238" spans="4:4" x14ac:dyDescent="0.2">
      <c r="D4238" s="139"/>
    </row>
    <row r="4239" spans="4:4" x14ac:dyDescent="0.2">
      <c r="D4239" s="139"/>
    </row>
    <row r="4240" spans="4:4" x14ac:dyDescent="0.2">
      <c r="D4240" s="139"/>
    </row>
    <row r="4241" spans="4:4" x14ac:dyDescent="0.2">
      <c r="D4241" s="139"/>
    </row>
    <row r="4242" spans="4:4" x14ac:dyDescent="0.2">
      <c r="D4242" s="139"/>
    </row>
    <row r="4243" spans="4:4" x14ac:dyDescent="0.2">
      <c r="D4243" s="139"/>
    </row>
    <row r="4244" spans="4:4" x14ac:dyDescent="0.2">
      <c r="D4244" s="139"/>
    </row>
    <row r="4245" spans="4:4" x14ac:dyDescent="0.2">
      <c r="D4245" s="139"/>
    </row>
    <row r="4246" spans="4:4" x14ac:dyDescent="0.2">
      <c r="D4246" s="139"/>
    </row>
    <row r="4247" spans="4:4" x14ac:dyDescent="0.2">
      <c r="D4247" s="139"/>
    </row>
    <row r="4248" spans="4:4" x14ac:dyDescent="0.2">
      <c r="D4248" s="139"/>
    </row>
    <row r="4249" spans="4:4" x14ac:dyDescent="0.2">
      <c r="D4249" s="139"/>
    </row>
    <row r="4250" spans="4:4" x14ac:dyDescent="0.2">
      <c r="D4250" s="139"/>
    </row>
    <row r="4251" spans="4:4" x14ac:dyDescent="0.2">
      <c r="D4251" s="139"/>
    </row>
    <row r="4252" spans="4:4" x14ac:dyDescent="0.2">
      <c r="D4252" s="139"/>
    </row>
    <row r="4253" spans="4:4" x14ac:dyDescent="0.2">
      <c r="D4253" s="139"/>
    </row>
    <row r="4254" spans="4:4" x14ac:dyDescent="0.2">
      <c r="D4254" s="139"/>
    </row>
    <row r="4255" spans="4:4" x14ac:dyDescent="0.2">
      <c r="D4255" s="139"/>
    </row>
    <row r="4256" spans="4:4" x14ac:dyDescent="0.2">
      <c r="D4256" s="139"/>
    </row>
    <row r="4257" spans="4:4" x14ac:dyDescent="0.2">
      <c r="D4257" s="139"/>
    </row>
    <row r="4258" spans="4:4" x14ac:dyDescent="0.2">
      <c r="D4258" s="139"/>
    </row>
    <row r="4259" spans="4:4" x14ac:dyDescent="0.2">
      <c r="D4259" s="139"/>
    </row>
    <row r="4260" spans="4:4" x14ac:dyDescent="0.2">
      <c r="D4260" s="139"/>
    </row>
    <row r="4261" spans="4:4" x14ac:dyDescent="0.2">
      <c r="D4261" s="139"/>
    </row>
    <row r="4262" spans="4:4" x14ac:dyDescent="0.2">
      <c r="D4262" s="139"/>
    </row>
    <row r="4263" spans="4:4" x14ac:dyDescent="0.2">
      <c r="D4263" s="139"/>
    </row>
    <row r="4264" spans="4:4" x14ac:dyDescent="0.2">
      <c r="D4264" s="139"/>
    </row>
    <row r="4265" spans="4:4" x14ac:dyDescent="0.2">
      <c r="D4265" s="139"/>
    </row>
    <row r="4266" spans="4:4" x14ac:dyDescent="0.2">
      <c r="D4266" s="139"/>
    </row>
    <row r="4267" spans="4:4" x14ac:dyDescent="0.2">
      <c r="D4267" s="139"/>
    </row>
    <row r="4268" spans="4:4" x14ac:dyDescent="0.2">
      <c r="D4268" s="139"/>
    </row>
    <row r="4269" spans="4:4" x14ac:dyDescent="0.2">
      <c r="D4269" s="139"/>
    </row>
    <row r="4270" spans="4:4" x14ac:dyDescent="0.2">
      <c r="D4270" s="139"/>
    </row>
    <row r="4271" spans="4:4" x14ac:dyDescent="0.2">
      <c r="D4271" s="139"/>
    </row>
    <row r="4272" spans="4:4" x14ac:dyDescent="0.2">
      <c r="D4272" s="139"/>
    </row>
    <row r="4273" spans="4:4" x14ac:dyDescent="0.2">
      <c r="D4273" s="139"/>
    </row>
    <row r="4274" spans="4:4" x14ac:dyDescent="0.2">
      <c r="D4274" s="139"/>
    </row>
    <row r="4275" spans="4:4" x14ac:dyDescent="0.2">
      <c r="D4275" s="139"/>
    </row>
    <row r="4276" spans="4:4" x14ac:dyDescent="0.2">
      <c r="D4276" s="139"/>
    </row>
    <row r="4277" spans="4:4" x14ac:dyDescent="0.2">
      <c r="D4277" s="139"/>
    </row>
    <row r="4278" spans="4:4" x14ac:dyDescent="0.2">
      <c r="D4278" s="139"/>
    </row>
    <row r="4279" spans="4:4" x14ac:dyDescent="0.2">
      <c r="D4279" s="139"/>
    </row>
    <row r="4280" spans="4:4" x14ac:dyDescent="0.2">
      <c r="D4280" s="139"/>
    </row>
    <row r="4281" spans="4:4" x14ac:dyDescent="0.2">
      <c r="D4281" s="139"/>
    </row>
    <row r="4282" spans="4:4" x14ac:dyDescent="0.2">
      <c r="D4282" s="139"/>
    </row>
    <row r="4283" spans="4:4" x14ac:dyDescent="0.2">
      <c r="D4283" s="139"/>
    </row>
    <row r="4284" spans="4:4" x14ac:dyDescent="0.2">
      <c r="D4284" s="139"/>
    </row>
    <row r="4285" spans="4:4" x14ac:dyDescent="0.2">
      <c r="D4285" s="139"/>
    </row>
    <row r="4286" spans="4:4" x14ac:dyDescent="0.2">
      <c r="D4286" s="139"/>
    </row>
    <row r="4287" spans="4:4" x14ac:dyDescent="0.2">
      <c r="D4287" s="139"/>
    </row>
    <row r="4288" spans="4:4" x14ac:dyDescent="0.2">
      <c r="D4288" s="139"/>
    </row>
    <row r="4289" spans="4:4" x14ac:dyDescent="0.2">
      <c r="D4289" s="139"/>
    </row>
    <row r="4290" spans="4:4" x14ac:dyDescent="0.2">
      <c r="D4290" s="139"/>
    </row>
    <row r="4291" spans="4:4" x14ac:dyDescent="0.2">
      <c r="D4291" s="139"/>
    </row>
    <row r="4292" spans="4:4" x14ac:dyDescent="0.2">
      <c r="D4292" s="139"/>
    </row>
    <row r="4293" spans="4:4" x14ac:dyDescent="0.2">
      <c r="D4293" s="139"/>
    </row>
    <row r="4294" spans="4:4" x14ac:dyDescent="0.2">
      <c r="D4294" s="139"/>
    </row>
    <row r="4295" spans="4:4" x14ac:dyDescent="0.2">
      <c r="D4295" s="139"/>
    </row>
    <row r="4296" spans="4:4" x14ac:dyDescent="0.2">
      <c r="D4296" s="139"/>
    </row>
    <row r="4297" spans="4:4" x14ac:dyDescent="0.2">
      <c r="D4297" s="139"/>
    </row>
    <row r="4298" spans="4:4" x14ac:dyDescent="0.2">
      <c r="D4298" s="139"/>
    </row>
    <row r="4299" spans="4:4" x14ac:dyDescent="0.2">
      <c r="D4299" s="139"/>
    </row>
    <row r="4300" spans="4:4" x14ac:dyDescent="0.2">
      <c r="D4300" s="139"/>
    </row>
    <row r="4301" spans="4:4" x14ac:dyDescent="0.2">
      <c r="D4301" s="139"/>
    </row>
    <row r="4302" spans="4:4" x14ac:dyDescent="0.2">
      <c r="D4302" s="139"/>
    </row>
    <row r="4303" spans="4:4" x14ac:dyDescent="0.2">
      <c r="D4303" s="139"/>
    </row>
    <row r="4304" spans="4:4" x14ac:dyDescent="0.2">
      <c r="D4304" s="139"/>
    </row>
    <row r="4305" spans="4:4" x14ac:dyDescent="0.2">
      <c r="D4305" s="139"/>
    </row>
    <row r="4306" spans="4:4" x14ac:dyDescent="0.2">
      <c r="D4306" s="139"/>
    </row>
    <row r="4307" spans="4:4" x14ac:dyDescent="0.2">
      <c r="D4307" s="139"/>
    </row>
    <row r="4308" spans="4:4" x14ac:dyDescent="0.2">
      <c r="D4308" s="139"/>
    </row>
    <row r="4309" spans="4:4" x14ac:dyDescent="0.2">
      <c r="D4309" s="139"/>
    </row>
    <row r="4310" spans="4:4" x14ac:dyDescent="0.2">
      <c r="D4310" s="139"/>
    </row>
    <row r="4311" spans="4:4" x14ac:dyDescent="0.2">
      <c r="D4311" s="139"/>
    </row>
    <row r="4312" spans="4:4" x14ac:dyDescent="0.2">
      <c r="D4312" s="139"/>
    </row>
    <row r="4313" spans="4:4" x14ac:dyDescent="0.2">
      <c r="D4313" s="139"/>
    </row>
    <row r="4314" spans="4:4" x14ac:dyDescent="0.2">
      <c r="D4314" s="139"/>
    </row>
    <row r="4315" spans="4:4" x14ac:dyDescent="0.2">
      <c r="D4315" s="139"/>
    </row>
    <row r="4316" spans="4:4" x14ac:dyDescent="0.2">
      <c r="D4316" s="139"/>
    </row>
    <row r="4317" spans="4:4" x14ac:dyDescent="0.2">
      <c r="D4317" s="139"/>
    </row>
    <row r="4318" spans="4:4" x14ac:dyDescent="0.2">
      <c r="D4318" s="139"/>
    </row>
    <row r="4319" spans="4:4" x14ac:dyDescent="0.2">
      <c r="D4319" s="139"/>
    </row>
    <row r="4320" spans="4:4" x14ac:dyDescent="0.2">
      <c r="D4320" s="139"/>
    </row>
    <row r="4321" spans="4:4" x14ac:dyDescent="0.2">
      <c r="D4321" s="139"/>
    </row>
    <row r="4322" spans="4:4" x14ac:dyDescent="0.2">
      <c r="D4322" s="139"/>
    </row>
    <row r="4323" spans="4:4" x14ac:dyDescent="0.2">
      <c r="D4323" s="139"/>
    </row>
    <row r="4324" spans="4:4" x14ac:dyDescent="0.2">
      <c r="D4324" s="139"/>
    </row>
    <row r="4325" spans="4:4" x14ac:dyDescent="0.2">
      <c r="D4325" s="139"/>
    </row>
    <row r="4326" spans="4:4" x14ac:dyDescent="0.2">
      <c r="D4326" s="139"/>
    </row>
    <row r="4327" spans="4:4" x14ac:dyDescent="0.2">
      <c r="D4327" s="139"/>
    </row>
    <row r="4328" spans="4:4" x14ac:dyDescent="0.2">
      <c r="D4328" s="139"/>
    </row>
    <row r="4329" spans="4:4" x14ac:dyDescent="0.2">
      <c r="D4329" s="139"/>
    </row>
    <row r="4330" spans="4:4" x14ac:dyDescent="0.2">
      <c r="D4330" s="139"/>
    </row>
    <row r="4331" spans="4:4" x14ac:dyDescent="0.2">
      <c r="D4331" s="139"/>
    </row>
    <row r="4332" spans="4:4" x14ac:dyDescent="0.2">
      <c r="D4332" s="139"/>
    </row>
    <row r="4333" spans="4:4" x14ac:dyDescent="0.2">
      <c r="D4333" s="139"/>
    </row>
    <row r="4334" spans="4:4" x14ac:dyDescent="0.2">
      <c r="D4334" s="139"/>
    </row>
    <row r="4335" spans="4:4" x14ac:dyDescent="0.2">
      <c r="D4335" s="139"/>
    </row>
    <row r="4336" spans="4:4" x14ac:dyDescent="0.2">
      <c r="D4336" s="139"/>
    </row>
    <row r="4337" spans="4:4" x14ac:dyDescent="0.2">
      <c r="D4337" s="139"/>
    </row>
    <row r="4338" spans="4:4" x14ac:dyDescent="0.2">
      <c r="D4338" s="139"/>
    </row>
    <row r="4339" spans="4:4" x14ac:dyDescent="0.2">
      <c r="D4339" s="139"/>
    </row>
    <row r="4340" spans="4:4" x14ac:dyDescent="0.2">
      <c r="D4340" s="139"/>
    </row>
    <row r="4341" spans="4:4" x14ac:dyDescent="0.2">
      <c r="D4341" s="139"/>
    </row>
    <row r="4342" spans="4:4" x14ac:dyDescent="0.2">
      <c r="D4342" s="139"/>
    </row>
    <row r="4343" spans="4:4" x14ac:dyDescent="0.2">
      <c r="D4343" s="139"/>
    </row>
    <row r="4344" spans="4:4" x14ac:dyDescent="0.2">
      <c r="D4344" s="139"/>
    </row>
    <row r="4345" spans="4:4" x14ac:dyDescent="0.2">
      <c r="D4345" s="139"/>
    </row>
    <row r="4346" spans="4:4" x14ac:dyDescent="0.2">
      <c r="D4346" s="139"/>
    </row>
    <row r="4347" spans="4:4" x14ac:dyDescent="0.2">
      <c r="D4347" s="139"/>
    </row>
    <row r="4348" spans="4:4" x14ac:dyDescent="0.2">
      <c r="D4348" s="139"/>
    </row>
    <row r="4349" spans="4:4" x14ac:dyDescent="0.2">
      <c r="D4349" s="139"/>
    </row>
    <row r="4350" spans="4:4" x14ac:dyDescent="0.2">
      <c r="D4350" s="139"/>
    </row>
    <row r="4351" spans="4:4" x14ac:dyDescent="0.2">
      <c r="D4351" s="139"/>
    </row>
    <row r="4352" spans="4:4" x14ac:dyDescent="0.2">
      <c r="D4352" s="139"/>
    </row>
    <row r="4353" spans="4:4" x14ac:dyDescent="0.2">
      <c r="D4353" s="139"/>
    </row>
    <row r="4354" spans="4:4" x14ac:dyDescent="0.2">
      <c r="D4354" s="139"/>
    </row>
    <row r="4355" spans="4:4" x14ac:dyDescent="0.2">
      <c r="D4355" s="139"/>
    </row>
    <row r="4356" spans="4:4" x14ac:dyDescent="0.2">
      <c r="D4356" s="139"/>
    </row>
    <row r="4357" spans="4:4" x14ac:dyDescent="0.2">
      <c r="D4357" s="139"/>
    </row>
    <row r="4358" spans="4:4" x14ac:dyDescent="0.2">
      <c r="D4358" s="139"/>
    </row>
    <row r="4359" spans="4:4" x14ac:dyDescent="0.2">
      <c r="D4359" s="139"/>
    </row>
    <row r="4360" spans="4:4" x14ac:dyDescent="0.2">
      <c r="D4360" s="139"/>
    </row>
    <row r="4361" spans="4:4" x14ac:dyDescent="0.2">
      <c r="D4361" s="139"/>
    </row>
    <row r="4362" spans="4:4" x14ac:dyDescent="0.2">
      <c r="D4362" s="139"/>
    </row>
    <row r="4363" spans="4:4" x14ac:dyDescent="0.2">
      <c r="D4363" s="139"/>
    </row>
    <row r="4364" spans="4:4" x14ac:dyDescent="0.2">
      <c r="D4364" s="139"/>
    </row>
    <row r="4365" spans="4:4" x14ac:dyDescent="0.2">
      <c r="D4365" s="139"/>
    </row>
    <row r="4366" spans="4:4" x14ac:dyDescent="0.2">
      <c r="D4366" s="139"/>
    </row>
    <row r="4367" spans="4:4" x14ac:dyDescent="0.2">
      <c r="D4367" s="139"/>
    </row>
    <row r="4368" spans="4:4" x14ac:dyDescent="0.2">
      <c r="D4368" s="139"/>
    </row>
    <row r="4369" spans="4:4" x14ac:dyDescent="0.2">
      <c r="D4369" s="139"/>
    </row>
    <row r="4370" spans="4:4" x14ac:dyDescent="0.2">
      <c r="D4370" s="139"/>
    </row>
    <row r="4371" spans="4:4" x14ac:dyDescent="0.2">
      <c r="D4371" s="139"/>
    </row>
    <row r="4372" spans="4:4" x14ac:dyDescent="0.2">
      <c r="D4372" s="139"/>
    </row>
    <row r="4373" spans="4:4" x14ac:dyDescent="0.2">
      <c r="D4373" s="139"/>
    </row>
    <row r="4374" spans="4:4" x14ac:dyDescent="0.2">
      <c r="D4374" s="139"/>
    </row>
    <row r="4375" spans="4:4" x14ac:dyDescent="0.2">
      <c r="D4375" s="139"/>
    </row>
    <row r="4376" spans="4:4" x14ac:dyDescent="0.2">
      <c r="D4376" s="139"/>
    </row>
    <row r="4377" spans="4:4" x14ac:dyDescent="0.2">
      <c r="D4377" s="139"/>
    </row>
    <row r="4378" spans="4:4" x14ac:dyDescent="0.2">
      <c r="D4378" s="139"/>
    </row>
    <row r="4379" spans="4:4" x14ac:dyDescent="0.2">
      <c r="D4379" s="139"/>
    </row>
    <row r="4380" spans="4:4" x14ac:dyDescent="0.2">
      <c r="D4380" s="139"/>
    </row>
    <row r="4381" spans="4:4" x14ac:dyDescent="0.2">
      <c r="D4381" s="139"/>
    </row>
    <row r="4382" spans="4:4" x14ac:dyDescent="0.2">
      <c r="D4382" s="139"/>
    </row>
    <row r="4383" spans="4:4" x14ac:dyDescent="0.2">
      <c r="D4383" s="139"/>
    </row>
    <row r="4384" spans="4:4" x14ac:dyDescent="0.2">
      <c r="D4384" s="139"/>
    </row>
    <row r="4385" spans="4:4" x14ac:dyDescent="0.2">
      <c r="D4385" s="139"/>
    </row>
    <row r="4386" spans="4:4" x14ac:dyDescent="0.2">
      <c r="D4386" s="139"/>
    </row>
    <row r="4387" spans="4:4" x14ac:dyDescent="0.2">
      <c r="D4387" s="139"/>
    </row>
    <row r="4388" spans="4:4" x14ac:dyDescent="0.2">
      <c r="D4388" s="139"/>
    </row>
    <row r="4389" spans="4:4" x14ac:dyDescent="0.2">
      <c r="D4389" s="139"/>
    </row>
    <row r="4390" spans="4:4" x14ac:dyDescent="0.2">
      <c r="D4390" s="139"/>
    </row>
    <row r="4391" spans="4:4" x14ac:dyDescent="0.2">
      <c r="D4391" s="139"/>
    </row>
    <row r="4392" spans="4:4" x14ac:dyDescent="0.2">
      <c r="D4392" s="139"/>
    </row>
    <row r="4393" spans="4:4" x14ac:dyDescent="0.2">
      <c r="D4393" s="139"/>
    </row>
    <row r="4394" spans="4:4" x14ac:dyDescent="0.2">
      <c r="D4394" s="139"/>
    </row>
    <row r="4395" spans="4:4" x14ac:dyDescent="0.2">
      <c r="D4395" s="139"/>
    </row>
    <row r="4396" spans="4:4" x14ac:dyDescent="0.2">
      <c r="D4396" s="139"/>
    </row>
    <row r="4397" spans="4:4" x14ac:dyDescent="0.2">
      <c r="D4397" s="139"/>
    </row>
    <row r="4398" spans="4:4" x14ac:dyDescent="0.2">
      <c r="D4398" s="139"/>
    </row>
    <row r="4399" spans="4:4" x14ac:dyDescent="0.2">
      <c r="D4399" s="139"/>
    </row>
    <row r="4400" spans="4:4" x14ac:dyDescent="0.2">
      <c r="D4400" s="139"/>
    </row>
    <row r="4401" spans="4:4" x14ac:dyDescent="0.2">
      <c r="D4401" s="139"/>
    </row>
    <row r="4402" spans="4:4" x14ac:dyDescent="0.2">
      <c r="D4402" s="139"/>
    </row>
    <row r="4403" spans="4:4" x14ac:dyDescent="0.2">
      <c r="D4403" s="139"/>
    </row>
    <row r="4404" spans="4:4" x14ac:dyDescent="0.2">
      <c r="D4404" s="139"/>
    </row>
    <row r="4405" spans="4:4" x14ac:dyDescent="0.2">
      <c r="D4405" s="139"/>
    </row>
    <row r="4406" spans="4:4" x14ac:dyDescent="0.2">
      <c r="D4406" s="139"/>
    </row>
    <row r="4407" spans="4:4" x14ac:dyDescent="0.2">
      <c r="D4407" s="139"/>
    </row>
    <row r="4408" spans="4:4" x14ac:dyDescent="0.2">
      <c r="D4408" s="139"/>
    </row>
    <row r="4409" spans="4:4" x14ac:dyDescent="0.2">
      <c r="D4409" s="139"/>
    </row>
    <row r="4410" spans="4:4" x14ac:dyDescent="0.2">
      <c r="D4410" s="139"/>
    </row>
    <row r="4411" spans="4:4" x14ac:dyDescent="0.2">
      <c r="D4411" s="139"/>
    </row>
    <row r="4412" spans="4:4" x14ac:dyDescent="0.2">
      <c r="D4412" s="139"/>
    </row>
    <row r="4413" spans="4:4" x14ac:dyDescent="0.2">
      <c r="D4413" s="139"/>
    </row>
    <row r="4414" spans="4:4" x14ac:dyDescent="0.2">
      <c r="D4414" s="139"/>
    </row>
    <row r="4415" spans="4:4" x14ac:dyDescent="0.2">
      <c r="D4415" s="139"/>
    </row>
    <row r="4416" spans="4:4" x14ac:dyDescent="0.2">
      <c r="D4416" s="139"/>
    </row>
    <row r="4417" spans="4:4" x14ac:dyDescent="0.2">
      <c r="D4417" s="139"/>
    </row>
    <row r="4418" spans="4:4" x14ac:dyDescent="0.2">
      <c r="D4418" s="139"/>
    </row>
    <row r="4419" spans="4:4" x14ac:dyDescent="0.2">
      <c r="D4419" s="139"/>
    </row>
    <row r="4420" spans="4:4" x14ac:dyDescent="0.2">
      <c r="D4420" s="139"/>
    </row>
    <row r="4421" spans="4:4" x14ac:dyDescent="0.2">
      <c r="D4421" s="139"/>
    </row>
    <row r="4422" spans="4:4" x14ac:dyDescent="0.2">
      <c r="D4422" s="139"/>
    </row>
    <row r="4423" spans="4:4" x14ac:dyDescent="0.2">
      <c r="D4423" s="139"/>
    </row>
    <row r="4424" spans="4:4" x14ac:dyDescent="0.2">
      <c r="D4424" s="139"/>
    </row>
    <row r="4425" spans="4:4" x14ac:dyDescent="0.2">
      <c r="D4425" s="139"/>
    </row>
    <row r="4426" spans="4:4" x14ac:dyDescent="0.2">
      <c r="D4426" s="139"/>
    </row>
    <row r="4427" spans="4:4" x14ac:dyDescent="0.2">
      <c r="D4427" s="139"/>
    </row>
    <row r="4428" spans="4:4" x14ac:dyDescent="0.2">
      <c r="D4428" s="139"/>
    </row>
    <row r="4429" spans="4:4" x14ac:dyDescent="0.2">
      <c r="D4429" s="139"/>
    </row>
    <row r="4430" spans="4:4" x14ac:dyDescent="0.2">
      <c r="D4430" s="139"/>
    </row>
    <row r="4431" spans="4:4" x14ac:dyDescent="0.2">
      <c r="D4431" s="139"/>
    </row>
    <row r="4432" spans="4:4" x14ac:dyDescent="0.2">
      <c r="D4432" s="139"/>
    </row>
    <row r="4433" spans="4:4" x14ac:dyDescent="0.2">
      <c r="D4433" s="139"/>
    </row>
    <row r="4434" spans="4:4" x14ac:dyDescent="0.2">
      <c r="D4434" s="139"/>
    </row>
    <row r="4435" spans="4:4" x14ac:dyDescent="0.2">
      <c r="D4435" s="139"/>
    </row>
    <row r="4436" spans="4:4" x14ac:dyDescent="0.2">
      <c r="D4436" s="139"/>
    </row>
    <row r="4437" spans="4:4" x14ac:dyDescent="0.2">
      <c r="D4437" s="139"/>
    </row>
    <row r="4438" spans="4:4" x14ac:dyDescent="0.2">
      <c r="D4438" s="139"/>
    </row>
    <row r="4439" spans="4:4" x14ac:dyDescent="0.2">
      <c r="D4439" s="139"/>
    </row>
    <row r="4440" spans="4:4" x14ac:dyDescent="0.2">
      <c r="D4440" s="139"/>
    </row>
    <row r="4441" spans="4:4" x14ac:dyDescent="0.2">
      <c r="D4441" s="139"/>
    </row>
    <row r="4442" spans="4:4" x14ac:dyDescent="0.2">
      <c r="D4442" s="139"/>
    </row>
    <row r="4443" spans="4:4" x14ac:dyDescent="0.2">
      <c r="D4443" s="139"/>
    </row>
    <row r="4444" spans="4:4" x14ac:dyDescent="0.2">
      <c r="D4444" s="139"/>
    </row>
    <row r="4445" spans="4:4" x14ac:dyDescent="0.2">
      <c r="D4445" s="139"/>
    </row>
    <row r="4446" spans="4:4" x14ac:dyDescent="0.2">
      <c r="D4446" s="139"/>
    </row>
    <row r="4447" spans="4:4" x14ac:dyDescent="0.2">
      <c r="D4447" s="139"/>
    </row>
    <row r="4448" spans="4:4" x14ac:dyDescent="0.2">
      <c r="D4448" s="139"/>
    </row>
    <row r="4449" spans="4:4" x14ac:dyDescent="0.2">
      <c r="D4449" s="139"/>
    </row>
    <row r="4450" spans="4:4" x14ac:dyDescent="0.2">
      <c r="D4450" s="139"/>
    </row>
    <row r="4451" spans="4:4" x14ac:dyDescent="0.2">
      <c r="D4451" s="139"/>
    </row>
    <row r="4452" spans="4:4" x14ac:dyDescent="0.2">
      <c r="D4452" s="139"/>
    </row>
    <row r="4453" spans="4:4" x14ac:dyDescent="0.2">
      <c r="D4453" s="139"/>
    </row>
    <row r="4454" spans="4:4" x14ac:dyDescent="0.2">
      <c r="D4454" s="139"/>
    </row>
    <row r="4455" spans="4:4" x14ac:dyDescent="0.2">
      <c r="D4455" s="139"/>
    </row>
    <row r="4456" spans="4:4" x14ac:dyDescent="0.2">
      <c r="D4456" s="139"/>
    </row>
    <row r="4457" spans="4:4" x14ac:dyDescent="0.2">
      <c r="D4457" s="139"/>
    </row>
    <row r="4458" spans="4:4" x14ac:dyDescent="0.2">
      <c r="D4458" s="139"/>
    </row>
    <row r="4459" spans="4:4" x14ac:dyDescent="0.2">
      <c r="D4459" s="139"/>
    </row>
    <row r="4460" spans="4:4" x14ac:dyDescent="0.2">
      <c r="D4460" s="139"/>
    </row>
    <row r="4461" spans="4:4" x14ac:dyDescent="0.2">
      <c r="D4461" s="139"/>
    </row>
    <row r="4462" spans="4:4" x14ac:dyDescent="0.2">
      <c r="D4462" s="139"/>
    </row>
    <row r="4463" spans="4:4" x14ac:dyDescent="0.2">
      <c r="D4463" s="139"/>
    </row>
    <row r="4464" spans="4:4" x14ac:dyDescent="0.2">
      <c r="D4464" s="139"/>
    </row>
    <row r="4465" spans="4:4" x14ac:dyDescent="0.2">
      <c r="D4465" s="139"/>
    </row>
    <row r="4466" spans="4:4" x14ac:dyDescent="0.2">
      <c r="D4466" s="139"/>
    </row>
    <row r="4467" spans="4:4" x14ac:dyDescent="0.2">
      <c r="D4467" s="139"/>
    </row>
    <row r="4468" spans="4:4" x14ac:dyDescent="0.2">
      <c r="D4468" s="139"/>
    </row>
    <row r="4469" spans="4:4" x14ac:dyDescent="0.2">
      <c r="D4469" s="139"/>
    </row>
    <row r="4470" spans="4:4" x14ac:dyDescent="0.2">
      <c r="D4470" s="139"/>
    </row>
    <row r="4471" spans="4:4" x14ac:dyDescent="0.2">
      <c r="D4471" s="139"/>
    </row>
    <row r="4472" spans="4:4" x14ac:dyDescent="0.2">
      <c r="D4472" s="139"/>
    </row>
    <row r="4473" spans="4:4" x14ac:dyDescent="0.2">
      <c r="D4473" s="139"/>
    </row>
    <row r="4474" spans="4:4" x14ac:dyDescent="0.2">
      <c r="D4474" s="139"/>
    </row>
    <row r="4475" spans="4:4" x14ac:dyDescent="0.2">
      <c r="D4475" s="139"/>
    </row>
    <row r="4476" spans="4:4" x14ac:dyDescent="0.2">
      <c r="D4476" s="139"/>
    </row>
    <row r="4477" spans="4:4" x14ac:dyDescent="0.2">
      <c r="D4477" s="139"/>
    </row>
    <row r="4478" spans="4:4" x14ac:dyDescent="0.2">
      <c r="D4478" s="139"/>
    </row>
    <row r="4479" spans="4:4" x14ac:dyDescent="0.2">
      <c r="D4479" s="139"/>
    </row>
    <row r="4480" spans="4:4" x14ac:dyDescent="0.2">
      <c r="D4480" s="139"/>
    </row>
    <row r="4481" spans="4:4" x14ac:dyDescent="0.2">
      <c r="D4481" s="139"/>
    </row>
    <row r="4482" spans="4:4" x14ac:dyDescent="0.2">
      <c r="D4482" s="139"/>
    </row>
    <row r="4483" spans="4:4" x14ac:dyDescent="0.2">
      <c r="D4483" s="139"/>
    </row>
    <row r="4484" spans="4:4" x14ac:dyDescent="0.2">
      <c r="D4484" s="139"/>
    </row>
    <row r="4485" spans="4:4" x14ac:dyDescent="0.2">
      <c r="D4485" s="139"/>
    </row>
    <row r="4486" spans="4:4" x14ac:dyDescent="0.2">
      <c r="D4486" s="139"/>
    </row>
    <row r="4487" spans="4:4" x14ac:dyDescent="0.2">
      <c r="D4487" s="139"/>
    </row>
    <row r="4488" spans="4:4" x14ac:dyDescent="0.2">
      <c r="D4488" s="139"/>
    </row>
    <row r="4489" spans="4:4" x14ac:dyDescent="0.2">
      <c r="D4489" s="139"/>
    </row>
    <row r="4490" spans="4:4" x14ac:dyDescent="0.2">
      <c r="D4490" s="139"/>
    </row>
    <row r="4491" spans="4:4" x14ac:dyDescent="0.2">
      <c r="D4491" s="139"/>
    </row>
    <row r="4492" spans="4:4" x14ac:dyDescent="0.2">
      <c r="D4492" s="139"/>
    </row>
    <row r="4493" spans="4:4" x14ac:dyDescent="0.2">
      <c r="D4493" s="139"/>
    </row>
    <row r="4494" spans="4:4" x14ac:dyDescent="0.2">
      <c r="D4494" s="139"/>
    </row>
    <row r="4495" spans="4:4" x14ac:dyDescent="0.2">
      <c r="D4495" s="139"/>
    </row>
    <row r="4496" spans="4:4" x14ac:dyDescent="0.2">
      <c r="D4496" s="139"/>
    </row>
    <row r="4497" spans="4:4" x14ac:dyDescent="0.2">
      <c r="D4497" s="139"/>
    </row>
    <row r="4498" spans="4:4" x14ac:dyDescent="0.2">
      <c r="D4498" s="139"/>
    </row>
    <row r="4499" spans="4:4" x14ac:dyDescent="0.2">
      <c r="D4499" s="139"/>
    </row>
    <row r="4500" spans="4:4" x14ac:dyDescent="0.2">
      <c r="D4500" s="139"/>
    </row>
    <row r="4501" spans="4:4" x14ac:dyDescent="0.2">
      <c r="D4501" s="139"/>
    </row>
    <row r="4502" spans="4:4" x14ac:dyDescent="0.2">
      <c r="D4502" s="139"/>
    </row>
    <row r="4503" spans="4:4" x14ac:dyDescent="0.2">
      <c r="D4503" s="139"/>
    </row>
    <row r="4504" spans="4:4" x14ac:dyDescent="0.2">
      <c r="D4504" s="139"/>
    </row>
    <row r="4505" spans="4:4" x14ac:dyDescent="0.2">
      <c r="D4505" s="139"/>
    </row>
    <row r="4506" spans="4:4" x14ac:dyDescent="0.2">
      <c r="D4506" s="139"/>
    </row>
    <row r="4507" spans="4:4" x14ac:dyDescent="0.2">
      <c r="D4507" s="139"/>
    </row>
    <row r="4508" spans="4:4" x14ac:dyDescent="0.2">
      <c r="D4508" s="139"/>
    </row>
    <row r="4509" spans="4:4" x14ac:dyDescent="0.2">
      <c r="D4509" s="139"/>
    </row>
    <row r="4510" spans="4:4" x14ac:dyDescent="0.2">
      <c r="D4510" s="139"/>
    </row>
    <row r="4511" spans="4:4" x14ac:dyDescent="0.2">
      <c r="D4511" s="139"/>
    </row>
    <row r="4512" spans="4:4" x14ac:dyDescent="0.2">
      <c r="D4512" s="139"/>
    </row>
    <row r="4513" spans="4:4" x14ac:dyDescent="0.2">
      <c r="D4513" s="139"/>
    </row>
    <row r="4514" spans="4:4" x14ac:dyDescent="0.2">
      <c r="D4514" s="139"/>
    </row>
    <row r="4515" spans="4:4" x14ac:dyDescent="0.2">
      <c r="D4515" s="139"/>
    </row>
    <row r="4516" spans="4:4" x14ac:dyDescent="0.2">
      <c r="D4516" s="139"/>
    </row>
    <row r="4517" spans="4:4" x14ac:dyDescent="0.2">
      <c r="D4517" s="139"/>
    </row>
    <row r="4518" spans="4:4" x14ac:dyDescent="0.2">
      <c r="D4518" s="139"/>
    </row>
    <row r="4519" spans="4:4" x14ac:dyDescent="0.2">
      <c r="D4519" s="139"/>
    </row>
    <row r="4520" spans="4:4" x14ac:dyDescent="0.2">
      <c r="D4520" s="139"/>
    </row>
    <row r="4521" spans="4:4" x14ac:dyDescent="0.2">
      <c r="D4521" s="139"/>
    </row>
    <row r="4522" spans="4:4" x14ac:dyDescent="0.2">
      <c r="D4522" s="139"/>
    </row>
    <row r="4523" spans="4:4" x14ac:dyDescent="0.2">
      <c r="D4523" s="139"/>
    </row>
    <row r="4524" spans="4:4" x14ac:dyDescent="0.2">
      <c r="D4524" s="139"/>
    </row>
    <row r="4525" spans="4:4" x14ac:dyDescent="0.2">
      <c r="D4525" s="139"/>
    </row>
    <row r="4526" spans="4:4" x14ac:dyDescent="0.2">
      <c r="D4526" s="139"/>
    </row>
    <row r="4527" spans="4:4" x14ac:dyDescent="0.2">
      <c r="D4527" s="139"/>
    </row>
    <row r="4528" spans="4:4" x14ac:dyDescent="0.2">
      <c r="D4528" s="139"/>
    </row>
    <row r="4529" spans="4:4" x14ac:dyDescent="0.2">
      <c r="D4529" s="139"/>
    </row>
    <row r="4530" spans="4:4" x14ac:dyDescent="0.2">
      <c r="D4530" s="139"/>
    </row>
    <row r="4531" spans="4:4" x14ac:dyDescent="0.2">
      <c r="D4531" s="139"/>
    </row>
    <row r="4532" spans="4:4" x14ac:dyDescent="0.2">
      <c r="D4532" s="139"/>
    </row>
    <row r="4533" spans="4:4" x14ac:dyDescent="0.2">
      <c r="D4533" s="139"/>
    </row>
    <row r="4534" spans="4:4" x14ac:dyDescent="0.2">
      <c r="D4534" s="139"/>
    </row>
    <row r="4535" spans="4:4" x14ac:dyDescent="0.2">
      <c r="D4535" s="139"/>
    </row>
    <row r="4536" spans="4:4" x14ac:dyDescent="0.2">
      <c r="D4536" s="139"/>
    </row>
    <row r="4537" spans="4:4" x14ac:dyDescent="0.2">
      <c r="D4537" s="139"/>
    </row>
    <row r="4538" spans="4:4" x14ac:dyDescent="0.2">
      <c r="D4538" s="139"/>
    </row>
    <row r="4539" spans="4:4" x14ac:dyDescent="0.2">
      <c r="D4539" s="139"/>
    </row>
    <row r="4540" spans="4:4" x14ac:dyDescent="0.2">
      <c r="D4540" s="139"/>
    </row>
    <row r="4541" spans="4:4" x14ac:dyDescent="0.2">
      <c r="D4541" s="139"/>
    </row>
    <row r="4542" spans="4:4" x14ac:dyDescent="0.2">
      <c r="D4542" s="139"/>
    </row>
    <row r="4543" spans="4:4" x14ac:dyDescent="0.2">
      <c r="D4543" s="139"/>
    </row>
    <row r="4544" spans="4:4" x14ac:dyDescent="0.2">
      <c r="D4544" s="139"/>
    </row>
    <row r="4545" spans="4:4" x14ac:dyDescent="0.2">
      <c r="D4545" s="139"/>
    </row>
    <row r="4546" spans="4:4" x14ac:dyDescent="0.2">
      <c r="D4546" s="139"/>
    </row>
    <row r="4547" spans="4:4" x14ac:dyDescent="0.2">
      <c r="D4547" s="139"/>
    </row>
    <row r="4548" spans="4:4" x14ac:dyDescent="0.2">
      <c r="D4548" s="139"/>
    </row>
    <row r="4549" spans="4:4" x14ac:dyDescent="0.2">
      <c r="D4549" s="139"/>
    </row>
    <row r="4550" spans="4:4" x14ac:dyDescent="0.2">
      <c r="D4550" s="139"/>
    </row>
    <row r="4551" spans="4:4" x14ac:dyDescent="0.2">
      <c r="D4551" s="139"/>
    </row>
    <row r="4552" spans="4:4" x14ac:dyDescent="0.2">
      <c r="D4552" s="139"/>
    </row>
    <row r="4553" spans="4:4" x14ac:dyDescent="0.2">
      <c r="D4553" s="139"/>
    </row>
    <row r="4554" spans="4:4" x14ac:dyDescent="0.2">
      <c r="D4554" s="139"/>
    </row>
    <row r="4555" spans="4:4" x14ac:dyDescent="0.2">
      <c r="D4555" s="139"/>
    </row>
    <row r="4556" spans="4:4" x14ac:dyDescent="0.2">
      <c r="D4556" s="139"/>
    </row>
    <row r="4557" spans="4:4" x14ac:dyDescent="0.2">
      <c r="D4557" s="139"/>
    </row>
    <row r="4558" spans="4:4" x14ac:dyDescent="0.2">
      <c r="D4558" s="139"/>
    </row>
    <row r="4559" spans="4:4" x14ac:dyDescent="0.2">
      <c r="D4559" s="139"/>
    </row>
    <row r="4560" spans="4:4" x14ac:dyDescent="0.2">
      <c r="D4560" s="139"/>
    </row>
    <row r="4561" spans="4:4" x14ac:dyDescent="0.2">
      <c r="D4561" s="139"/>
    </row>
    <row r="4562" spans="4:4" x14ac:dyDescent="0.2">
      <c r="D4562" s="139"/>
    </row>
    <row r="4563" spans="4:4" x14ac:dyDescent="0.2">
      <c r="D4563" s="139"/>
    </row>
    <row r="4564" spans="4:4" x14ac:dyDescent="0.2">
      <c r="D4564" s="139"/>
    </row>
    <row r="4565" spans="4:4" x14ac:dyDescent="0.2">
      <c r="D4565" s="139"/>
    </row>
    <row r="4566" spans="4:4" x14ac:dyDescent="0.2">
      <c r="D4566" s="139"/>
    </row>
    <row r="4567" spans="4:4" x14ac:dyDescent="0.2">
      <c r="D4567" s="139"/>
    </row>
    <row r="4568" spans="4:4" x14ac:dyDescent="0.2">
      <c r="D4568" s="139"/>
    </row>
    <row r="4569" spans="4:4" x14ac:dyDescent="0.2">
      <c r="D4569" s="139"/>
    </row>
    <row r="4570" spans="4:4" x14ac:dyDescent="0.2">
      <c r="D4570" s="139"/>
    </row>
    <row r="4571" spans="4:4" x14ac:dyDescent="0.2">
      <c r="D4571" s="139"/>
    </row>
    <row r="4572" spans="4:4" x14ac:dyDescent="0.2">
      <c r="D4572" s="139"/>
    </row>
    <row r="4573" spans="4:4" x14ac:dyDescent="0.2">
      <c r="D4573" s="139"/>
    </row>
    <row r="4574" spans="4:4" x14ac:dyDescent="0.2">
      <c r="D4574" s="139"/>
    </row>
    <row r="4575" spans="4:4" x14ac:dyDescent="0.2">
      <c r="D4575" s="139"/>
    </row>
    <row r="4576" spans="4:4" x14ac:dyDescent="0.2">
      <c r="D4576" s="139"/>
    </row>
    <row r="4577" spans="4:4" x14ac:dyDescent="0.2">
      <c r="D4577" s="139"/>
    </row>
    <row r="4578" spans="4:4" x14ac:dyDescent="0.2">
      <c r="D4578" s="139"/>
    </row>
    <row r="4579" spans="4:4" x14ac:dyDescent="0.2">
      <c r="D4579" s="139"/>
    </row>
    <row r="4580" spans="4:4" x14ac:dyDescent="0.2">
      <c r="D4580" s="139"/>
    </row>
    <row r="4581" spans="4:4" x14ac:dyDescent="0.2">
      <c r="D4581" s="139"/>
    </row>
    <row r="4582" spans="4:4" x14ac:dyDescent="0.2">
      <c r="D4582" s="139"/>
    </row>
    <row r="4583" spans="4:4" x14ac:dyDescent="0.2">
      <c r="D4583" s="139"/>
    </row>
    <row r="4584" spans="4:4" x14ac:dyDescent="0.2">
      <c r="D4584" s="139"/>
    </row>
    <row r="4585" spans="4:4" x14ac:dyDescent="0.2">
      <c r="D4585" s="139"/>
    </row>
    <row r="4586" spans="4:4" x14ac:dyDescent="0.2">
      <c r="D4586" s="139"/>
    </row>
    <row r="4587" spans="4:4" x14ac:dyDescent="0.2">
      <c r="D4587" s="139"/>
    </row>
    <row r="4588" spans="4:4" x14ac:dyDescent="0.2">
      <c r="D4588" s="139"/>
    </row>
    <row r="4589" spans="4:4" x14ac:dyDescent="0.2">
      <c r="D4589" s="139"/>
    </row>
    <row r="4590" spans="4:4" x14ac:dyDescent="0.2">
      <c r="D4590" s="139"/>
    </row>
    <row r="4591" spans="4:4" x14ac:dyDescent="0.2">
      <c r="D4591" s="139"/>
    </row>
    <row r="4592" spans="4:4" x14ac:dyDescent="0.2">
      <c r="D4592" s="139"/>
    </row>
    <row r="4593" spans="4:4" x14ac:dyDescent="0.2">
      <c r="D4593" s="139"/>
    </row>
    <row r="4594" spans="4:4" x14ac:dyDescent="0.2">
      <c r="D4594" s="139"/>
    </row>
    <row r="4595" spans="4:4" x14ac:dyDescent="0.2">
      <c r="D4595" s="139"/>
    </row>
    <row r="4596" spans="4:4" x14ac:dyDescent="0.2">
      <c r="D4596" s="139"/>
    </row>
    <row r="4597" spans="4:4" x14ac:dyDescent="0.2">
      <c r="D4597" s="139"/>
    </row>
    <row r="4598" spans="4:4" x14ac:dyDescent="0.2">
      <c r="D4598" s="139"/>
    </row>
    <row r="4599" spans="4:4" x14ac:dyDescent="0.2">
      <c r="D4599" s="139"/>
    </row>
    <row r="4600" spans="4:4" x14ac:dyDescent="0.2">
      <c r="D4600" s="139"/>
    </row>
    <row r="4601" spans="4:4" x14ac:dyDescent="0.2">
      <c r="D4601" s="139"/>
    </row>
    <row r="4602" spans="4:4" x14ac:dyDescent="0.2">
      <c r="D4602" s="139"/>
    </row>
    <row r="4603" spans="4:4" x14ac:dyDescent="0.2">
      <c r="D4603" s="139"/>
    </row>
    <row r="4604" spans="4:4" x14ac:dyDescent="0.2">
      <c r="D4604" s="139"/>
    </row>
    <row r="4605" spans="4:4" x14ac:dyDescent="0.2">
      <c r="D4605" s="139"/>
    </row>
    <row r="4606" spans="4:4" x14ac:dyDescent="0.2">
      <c r="D4606" s="139"/>
    </row>
    <row r="4607" spans="4:4" x14ac:dyDescent="0.2">
      <c r="D4607" s="139"/>
    </row>
    <row r="4608" spans="4:4" x14ac:dyDescent="0.2">
      <c r="D4608" s="139"/>
    </row>
    <row r="4609" spans="4:4" x14ac:dyDescent="0.2">
      <c r="D4609" s="139"/>
    </row>
    <row r="4610" spans="4:4" x14ac:dyDescent="0.2">
      <c r="D4610" s="139"/>
    </row>
    <row r="4611" spans="4:4" x14ac:dyDescent="0.2">
      <c r="D4611" s="139"/>
    </row>
    <row r="4612" spans="4:4" x14ac:dyDescent="0.2">
      <c r="D4612" s="139"/>
    </row>
    <row r="4613" spans="4:4" x14ac:dyDescent="0.2">
      <c r="D4613" s="139"/>
    </row>
    <row r="4614" spans="4:4" x14ac:dyDescent="0.2">
      <c r="D4614" s="139"/>
    </row>
    <row r="4615" spans="4:4" x14ac:dyDescent="0.2">
      <c r="D4615" s="139"/>
    </row>
    <row r="4616" spans="4:4" x14ac:dyDescent="0.2">
      <c r="D4616" s="139"/>
    </row>
    <row r="4617" spans="4:4" x14ac:dyDescent="0.2">
      <c r="D4617" s="139"/>
    </row>
    <row r="4618" spans="4:4" x14ac:dyDescent="0.2">
      <c r="D4618" s="139"/>
    </row>
    <row r="4619" spans="4:4" x14ac:dyDescent="0.2">
      <c r="D4619" s="139"/>
    </row>
    <row r="4620" spans="4:4" x14ac:dyDescent="0.2">
      <c r="D4620" s="139"/>
    </row>
    <row r="4621" spans="4:4" x14ac:dyDescent="0.2">
      <c r="D4621" s="139"/>
    </row>
    <row r="4622" spans="4:4" x14ac:dyDescent="0.2">
      <c r="D4622" s="139"/>
    </row>
    <row r="4623" spans="4:4" x14ac:dyDescent="0.2">
      <c r="D4623" s="139"/>
    </row>
    <row r="4624" spans="4:4" x14ac:dyDescent="0.2">
      <c r="D4624" s="139"/>
    </row>
    <row r="4625" spans="4:4" x14ac:dyDescent="0.2">
      <c r="D4625" s="139"/>
    </row>
    <row r="4626" spans="4:4" x14ac:dyDescent="0.2">
      <c r="D4626" s="139"/>
    </row>
    <row r="4627" spans="4:4" x14ac:dyDescent="0.2">
      <c r="D4627" s="139"/>
    </row>
    <row r="4628" spans="4:4" x14ac:dyDescent="0.2">
      <c r="D4628" s="139"/>
    </row>
    <row r="4629" spans="4:4" x14ac:dyDescent="0.2">
      <c r="D4629" s="139"/>
    </row>
    <row r="4630" spans="4:4" x14ac:dyDescent="0.2">
      <c r="D4630" s="139"/>
    </row>
    <row r="4631" spans="4:4" x14ac:dyDescent="0.2">
      <c r="D4631" s="139"/>
    </row>
    <row r="4632" spans="4:4" x14ac:dyDescent="0.2">
      <c r="D4632" s="139"/>
    </row>
    <row r="4633" spans="4:4" x14ac:dyDescent="0.2">
      <c r="D4633" s="139"/>
    </row>
    <row r="4634" spans="4:4" x14ac:dyDescent="0.2">
      <c r="D4634" s="139"/>
    </row>
    <row r="4635" spans="4:4" x14ac:dyDescent="0.2">
      <c r="D4635" s="139"/>
    </row>
    <row r="4636" spans="4:4" x14ac:dyDescent="0.2">
      <c r="D4636" s="139"/>
    </row>
    <row r="4637" spans="4:4" x14ac:dyDescent="0.2">
      <c r="D4637" s="139"/>
    </row>
    <row r="4638" spans="4:4" x14ac:dyDescent="0.2">
      <c r="D4638" s="139"/>
    </row>
    <row r="4639" spans="4:4" x14ac:dyDescent="0.2">
      <c r="D4639" s="139"/>
    </row>
    <row r="4640" spans="4:4" x14ac:dyDescent="0.2">
      <c r="D4640" s="139"/>
    </row>
    <row r="4641" spans="4:4" x14ac:dyDescent="0.2">
      <c r="D4641" s="139"/>
    </row>
    <row r="4642" spans="4:4" x14ac:dyDescent="0.2">
      <c r="D4642" s="139"/>
    </row>
    <row r="4643" spans="4:4" x14ac:dyDescent="0.2">
      <c r="D4643" s="139"/>
    </row>
    <row r="4644" spans="4:4" x14ac:dyDescent="0.2">
      <c r="D4644" s="139"/>
    </row>
    <row r="4645" spans="4:4" x14ac:dyDescent="0.2">
      <c r="D4645" s="139"/>
    </row>
    <row r="4646" spans="4:4" x14ac:dyDescent="0.2">
      <c r="D4646" s="139"/>
    </row>
    <row r="4647" spans="4:4" x14ac:dyDescent="0.2">
      <c r="D4647" s="139"/>
    </row>
    <row r="4648" spans="4:4" x14ac:dyDescent="0.2">
      <c r="D4648" s="139"/>
    </row>
    <row r="4649" spans="4:4" x14ac:dyDescent="0.2">
      <c r="D4649" s="139"/>
    </row>
    <row r="4650" spans="4:4" x14ac:dyDescent="0.2">
      <c r="D4650" s="139"/>
    </row>
    <row r="4651" spans="4:4" x14ac:dyDescent="0.2">
      <c r="D4651" s="139"/>
    </row>
    <row r="4652" spans="4:4" x14ac:dyDescent="0.2">
      <c r="D4652" s="139"/>
    </row>
    <row r="4653" spans="4:4" x14ac:dyDescent="0.2">
      <c r="D4653" s="139"/>
    </row>
    <row r="4654" spans="4:4" x14ac:dyDescent="0.2">
      <c r="D4654" s="139"/>
    </row>
    <row r="4655" spans="4:4" x14ac:dyDescent="0.2">
      <c r="D4655" s="139"/>
    </row>
    <row r="4656" spans="4:4" x14ac:dyDescent="0.2">
      <c r="D4656" s="139"/>
    </row>
    <row r="4657" spans="4:4" x14ac:dyDescent="0.2">
      <c r="D4657" s="139"/>
    </row>
    <row r="4658" spans="4:4" x14ac:dyDescent="0.2">
      <c r="D4658" s="139"/>
    </row>
    <row r="4659" spans="4:4" x14ac:dyDescent="0.2">
      <c r="D4659" s="139"/>
    </row>
    <row r="4660" spans="4:4" x14ac:dyDescent="0.2">
      <c r="D4660" s="139"/>
    </row>
    <row r="4661" spans="4:4" x14ac:dyDescent="0.2">
      <c r="D4661" s="139"/>
    </row>
    <row r="4662" spans="4:4" x14ac:dyDescent="0.2">
      <c r="D4662" s="139"/>
    </row>
    <row r="4663" spans="4:4" x14ac:dyDescent="0.2">
      <c r="D4663" s="139"/>
    </row>
    <row r="4664" spans="4:4" x14ac:dyDescent="0.2">
      <c r="D4664" s="139"/>
    </row>
    <row r="4665" spans="4:4" x14ac:dyDescent="0.2">
      <c r="D4665" s="139"/>
    </row>
    <row r="4666" spans="4:4" x14ac:dyDescent="0.2">
      <c r="D4666" s="139"/>
    </row>
    <row r="4667" spans="4:4" x14ac:dyDescent="0.2">
      <c r="D4667" s="139"/>
    </row>
    <row r="4668" spans="4:4" x14ac:dyDescent="0.2">
      <c r="D4668" s="139"/>
    </row>
    <row r="4669" spans="4:4" x14ac:dyDescent="0.2">
      <c r="D4669" s="139"/>
    </row>
    <row r="4670" spans="4:4" x14ac:dyDescent="0.2">
      <c r="D4670" s="139"/>
    </row>
    <row r="4671" spans="4:4" x14ac:dyDescent="0.2">
      <c r="D4671" s="139"/>
    </row>
    <row r="4672" spans="4:4" x14ac:dyDescent="0.2">
      <c r="D4672" s="139"/>
    </row>
    <row r="4673" spans="4:4" x14ac:dyDescent="0.2">
      <c r="D4673" s="139"/>
    </row>
    <row r="4674" spans="4:4" x14ac:dyDescent="0.2">
      <c r="D4674" s="139"/>
    </row>
    <row r="4675" spans="4:4" x14ac:dyDescent="0.2">
      <c r="D4675" s="139"/>
    </row>
    <row r="4676" spans="4:4" x14ac:dyDescent="0.2">
      <c r="D4676" s="139"/>
    </row>
    <row r="4677" spans="4:4" x14ac:dyDescent="0.2">
      <c r="D4677" s="139"/>
    </row>
    <row r="4678" spans="4:4" x14ac:dyDescent="0.2">
      <c r="D4678" s="139"/>
    </row>
    <row r="4679" spans="4:4" x14ac:dyDescent="0.2">
      <c r="D4679" s="139"/>
    </row>
    <row r="4680" spans="4:4" x14ac:dyDescent="0.2">
      <c r="D4680" s="139"/>
    </row>
    <row r="4681" spans="4:4" x14ac:dyDescent="0.2">
      <c r="D4681" s="139"/>
    </row>
    <row r="4682" spans="4:4" x14ac:dyDescent="0.2">
      <c r="D4682" s="139"/>
    </row>
    <row r="4683" spans="4:4" x14ac:dyDescent="0.2">
      <c r="D4683" s="139"/>
    </row>
    <row r="4684" spans="4:4" x14ac:dyDescent="0.2">
      <c r="D4684" s="139"/>
    </row>
    <row r="4685" spans="4:4" x14ac:dyDescent="0.2">
      <c r="D4685" s="139"/>
    </row>
    <row r="4686" spans="4:4" x14ac:dyDescent="0.2">
      <c r="D4686" s="139"/>
    </row>
    <row r="4687" spans="4:4" x14ac:dyDescent="0.2">
      <c r="D4687" s="139"/>
    </row>
    <row r="4688" spans="4:4" x14ac:dyDescent="0.2">
      <c r="D4688" s="139"/>
    </row>
    <row r="4689" spans="4:4" x14ac:dyDescent="0.2">
      <c r="D4689" s="139"/>
    </row>
    <row r="4690" spans="4:4" x14ac:dyDescent="0.2">
      <c r="D4690" s="139"/>
    </row>
    <row r="4691" spans="4:4" x14ac:dyDescent="0.2">
      <c r="D4691" s="139"/>
    </row>
    <row r="4692" spans="4:4" x14ac:dyDescent="0.2">
      <c r="D4692" s="139"/>
    </row>
    <row r="4693" spans="4:4" x14ac:dyDescent="0.2">
      <c r="D4693" s="139"/>
    </row>
    <row r="4694" spans="4:4" x14ac:dyDescent="0.2">
      <c r="D4694" s="139"/>
    </row>
    <row r="4695" spans="4:4" x14ac:dyDescent="0.2">
      <c r="D4695" s="139"/>
    </row>
    <row r="4696" spans="4:4" x14ac:dyDescent="0.2">
      <c r="D4696" s="139"/>
    </row>
    <row r="4697" spans="4:4" x14ac:dyDescent="0.2">
      <c r="D4697" s="139"/>
    </row>
    <row r="4698" spans="4:4" x14ac:dyDescent="0.2">
      <c r="D4698" s="139"/>
    </row>
    <row r="4699" spans="4:4" x14ac:dyDescent="0.2">
      <c r="D4699" s="139"/>
    </row>
    <row r="4700" spans="4:4" x14ac:dyDescent="0.2">
      <c r="D4700" s="139"/>
    </row>
    <row r="4701" spans="4:4" x14ac:dyDescent="0.2">
      <c r="D4701" s="139"/>
    </row>
    <row r="4702" spans="4:4" x14ac:dyDescent="0.2">
      <c r="D4702" s="139"/>
    </row>
    <row r="4703" spans="4:4" x14ac:dyDescent="0.2">
      <c r="D4703" s="139"/>
    </row>
    <row r="4704" spans="4:4" x14ac:dyDescent="0.2">
      <c r="D4704" s="139"/>
    </row>
    <row r="4705" spans="4:4" x14ac:dyDescent="0.2">
      <c r="D4705" s="139"/>
    </row>
    <row r="4706" spans="4:4" x14ac:dyDescent="0.2">
      <c r="D4706" s="139"/>
    </row>
    <row r="4707" spans="4:4" x14ac:dyDescent="0.2">
      <c r="D4707" s="139"/>
    </row>
    <row r="4708" spans="4:4" x14ac:dyDescent="0.2">
      <c r="D4708" s="139"/>
    </row>
    <row r="4709" spans="4:4" x14ac:dyDescent="0.2">
      <c r="D4709" s="139"/>
    </row>
    <row r="4710" spans="4:4" x14ac:dyDescent="0.2">
      <c r="D4710" s="139"/>
    </row>
    <row r="4711" spans="4:4" x14ac:dyDescent="0.2">
      <c r="D4711" s="139"/>
    </row>
    <row r="4712" spans="4:4" x14ac:dyDescent="0.2">
      <c r="D4712" s="139"/>
    </row>
    <row r="4713" spans="4:4" x14ac:dyDescent="0.2">
      <c r="D4713" s="139"/>
    </row>
    <row r="4714" spans="4:4" x14ac:dyDescent="0.2">
      <c r="D4714" s="139"/>
    </row>
    <row r="4715" spans="4:4" x14ac:dyDescent="0.2">
      <c r="D4715" s="139"/>
    </row>
    <row r="4716" spans="4:4" x14ac:dyDescent="0.2">
      <c r="D4716" s="139"/>
    </row>
    <row r="4717" spans="4:4" x14ac:dyDescent="0.2">
      <c r="D4717" s="139"/>
    </row>
    <row r="4718" spans="4:4" x14ac:dyDescent="0.2">
      <c r="D4718" s="139"/>
    </row>
    <row r="4719" spans="4:4" x14ac:dyDescent="0.2">
      <c r="D4719" s="139"/>
    </row>
    <row r="4720" spans="4:4" x14ac:dyDescent="0.2">
      <c r="D4720" s="139"/>
    </row>
    <row r="4721" spans="4:4" x14ac:dyDescent="0.2">
      <c r="D4721" s="139"/>
    </row>
    <row r="4722" spans="4:4" x14ac:dyDescent="0.2">
      <c r="D4722" s="139"/>
    </row>
    <row r="4723" spans="4:4" x14ac:dyDescent="0.2">
      <c r="D4723" s="139"/>
    </row>
    <row r="4724" spans="4:4" x14ac:dyDescent="0.2">
      <c r="D4724" s="139"/>
    </row>
    <row r="4725" spans="4:4" x14ac:dyDescent="0.2">
      <c r="D4725" s="139"/>
    </row>
    <row r="4726" spans="4:4" x14ac:dyDescent="0.2">
      <c r="D4726" s="139"/>
    </row>
    <row r="4727" spans="4:4" x14ac:dyDescent="0.2">
      <c r="D4727" s="139"/>
    </row>
    <row r="4728" spans="4:4" x14ac:dyDescent="0.2">
      <c r="D4728" s="139"/>
    </row>
    <row r="4729" spans="4:4" x14ac:dyDescent="0.2">
      <c r="D4729" s="139"/>
    </row>
    <row r="4730" spans="4:4" x14ac:dyDescent="0.2">
      <c r="D4730" s="139"/>
    </row>
    <row r="4731" spans="4:4" x14ac:dyDescent="0.2">
      <c r="D4731" s="139"/>
    </row>
    <row r="4732" spans="4:4" x14ac:dyDescent="0.2">
      <c r="D4732" s="139"/>
    </row>
    <row r="4733" spans="4:4" x14ac:dyDescent="0.2">
      <c r="D4733" s="139"/>
    </row>
    <row r="4734" spans="4:4" x14ac:dyDescent="0.2">
      <c r="D4734" s="139"/>
    </row>
    <row r="4735" spans="4:4" x14ac:dyDescent="0.2">
      <c r="D4735" s="139"/>
    </row>
    <row r="4736" spans="4:4" x14ac:dyDescent="0.2">
      <c r="D4736" s="139"/>
    </row>
    <row r="4737" spans="4:4" x14ac:dyDescent="0.2">
      <c r="D4737" s="139"/>
    </row>
    <row r="4738" spans="4:4" x14ac:dyDescent="0.2">
      <c r="D4738" s="139"/>
    </row>
    <row r="4739" spans="4:4" x14ac:dyDescent="0.2">
      <c r="D4739" s="139"/>
    </row>
    <row r="4740" spans="4:4" x14ac:dyDescent="0.2">
      <c r="D4740" s="139"/>
    </row>
    <row r="4741" spans="4:4" x14ac:dyDescent="0.2">
      <c r="D4741" s="139"/>
    </row>
    <row r="4742" spans="4:4" x14ac:dyDescent="0.2">
      <c r="D4742" s="139"/>
    </row>
    <row r="4743" spans="4:4" x14ac:dyDescent="0.2">
      <c r="D4743" s="139"/>
    </row>
    <row r="4744" spans="4:4" x14ac:dyDescent="0.2">
      <c r="D4744" s="139"/>
    </row>
    <row r="4745" spans="4:4" x14ac:dyDescent="0.2">
      <c r="D4745" s="139"/>
    </row>
    <row r="4746" spans="4:4" x14ac:dyDescent="0.2">
      <c r="D4746" s="139"/>
    </row>
    <row r="4747" spans="4:4" x14ac:dyDescent="0.2">
      <c r="D4747" s="139"/>
    </row>
    <row r="4748" spans="4:4" x14ac:dyDescent="0.2">
      <c r="D4748" s="139"/>
    </row>
    <row r="4749" spans="4:4" x14ac:dyDescent="0.2">
      <c r="D4749" s="139"/>
    </row>
    <row r="4750" spans="4:4" x14ac:dyDescent="0.2">
      <c r="D4750" s="139"/>
    </row>
    <row r="4751" spans="4:4" x14ac:dyDescent="0.2">
      <c r="D4751" s="139"/>
    </row>
    <row r="4752" spans="4:4" x14ac:dyDescent="0.2">
      <c r="D4752" s="139"/>
    </row>
    <row r="4753" spans="4:4" x14ac:dyDescent="0.2">
      <c r="D4753" s="139"/>
    </row>
    <row r="4754" spans="4:4" x14ac:dyDescent="0.2">
      <c r="D4754" s="139"/>
    </row>
    <row r="4755" spans="4:4" x14ac:dyDescent="0.2">
      <c r="D4755" s="139"/>
    </row>
    <row r="4756" spans="4:4" x14ac:dyDescent="0.2">
      <c r="D4756" s="139"/>
    </row>
    <row r="4757" spans="4:4" x14ac:dyDescent="0.2">
      <c r="D4757" s="139"/>
    </row>
    <row r="4758" spans="4:4" x14ac:dyDescent="0.2">
      <c r="D4758" s="139"/>
    </row>
    <row r="4759" spans="4:4" x14ac:dyDescent="0.2">
      <c r="D4759" s="139"/>
    </row>
    <row r="4760" spans="4:4" x14ac:dyDescent="0.2">
      <c r="D4760" s="139"/>
    </row>
    <row r="4761" spans="4:4" x14ac:dyDescent="0.2">
      <c r="D4761" s="139"/>
    </row>
    <row r="4762" spans="4:4" x14ac:dyDescent="0.2">
      <c r="D4762" s="139"/>
    </row>
    <row r="4763" spans="4:4" x14ac:dyDescent="0.2">
      <c r="D4763" s="139"/>
    </row>
    <row r="4764" spans="4:4" x14ac:dyDescent="0.2">
      <c r="D4764" s="139"/>
    </row>
    <row r="4765" spans="4:4" x14ac:dyDescent="0.2">
      <c r="D4765" s="139"/>
    </row>
    <row r="4766" spans="4:4" x14ac:dyDescent="0.2">
      <c r="D4766" s="139"/>
    </row>
    <row r="4767" spans="4:4" x14ac:dyDescent="0.2">
      <c r="D4767" s="139"/>
    </row>
    <row r="4768" spans="4:4" x14ac:dyDescent="0.2">
      <c r="D4768" s="139"/>
    </row>
    <row r="4769" spans="4:4" x14ac:dyDescent="0.2">
      <c r="D4769" s="139"/>
    </row>
    <row r="4770" spans="4:4" x14ac:dyDescent="0.2">
      <c r="D4770" s="139"/>
    </row>
    <row r="4771" spans="4:4" x14ac:dyDescent="0.2">
      <c r="D4771" s="139"/>
    </row>
    <row r="4772" spans="4:4" x14ac:dyDescent="0.2">
      <c r="D4772" s="139"/>
    </row>
    <row r="4773" spans="4:4" x14ac:dyDescent="0.2">
      <c r="D4773" s="139"/>
    </row>
    <row r="4774" spans="4:4" x14ac:dyDescent="0.2">
      <c r="D4774" s="139"/>
    </row>
    <row r="4775" spans="4:4" x14ac:dyDescent="0.2">
      <c r="D4775" s="139"/>
    </row>
    <row r="4776" spans="4:4" x14ac:dyDescent="0.2">
      <c r="D4776" s="139"/>
    </row>
    <row r="4777" spans="4:4" x14ac:dyDescent="0.2">
      <c r="D4777" s="139"/>
    </row>
    <row r="4778" spans="4:4" x14ac:dyDescent="0.2">
      <c r="D4778" s="139"/>
    </row>
    <row r="4779" spans="4:4" x14ac:dyDescent="0.2">
      <c r="D4779" s="139"/>
    </row>
    <row r="4780" spans="4:4" x14ac:dyDescent="0.2">
      <c r="D4780" s="139"/>
    </row>
    <row r="4781" spans="4:4" x14ac:dyDescent="0.2">
      <c r="D4781" s="139"/>
    </row>
    <row r="4782" spans="4:4" x14ac:dyDescent="0.2">
      <c r="D4782" s="139"/>
    </row>
    <row r="4783" spans="4:4" x14ac:dyDescent="0.2">
      <c r="D4783" s="139"/>
    </row>
    <row r="4784" spans="4:4" x14ac:dyDescent="0.2">
      <c r="D4784" s="139"/>
    </row>
    <row r="4785" spans="4:4" x14ac:dyDescent="0.2">
      <c r="D4785" s="139"/>
    </row>
    <row r="4786" spans="4:4" x14ac:dyDescent="0.2">
      <c r="D4786" s="139"/>
    </row>
    <row r="4787" spans="4:4" x14ac:dyDescent="0.2">
      <c r="D4787" s="139"/>
    </row>
    <row r="4788" spans="4:4" x14ac:dyDescent="0.2">
      <c r="D4788" s="139"/>
    </row>
    <row r="4789" spans="4:4" x14ac:dyDescent="0.2">
      <c r="D4789" s="139"/>
    </row>
    <row r="4790" spans="4:4" x14ac:dyDescent="0.2">
      <c r="D4790" s="139"/>
    </row>
    <row r="4791" spans="4:4" x14ac:dyDescent="0.2">
      <c r="D4791" s="139"/>
    </row>
    <row r="4792" spans="4:4" x14ac:dyDescent="0.2">
      <c r="D4792" s="139"/>
    </row>
    <row r="4793" spans="4:4" x14ac:dyDescent="0.2">
      <c r="D4793" s="139"/>
    </row>
    <row r="4794" spans="4:4" x14ac:dyDescent="0.2">
      <c r="D4794" s="139"/>
    </row>
    <row r="4795" spans="4:4" x14ac:dyDescent="0.2">
      <c r="D4795" s="139"/>
    </row>
    <row r="4796" spans="4:4" x14ac:dyDescent="0.2">
      <c r="D4796" s="139"/>
    </row>
    <row r="4797" spans="4:4" x14ac:dyDescent="0.2">
      <c r="D4797" s="139"/>
    </row>
    <row r="4798" spans="4:4" x14ac:dyDescent="0.2">
      <c r="D4798" s="139"/>
    </row>
    <row r="4799" spans="4:4" x14ac:dyDescent="0.2">
      <c r="D4799" s="139"/>
    </row>
    <row r="4800" spans="4:4" x14ac:dyDescent="0.2">
      <c r="D4800" s="139"/>
    </row>
    <row r="4801" spans="4:4" x14ac:dyDescent="0.2">
      <c r="D4801" s="139"/>
    </row>
    <row r="4802" spans="4:4" x14ac:dyDescent="0.2">
      <c r="D4802" s="139"/>
    </row>
    <row r="4803" spans="4:4" x14ac:dyDescent="0.2">
      <c r="D4803" s="139"/>
    </row>
    <row r="4804" spans="4:4" x14ac:dyDescent="0.2">
      <c r="D4804" s="139"/>
    </row>
    <row r="4805" spans="4:4" x14ac:dyDescent="0.2">
      <c r="D4805" s="139"/>
    </row>
    <row r="4806" spans="4:4" x14ac:dyDescent="0.2">
      <c r="D4806" s="139"/>
    </row>
    <row r="4807" spans="4:4" x14ac:dyDescent="0.2">
      <c r="D4807" s="139"/>
    </row>
    <row r="4808" spans="4:4" x14ac:dyDescent="0.2">
      <c r="D4808" s="139"/>
    </row>
    <row r="4809" spans="4:4" x14ac:dyDescent="0.2">
      <c r="D4809" s="139"/>
    </row>
    <row r="4810" spans="4:4" x14ac:dyDescent="0.2">
      <c r="D4810" s="139"/>
    </row>
    <row r="4811" spans="4:4" x14ac:dyDescent="0.2">
      <c r="D4811" s="139"/>
    </row>
    <row r="4812" spans="4:4" x14ac:dyDescent="0.2">
      <c r="D4812" s="139"/>
    </row>
    <row r="4813" spans="4:4" x14ac:dyDescent="0.2">
      <c r="D4813" s="139"/>
    </row>
    <row r="4814" spans="4:4" x14ac:dyDescent="0.2">
      <c r="D4814" s="139"/>
    </row>
    <row r="4815" spans="4:4" x14ac:dyDescent="0.2">
      <c r="D4815" s="139"/>
    </row>
    <row r="4816" spans="4:4" x14ac:dyDescent="0.2">
      <c r="D4816" s="139"/>
    </row>
    <row r="4817" spans="4:4" x14ac:dyDescent="0.2">
      <c r="D4817" s="139"/>
    </row>
    <row r="4818" spans="4:4" x14ac:dyDescent="0.2">
      <c r="D4818" s="139"/>
    </row>
    <row r="4819" spans="4:4" x14ac:dyDescent="0.2">
      <c r="D4819" s="139"/>
    </row>
    <row r="4820" spans="4:4" x14ac:dyDescent="0.2">
      <c r="D4820" s="139"/>
    </row>
    <row r="4821" spans="4:4" x14ac:dyDescent="0.2">
      <c r="D4821" s="139"/>
    </row>
    <row r="4822" spans="4:4" x14ac:dyDescent="0.2">
      <c r="D4822" s="139"/>
    </row>
    <row r="4823" spans="4:4" x14ac:dyDescent="0.2">
      <c r="D4823" s="139"/>
    </row>
    <row r="4824" spans="4:4" x14ac:dyDescent="0.2">
      <c r="D4824" s="139"/>
    </row>
    <row r="4825" spans="4:4" x14ac:dyDescent="0.2">
      <c r="D4825" s="139"/>
    </row>
    <row r="4826" spans="4:4" x14ac:dyDescent="0.2">
      <c r="D4826" s="139"/>
    </row>
    <row r="4827" spans="4:4" x14ac:dyDescent="0.2">
      <c r="D4827" s="139"/>
    </row>
    <row r="4828" spans="4:4" x14ac:dyDescent="0.2">
      <c r="D4828" s="139"/>
    </row>
    <row r="4829" spans="4:4" x14ac:dyDescent="0.2">
      <c r="D4829" s="139"/>
    </row>
    <row r="4830" spans="4:4" x14ac:dyDescent="0.2">
      <c r="D4830" s="139"/>
    </row>
    <row r="4831" spans="4:4" x14ac:dyDescent="0.2">
      <c r="D4831" s="139"/>
    </row>
    <row r="4832" spans="4:4" x14ac:dyDescent="0.2">
      <c r="D4832" s="139"/>
    </row>
    <row r="4833" spans="4:4" x14ac:dyDescent="0.2">
      <c r="D4833" s="139"/>
    </row>
    <row r="4834" spans="4:4" x14ac:dyDescent="0.2">
      <c r="D4834" s="139"/>
    </row>
    <row r="4835" spans="4:4" x14ac:dyDescent="0.2">
      <c r="D4835" s="139"/>
    </row>
    <row r="4836" spans="4:4" x14ac:dyDescent="0.2">
      <c r="D4836" s="139"/>
    </row>
    <row r="4837" spans="4:4" x14ac:dyDescent="0.2">
      <c r="D4837" s="139"/>
    </row>
    <row r="4838" spans="4:4" x14ac:dyDescent="0.2">
      <c r="D4838" s="139"/>
    </row>
    <row r="4839" spans="4:4" x14ac:dyDescent="0.2">
      <c r="D4839" s="139"/>
    </row>
    <row r="4840" spans="4:4" x14ac:dyDescent="0.2">
      <c r="D4840" s="139"/>
    </row>
    <row r="4841" spans="4:4" x14ac:dyDescent="0.2">
      <c r="D4841" s="139"/>
    </row>
    <row r="4842" spans="4:4" x14ac:dyDescent="0.2">
      <c r="D4842" s="139"/>
    </row>
    <row r="4843" spans="4:4" x14ac:dyDescent="0.2">
      <c r="D4843" s="139"/>
    </row>
    <row r="4844" spans="4:4" x14ac:dyDescent="0.2">
      <c r="D4844" s="139"/>
    </row>
    <row r="4845" spans="4:4" x14ac:dyDescent="0.2">
      <c r="D4845" s="139"/>
    </row>
    <row r="4846" spans="4:4" x14ac:dyDescent="0.2">
      <c r="D4846" s="139"/>
    </row>
    <row r="4847" spans="4:4" x14ac:dyDescent="0.2">
      <c r="D4847" s="139"/>
    </row>
    <row r="4848" spans="4:4" x14ac:dyDescent="0.2">
      <c r="D4848" s="139"/>
    </row>
    <row r="4849" spans="4:4" x14ac:dyDescent="0.2">
      <c r="D4849" s="139"/>
    </row>
    <row r="4850" spans="4:4" x14ac:dyDescent="0.2">
      <c r="D4850" s="139"/>
    </row>
    <row r="4851" spans="4:4" x14ac:dyDescent="0.2">
      <c r="D4851" s="139"/>
    </row>
    <row r="4852" spans="4:4" x14ac:dyDescent="0.2">
      <c r="D4852" s="139"/>
    </row>
    <row r="4853" spans="4:4" x14ac:dyDescent="0.2">
      <c r="D4853" s="139"/>
    </row>
    <row r="4854" spans="4:4" x14ac:dyDescent="0.2">
      <c r="D4854" s="139"/>
    </row>
    <row r="4855" spans="4:4" x14ac:dyDescent="0.2">
      <c r="D4855" s="139"/>
    </row>
    <row r="4856" spans="4:4" x14ac:dyDescent="0.2">
      <c r="D4856" s="139"/>
    </row>
    <row r="4857" spans="4:4" x14ac:dyDescent="0.2">
      <c r="D4857" s="139"/>
    </row>
    <row r="4858" spans="4:4" x14ac:dyDescent="0.2">
      <c r="D4858" s="139"/>
    </row>
    <row r="4859" spans="4:4" x14ac:dyDescent="0.2">
      <c r="D4859" s="139"/>
    </row>
    <row r="4860" spans="4:4" x14ac:dyDescent="0.2">
      <c r="D4860" s="139"/>
    </row>
    <row r="4861" spans="4:4" x14ac:dyDescent="0.2">
      <c r="D4861" s="139"/>
    </row>
    <row r="4862" spans="4:4" x14ac:dyDescent="0.2">
      <c r="D4862" s="139"/>
    </row>
    <row r="4863" spans="4:4" x14ac:dyDescent="0.2">
      <c r="D4863" s="139"/>
    </row>
    <row r="4864" spans="4:4" x14ac:dyDescent="0.2">
      <c r="D4864" s="139"/>
    </row>
    <row r="4865" spans="4:4" x14ac:dyDescent="0.2">
      <c r="D4865" s="139"/>
    </row>
    <row r="4866" spans="4:4" x14ac:dyDescent="0.2">
      <c r="D4866" s="139"/>
    </row>
    <row r="4867" spans="4:4" x14ac:dyDescent="0.2">
      <c r="D4867" s="139"/>
    </row>
    <row r="4868" spans="4:4" x14ac:dyDescent="0.2">
      <c r="D4868" s="139"/>
    </row>
    <row r="4869" spans="4:4" x14ac:dyDescent="0.2">
      <c r="D4869" s="139"/>
    </row>
    <row r="4870" spans="4:4" x14ac:dyDescent="0.2">
      <c r="D4870" s="139"/>
    </row>
    <row r="4871" spans="4:4" x14ac:dyDescent="0.2">
      <c r="D4871" s="139"/>
    </row>
    <row r="4872" spans="4:4" x14ac:dyDescent="0.2">
      <c r="D4872" s="139"/>
    </row>
    <row r="4873" spans="4:4" x14ac:dyDescent="0.2">
      <c r="D4873" s="139"/>
    </row>
    <row r="4874" spans="4:4" x14ac:dyDescent="0.2">
      <c r="D4874" s="139"/>
    </row>
    <row r="4875" spans="4:4" x14ac:dyDescent="0.2">
      <c r="D4875" s="139"/>
    </row>
    <row r="4876" spans="4:4" x14ac:dyDescent="0.2">
      <c r="D4876" s="139"/>
    </row>
    <row r="4877" spans="4:4" x14ac:dyDescent="0.2">
      <c r="D4877" s="139"/>
    </row>
    <row r="4878" spans="4:4" x14ac:dyDescent="0.2">
      <c r="D4878" s="139"/>
    </row>
    <row r="4879" spans="4:4" x14ac:dyDescent="0.2">
      <c r="D4879" s="139"/>
    </row>
    <row r="4880" spans="4:4" x14ac:dyDescent="0.2">
      <c r="D4880" s="139"/>
    </row>
    <row r="4881" spans="4:4" x14ac:dyDescent="0.2">
      <c r="D4881" s="139"/>
    </row>
    <row r="4882" spans="4:4" x14ac:dyDescent="0.2">
      <c r="D4882" s="139"/>
    </row>
    <row r="4883" spans="4:4" x14ac:dyDescent="0.2">
      <c r="D4883" s="139"/>
    </row>
    <row r="4884" spans="4:4" x14ac:dyDescent="0.2">
      <c r="D4884" s="139"/>
    </row>
    <row r="4885" spans="4:4" x14ac:dyDescent="0.2">
      <c r="D4885" s="139"/>
    </row>
    <row r="4886" spans="4:4" x14ac:dyDescent="0.2">
      <c r="D4886" s="139"/>
    </row>
    <row r="4887" spans="4:4" x14ac:dyDescent="0.2">
      <c r="D4887" s="139"/>
    </row>
    <row r="4888" spans="4:4" x14ac:dyDescent="0.2">
      <c r="D4888" s="139"/>
    </row>
    <row r="4889" spans="4:4" x14ac:dyDescent="0.2">
      <c r="D4889" s="139"/>
    </row>
    <row r="4890" spans="4:4" x14ac:dyDescent="0.2">
      <c r="D4890" s="139"/>
    </row>
    <row r="4891" spans="4:4" x14ac:dyDescent="0.2">
      <c r="D4891" s="139"/>
    </row>
    <row r="4892" spans="4:4" x14ac:dyDescent="0.2">
      <c r="D4892" s="139"/>
    </row>
    <row r="4893" spans="4:4" x14ac:dyDescent="0.2">
      <c r="D4893" s="139"/>
    </row>
    <row r="4894" spans="4:4" x14ac:dyDescent="0.2">
      <c r="D4894" s="139"/>
    </row>
    <row r="4895" spans="4:4" x14ac:dyDescent="0.2">
      <c r="D4895" s="139"/>
    </row>
    <row r="4896" spans="4:4" x14ac:dyDescent="0.2">
      <c r="D4896" s="139"/>
    </row>
    <row r="4897" spans="4:4" x14ac:dyDescent="0.2">
      <c r="D4897" s="139"/>
    </row>
    <row r="4898" spans="4:4" x14ac:dyDescent="0.2">
      <c r="D4898" s="139"/>
    </row>
    <row r="4899" spans="4:4" x14ac:dyDescent="0.2">
      <c r="D4899" s="139"/>
    </row>
    <row r="4900" spans="4:4" x14ac:dyDescent="0.2">
      <c r="D4900" s="139"/>
    </row>
    <row r="4901" spans="4:4" x14ac:dyDescent="0.2">
      <c r="D4901" s="139"/>
    </row>
    <row r="4902" spans="4:4" x14ac:dyDescent="0.2">
      <c r="D4902" s="139"/>
    </row>
    <row r="4903" spans="4:4" x14ac:dyDescent="0.2">
      <c r="D4903" s="139"/>
    </row>
    <row r="4904" spans="4:4" x14ac:dyDescent="0.2">
      <c r="D4904" s="139"/>
    </row>
    <row r="4905" spans="4:4" x14ac:dyDescent="0.2">
      <c r="D4905" s="139"/>
    </row>
    <row r="4906" spans="4:4" x14ac:dyDescent="0.2">
      <c r="D4906" s="139"/>
    </row>
    <row r="4907" spans="4:4" x14ac:dyDescent="0.2">
      <c r="D4907" s="139"/>
    </row>
    <row r="4908" spans="4:4" x14ac:dyDescent="0.2">
      <c r="D4908" s="139"/>
    </row>
    <row r="4909" spans="4:4" x14ac:dyDescent="0.2">
      <c r="D4909" s="139"/>
    </row>
    <row r="4910" spans="4:4" x14ac:dyDescent="0.2">
      <c r="D4910" s="139"/>
    </row>
    <row r="4911" spans="4:4" x14ac:dyDescent="0.2">
      <c r="D4911" s="139"/>
    </row>
    <row r="4912" spans="4:4" x14ac:dyDescent="0.2">
      <c r="D4912" s="139"/>
    </row>
    <row r="4913" spans="4:4" x14ac:dyDescent="0.2">
      <c r="D4913" s="139"/>
    </row>
    <row r="4914" spans="4:4" x14ac:dyDescent="0.2">
      <c r="D4914" s="139"/>
    </row>
    <row r="4915" spans="4:4" x14ac:dyDescent="0.2">
      <c r="D4915" s="139"/>
    </row>
    <row r="4916" spans="4:4" x14ac:dyDescent="0.2">
      <c r="D4916" s="139"/>
    </row>
    <row r="4917" spans="4:4" x14ac:dyDescent="0.2">
      <c r="D4917" s="139"/>
    </row>
    <row r="4918" spans="4:4" x14ac:dyDescent="0.2">
      <c r="D4918" s="139"/>
    </row>
    <row r="4919" spans="4:4" x14ac:dyDescent="0.2">
      <c r="D4919" s="139"/>
    </row>
    <row r="4920" spans="4:4" x14ac:dyDescent="0.2">
      <c r="D4920" s="139"/>
    </row>
    <row r="4921" spans="4:4" x14ac:dyDescent="0.2">
      <c r="D4921" s="139"/>
    </row>
    <row r="4922" spans="4:4" x14ac:dyDescent="0.2">
      <c r="D4922" s="139"/>
    </row>
    <row r="4923" spans="4:4" x14ac:dyDescent="0.2">
      <c r="D4923" s="139"/>
    </row>
    <row r="4924" spans="4:4" x14ac:dyDescent="0.2">
      <c r="D4924" s="139"/>
    </row>
    <row r="4925" spans="4:4" x14ac:dyDescent="0.2">
      <c r="D4925" s="139"/>
    </row>
    <row r="4926" spans="4:4" x14ac:dyDescent="0.2">
      <c r="D4926" s="139"/>
    </row>
    <row r="4927" spans="4:4" x14ac:dyDescent="0.2">
      <c r="D4927" s="139"/>
    </row>
    <row r="4928" spans="4:4" x14ac:dyDescent="0.2">
      <c r="D4928" s="139"/>
    </row>
    <row r="4929" spans="4:4" x14ac:dyDescent="0.2">
      <c r="D4929" s="139"/>
    </row>
    <row r="4930" spans="4:4" x14ac:dyDescent="0.2">
      <c r="D4930" s="139"/>
    </row>
    <row r="4931" spans="4:4" x14ac:dyDescent="0.2">
      <c r="D4931" s="139"/>
    </row>
    <row r="4932" spans="4:4" x14ac:dyDescent="0.2">
      <c r="D4932" s="139"/>
    </row>
    <row r="4933" spans="4:4" x14ac:dyDescent="0.2">
      <c r="D4933" s="139"/>
    </row>
    <row r="4934" spans="4:4" x14ac:dyDescent="0.2">
      <c r="D4934" s="139"/>
    </row>
    <row r="4935" spans="4:4" x14ac:dyDescent="0.2">
      <c r="D4935" s="139"/>
    </row>
    <row r="4936" spans="4:4" x14ac:dyDescent="0.2">
      <c r="D4936" s="139"/>
    </row>
    <row r="4937" spans="4:4" x14ac:dyDescent="0.2">
      <c r="D4937" s="139"/>
    </row>
    <row r="4938" spans="4:4" x14ac:dyDescent="0.2">
      <c r="D4938" s="139"/>
    </row>
    <row r="4939" spans="4:4" x14ac:dyDescent="0.2">
      <c r="D4939" s="139"/>
    </row>
    <row r="4940" spans="4:4" x14ac:dyDescent="0.2">
      <c r="D4940" s="139"/>
    </row>
    <row r="4941" spans="4:4" x14ac:dyDescent="0.2">
      <c r="D4941" s="139"/>
    </row>
    <row r="4942" spans="4:4" x14ac:dyDescent="0.2">
      <c r="D4942" s="139"/>
    </row>
    <row r="4943" spans="4:4" x14ac:dyDescent="0.2">
      <c r="D4943" s="139"/>
    </row>
    <row r="4944" spans="4:4" x14ac:dyDescent="0.2">
      <c r="D4944" s="139"/>
    </row>
    <row r="4945" spans="4:4" x14ac:dyDescent="0.2">
      <c r="D4945" s="139"/>
    </row>
    <row r="4946" spans="4:4" x14ac:dyDescent="0.2">
      <c r="D4946" s="139"/>
    </row>
    <row r="4947" spans="4:4" x14ac:dyDescent="0.2">
      <c r="D4947" s="139"/>
    </row>
    <row r="4948" spans="4:4" x14ac:dyDescent="0.2">
      <c r="D4948" s="139"/>
    </row>
    <row r="4949" spans="4:4" x14ac:dyDescent="0.2">
      <c r="D4949" s="139"/>
    </row>
    <row r="4950" spans="4:4" x14ac:dyDescent="0.2">
      <c r="D4950" s="139"/>
    </row>
    <row r="4951" spans="4:4" x14ac:dyDescent="0.2">
      <c r="D4951" s="139"/>
    </row>
    <row r="4952" spans="4:4" x14ac:dyDescent="0.2">
      <c r="D4952" s="139"/>
    </row>
    <row r="4953" spans="4:4" x14ac:dyDescent="0.2">
      <c r="D4953" s="139"/>
    </row>
    <row r="4954" spans="4:4" x14ac:dyDescent="0.2">
      <c r="D4954" s="139"/>
    </row>
    <row r="4955" spans="4:4" x14ac:dyDescent="0.2">
      <c r="D4955" s="139"/>
    </row>
    <row r="4956" spans="4:4" x14ac:dyDescent="0.2">
      <c r="D4956" s="139"/>
    </row>
    <row r="4957" spans="4:4" x14ac:dyDescent="0.2">
      <c r="D4957" s="139"/>
    </row>
    <row r="4958" spans="4:4" x14ac:dyDescent="0.2">
      <c r="D4958" s="139"/>
    </row>
    <row r="4959" spans="4:4" x14ac:dyDescent="0.2">
      <c r="D4959" s="139"/>
    </row>
    <row r="4960" spans="4:4" x14ac:dyDescent="0.2">
      <c r="D4960" s="139"/>
    </row>
    <row r="4961" spans="4:4" x14ac:dyDescent="0.2">
      <c r="D4961" s="139"/>
    </row>
    <row r="4962" spans="4:4" x14ac:dyDescent="0.2">
      <c r="D4962" s="139"/>
    </row>
    <row r="4963" spans="4:4" x14ac:dyDescent="0.2">
      <c r="D4963" s="139"/>
    </row>
    <row r="4964" spans="4:4" x14ac:dyDescent="0.2">
      <c r="D4964" s="139"/>
    </row>
    <row r="4965" spans="4:4" x14ac:dyDescent="0.2">
      <c r="D4965" s="139"/>
    </row>
    <row r="4966" spans="4:4" x14ac:dyDescent="0.2">
      <c r="D4966" s="139"/>
    </row>
    <row r="4967" spans="4:4" x14ac:dyDescent="0.2">
      <c r="D4967" s="139"/>
    </row>
    <row r="4968" spans="4:4" x14ac:dyDescent="0.2">
      <c r="D4968" s="139"/>
    </row>
    <row r="4969" spans="4:4" x14ac:dyDescent="0.2">
      <c r="D4969" s="139"/>
    </row>
    <row r="4970" spans="4:4" x14ac:dyDescent="0.2">
      <c r="D4970" s="139"/>
    </row>
    <row r="4971" spans="4:4" x14ac:dyDescent="0.2">
      <c r="D4971" s="139"/>
    </row>
    <row r="4972" spans="4:4" x14ac:dyDescent="0.2">
      <c r="D4972" s="139"/>
    </row>
    <row r="4973" spans="4:4" x14ac:dyDescent="0.2">
      <c r="D4973" s="139"/>
    </row>
    <row r="4974" spans="4:4" x14ac:dyDescent="0.2">
      <c r="D4974" s="139"/>
    </row>
    <row r="4975" spans="4:4" x14ac:dyDescent="0.2">
      <c r="D4975" s="139"/>
    </row>
    <row r="4976" spans="4:4" x14ac:dyDescent="0.2">
      <c r="D4976" s="139"/>
    </row>
    <row r="4977" spans="4:4" x14ac:dyDescent="0.2">
      <c r="D4977" s="139"/>
    </row>
    <row r="4978" spans="4:4" x14ac:dyDescent="0.2">
      <c r="D4978" s="139"/>
    </row>
    <row r="4979" spans="4:4" x14ac:dyDescent="0.2">
      <c r="D4979" s="139"/>
    </row>
    <row r="4980" spans="4:4" x14ac:dyDescent="0.2">
      <c r="D4980" s="139"/>
    </row>
    <row r="4981" spans="4:4" x14ac:dyDescent="0.2">
      <c r="D4981" s="139"/>
    </row>
    <row r="4982" spans="4:4" x14ac:dyDescent="0.2">
      <c r="D4982" s="139"/>
    </row>
    <row r="4983" spans="4:4" x14ac:dyDescent="0.2">
      <c r="D4983" s="139"/>
    </row>
    <row r="4984" spans="4:4" x14ac:dyDescent="0.2">
      <c r="D4984" s="139"/>
    </row>
    <row r="4985" spans="4:4" x14ac:dyDescent="0.2">
      <c r="D4985" s="139"/>
    </row>
    <row r="4986" spans="4:4" x14ac:dyDescent="0.2">
      <c r="D4986" s="139"/>
    </row>
    <row r="4987" spans="4:4" x14ac:dyDescent="0.2">
      <c r="D4987" s="139"/>
    </row>
    <row r="4988" spans="4:4" x14ac:dyDescent="0.2">
      <c r="D4988" s="139"/>
    </row>
    <row r="4989" spans="4:4" x14ac:dyDescent="0.2">
      <c r="D4989" s="139"/>
    </row>
    <row r="4990" spans="4:4" x14ac:dyDescent="0.2">
      <c r="D4990" s="139"/>
    </row>
    <row r="4991" spans="4:4" x14ac:dyDescent="0.2">
      <c r="D4991" s="139"/>
    </row>
    <row r="4992" spans="4:4" x14ac:dyDescent="0.2">
      <c r="D4992" s="139"/>
    </row>
    <row r="4993" spans="4:4" x14ac:dyDescent="0.2">
      <c r="D4993" s="139"/>
    </row>
    <row r="4994" spans="4:4" x14ac:dyDescent="0.2">
      <c r="D4994" s="139"/>
    </row>
    <row r="4995" spans="4:4" x14ac:dyDescent="0.2">
      <c r="D4995" s="139"/>
    </row>
    <row r="4996" spans="4:4" x14ac:dyDescent="0.2">
      <c r="D4996" s="139"/>
    </row>
    <row r="4997" spans="4:4" x14ac:dyDescent="0.2">
      <c r="D4997" s="139"/>
    </row>
    <row r="4998" spans="4:4" x14ac:dyDescent="0.2">
      <c r="D4998" s="139"/>
    </row>
    <row r="4999" spans="4:4" x14ac:dyDescent="0.2">
      <c r="D4999" s="139"/>
    </row>
    <row r="5000" spans="4:4" x14ac:dyDescent="0.2">
      <c r="D5000" s="139"/>
    </row>
  </sheetData>
  <sheetProtection password="DF63" sheet="1"/>
  <mergeCells count="4">
    <mergeCell ref="A1:G1"/>
    <mergeCell ref="C2:G2"/>
    <mergeCell ref="C3:G3"/>
    <mergeCell ref="C4:G4"/>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activeCell="F9" sqref="F9"/>
    </sheetView>
  </sheetViews>
  <sheetFormatPr defaultRowHeight="12.75" outlineLevelRow="1" x14ac:dyDescent="0.2"/>
  <cols>
    <col min="1" max="1" width="3.42578125" customWidth="1"/>
    <col min="2" max="2" width="12.5703125" style="87" customWidth="1"/>
    <col min="3" max="3" width="63.28515625" style="8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0" width="8.42578125" customWidth="1"/>
    <col min="21" max="23" width="0" hidden="1" customWidth="1"/>
    <col min="29" max="29" width="0" hidden="1" customWidth="1"/>
    <col min="31" max="41" width="0" hidden="1" customWidth="1"/>
  </cols>
  <sheetData>
    <row r="1" spans="1:60" ht="15.75" customHeight="1" x14ac:dyDescent="0.25">
      <c r="A1" s="242" t="s">
        <v>137</v>
      </c>
      <c r="B1" s="242"/>
      <c r="C1" s="242"/>
      <c r="D1" s="242"/>
      <c r="E1" s="242"/>
      <c r="F1" s="242"/>
      <c r="G1" s="242"/>
      <c r="AG1" t="s">
        <v>138</v>
      </c>
    </row>
    <row r="2" spans="1:60" ht="24.95" customHeight="1" x14ac:dyDescent="0.2">
      <c r="A2" s="140" t="s">
        <v>7</v>
      </c>
      <c r="B2" s="75" t="s">
        <v>43</v>
      </c>
      <c r="C2" s="243" t="s">
        <v>44</v>
      </c>
      <c r="D2" s="244"/>
      <c r="E2" s="244"/>
      <c r="F2" s="244"/>
      <c r="G2" s="245"/>
      <c r="AG2" t="s">
        <v>139</v>
      </c>
    </row>
    <row r="3" spans="1:60" ht="24.95" customHeight="1" x14ac:dyDescent="0.2">
      <c r="A3" s="140" t="s">
        <v>8</v>
      </c>
      <c r="B3" s="75" t="s">
        <v>46</v>
      </c>
      <c r="C3" s="243" t="s">
        <v>47</v>
      </c>
      <c r="D3" s="244"/>
      <c r="E3" s="244"/>
      <c r="F3" s="244"/>
      <c r="G3" s="245"/>
      <c r="AC3" s="87" t="s">
        <v>139</v>
      </c>
      <c r="AG3" t="s">
        <v>140</v>
      </c>
    </row>
    <row r="4" spans="1:60" ht="24.95" customHeight="1" x14ac:dyDescent="0.2">
      <c r="A4" s="141" t="s">
        <v>9</v>
      </c>
      <c r="B4" s="142" t="s">
        <v>53</v>
      </c>
      <c r="C4" s="246" t="s">
        <v>54</v>
      </c>
      <c r="D4" s="247"/>
      <c r="E4" s="247"/>
      <c r="F4" s="247"/>
      <c r="G4" s="248"/>
      <c r="AG4" t="s">
        <v>141</v>
      </c>
    </row>
    <row r="5" spans="1:60" x14ac:dyDescent="0.2">
      <c r="D5" s="139"/>
    </row>
    <row r="6" spans="1:60" ht="38.25" x14ac:dyDescent="0.2">
      <c r="A6" s="144" t="s">
        <v>142</v>
      </c>
      <c r="B6" s="146" t="s">
        <v>143</v>
      </c>
      <c r="C6" s="146" t="s">
        <v>144</v>
      </c>
      <c r="D6" s="145" t="s">
        <v>145</v>
      </c>
      <c r="E6" s="144" t="s">
        <v>146</v>
      </c>
      <c r="F6" s="143" t="s">
        <v>147</v>
      </c>
      <c r="G6" s="144" t="s">
        <v>29</v>
      </c>
      <c r="H6" s="147" t="s">
        <v>30</v>
      </c>
      <c r="I6" s="147" t="s">
        <v>148</v>
      </c>
      <c r="J6" s="147" t="s">
        <v>31</v>
      </c>
      <c r="K6" s="147" t="s">
        <v>149</v>
      </c>
      <c r="L6" s="147" t="s">
        <v>150</v>
      </c>
      <c r="M6" s="147" t="s">
        <v>151</v>
      </c>
      <c r="N6" s="147" t="s">
        <v>152</v>
      </c>
      <c r="O6" s="147" t="s">
        <v>153</v>
      </c>
      <c r="P6" s="147" t="s">
        <v>154</v>
      </c>
      <c r="Q6" s="147" t="s">
        <v>155</v>
      </c>
      <c r="R6" s="147" t="s">
        <v>156</v>
      </c>
      <c r="S6" s="147" t="s">
        <v>157</v>
      </c>
      <c r="T6" s="147" t="s">
        <v>158</v>
      </c>
      <c r="U6" s="147" t="s">
        <v>159</v>
      </c>
      <c r="V6" s="147" t="s">
        <v>160</v>
      </c>
      <c r="W6" s="147" t="s">
        <v>161</v>
      </c>
    </row>
    <row r="7" spans="1:60" hidden="1" x14ac:dyDescent="0.2">
      <c r="A7" s="5"/>
      <c r="B7" s="6"/>
      <c r="C7" s="6"/>
      <c r="D7" s="8"/>
      <c r="E7" s="149"/>
      <c r="F7" s="150"/>
      <c r="G7" s="150"/>
      <c r="H7" s="150"/>
      <c r="I7" s="150"/>
      <c r="J7" s="150"/>
      <c r="K7" s="150"/>
      <c r="L7" s="150"/>
      <c r="M7" s="150"/>
      <c r="N7" s="150"/>
      <c r="O7" s="150"/>
      <c r="P7" s="150"/>
      <c r="Q7" s="150"/>
      <c r="R7" s="150"/>
      <c r="S7" s="150"/>
      <c r="T7" s="150"/>
      <c r="U7" s="150"/>
      <c r="V7" s="150"/>
      <c r="W7" s="150"/>
    </row>
    <row r="8" spans="1:60" x14ac:dyDescent="0.2">
      <c r="A8" s="161" t="s">
        <v>162</v>
      </c>
      <c r="B8" s="162" t="s">
        <v>135</v>
      </c>
      <c r="C8" s="183" t="s">
        <v>27</v>
      </c>
      <c r="D8" s="163"/>
      <c r="E8" s="164"/>
      <c r="F8" s="165"/>
      <c r="G8" s="165">
        <f>SUMIF(AG9:AG12,"&lt;&gt;NOR",G9:G12)</f>
        <v>0</v>
      </c>
      <c r="H8" s="165"/>
      <c r="I8" s="165">
        <f>SUM(I9:I12)</f>
        <v>0</v>
      </c>
      <c r="J8" s="165"/>
      <c r="K8" s="165">
        <f>SUM(K9:K12)</f>
        <v>133334.84</v>
      </c>
      <c r="L8" s="165"/>
      <c r="M8" s="165">
        <f>SUM(M9:M12)</f>
        <v>0</v>
      </c>
      <c r="N8" s="165"/>
      <c r="O8" s="165">
        <f>SUM(O9:O12)</f>
        <v>0</v>
      </c>
      <c r="P8" s="165"/>
      <c r="Q8" s="165">
        <f>SUM(Q9:Q12)</f>
        <v>0</v>
      </c>
      <c r="R8" s="165"/>
      <c r="S8" s="165"/>
      <c r="T8" s="166"/>
      <c r="U8" s="160"/>
      <c r="V8" s="160">
        <f>SUM(V9:V12)</f>
        <v>0</v>
      </c>
      <c r="W8" s="160"/>
      <c r="AG8" t="s">
        <v>163</v>
      </c>
    </row>
    <row r="9" spans="1:60" outlineLevel="1" x14ac:dyDescent="0.2">
      <c r="A9" s="174">
        <v>1</v>
      </c>
      <c r="B9" s="175" t="s">
        <v>839</v>
      </c>
      <c r="C9" s="186" t="s">
        <v>840</v>
      </c>
      <c r="D9" s="176" t="s">
        <v>833</v>
      </c>
      <c r="E9" s="177">
        <v>1</v>
      </c>
      <c r="F9" s="178">
        <v>0</v>
      </c>
      <c r="G9" s="179">
        <f>ROUND(E9*F9,2)</f>
        <v>0</v>
      </c>
      <c r="H9" s="178">
        <v>0</v>
      </c>
      <c r="I9" s="179">
        <f>ROUND(E9*H9,2)</f>
        <v>0</v>
      </c>
      <c r="J9" s="178">
        <v>36364.050000000003</v>
      </c>
      <c r="K9" s="179">
        <f>ROUND(E9*J9,2)</f>
        <v>36364.050000000003</v>
      </c>
      <c r="L9" s="179">
        <v>21</v>
      </c>
      <c r="M9" s="179">
        <f>G9*(1+L9/100)</f>
        <v>0</v>
      </c>
      <c r="N9" s="179">
        <v>0</v>
      </c>
      <c r="O9" s="179">
        <f>ROUND(E9*N9,2)</f>
        <v>0</v>
      </c>
      <c r="P9" s="179">
        <v>0</v>
      </c>
      <c r="Q9" s="179">
        <f>ROUND(E9*P9,2)</f>
        <v>0</v>
      </c>
      <c r="R9" s="179"/>
      <c r="S9" s="179" t="s">
        <v>337</v>
      </c>
      <c r="T9" s="180" t="s">
        <v>408</v>
      </c>
      <c r="U9" s="157">
        <v>0</v>
      </c>
      <c r="V9" s="157">
        <f>ROUND(E9*U9,2)</f>
        <v>0</v>
      </c>
      <c r="W9" s="157"/>
      <c r="X9" s="148"/>
      <c r="Y9" s="148"/>
      <c r="Z9" s="148"/>
      <c r="AA9" s="148"/>
      <c r="AB9" s="148"/>
      <c r="AC9" s="148"/>
      <c r="AD9" s="148"/>
      <c r="AE9" s="148"/>
      <c r="AF9" s="148"/>
      <c r="AG9" s="148" t="s">
        <v>169</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74">
        <v>2</v>
      </c>
      <c r="B10" s="175" t="s">
        <v>841</v>
      </c>
      <c r="C10" s="186" t="s">
        <v>842</v>
      </c>
      <c r="D10" s="176" t="s">
        <v>833</v>
      </c>
      <c r="E10" s="177">
        <v>1</v>
      </c>
      <c r="F10" s="178">
        <v>0</v>
      </c>
      <c r="G10" s="179">
        <f>ROUND(E10*F10,2)</f>
        <v>0</v>
      </c>
      <c r="H10" s="178">
        <v>0</v>
      </c>
      <c r="I10" s="179">
        <f>ROUND(E10*H10,2)</f>
        <v>0</v>
      </c>
      <c r="J10" s="178">
        <v>24242.7</v>
      </c>
      <c r="K10" s="179">
        <f>ROUND(E10*J10,2)</f>
        <v>24242.7</v>
      </c>
      <c r="L10" s="179">
        <v>21</v>
      </c>
      <c r="M10" s="179">
        <f>G10*(1+L10/100)</f>
        <v>0</v>
      </c>
      <c r="N10" s="179">
        <v>0</v>
      </c>
      <c r="O10" s="179">
        <f>ROUND(E10*N10,2)</f>
        <v>0</v>
      </c>
      <c r="P10" s="179">
        <v>0</v>
      </c>
      <c r="Q10" s="179">
        <f>ROUND(E10*P10,2)</f>
        <v>0</v>
      </c>
      <c r="R10" s="179"/>
      <c r="S10" s="179" t="s">
        <v>337</v>
      </c>
      <c r="T10" s="180" t="s">
        <v>408</v>
      </c>
      <c r="U10" s="157">
        <v>0</v>
      </c>
      <c r="V10" s="157">
        <f>ROUND(E10*U10,2)</f>
        <v>0</v>
      </c>
      <c r="W10" s="157"/>
      <c r="X10" s="148"/>
      <c r="Y10" s="148"/>
      <c r="Z10" s="148"/>
      <c r="AA10" s="148"/>
      <c r="AB10" s="148"/>
      <c r="AC10" s="148"/>
      <c r="AD10" s="148"/>
      <c r="AE10" s="148"/>
      <c r="AF10" s="148"/>
      <c r="AG10" s="148" t="s">
        <v>169</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74">
        <v>3</v>
      </c>
      <c r="B11" s="175" t="s">
        <v>843</v>
      </c>
      <c r="C11" s="186" t="s">
        <v>844</v>
      </c>
      <c r="D11" s="176" t="s">
        <v>833</v>
      </c>
      <c r="E11" s="177">
        <v>1</v>
      </c>
      <c r="F11" s="178">
        <v>0</v>
      </c>
      <c r="G11" s="179">
        <f>ROUND(E11*F11,2)</f>
        <v>0</v>
      </c>
      <c r="H11" s="178">
        <v>0</v>
      </c>
      <c r="I11" s="179">
        <f>ROUND(E11*H11,2)</f>
        <v>0</v>
      </c>
      <c r="J11" s="178">
        <v>12121.35</v>
      </c>
      <c r="K11" s="179">
        <f>ROUND(E11*J11,2)</f>
        <v>12121.35</v>
      </c>
      <c r="L11" s="179">
        <v>21</v>
      </c>
      <c r="M11" s="179">
        <f>G11*(1+L11/100)</f>
        <v>0</v>
      </c>
      <c r="N11" s="179">
        <v>0</v>
      </c>
      <c r="O11" s="179">
        <f>ROUND(E11*N11,2)</f>
        <v>0</v>
      </c>
      <c r="P11" s="179">
        <v>0</v>
      </c>
      <c r="Q11" s="179">
        <f>ROUND(E11*P11,2)</f>
        <v>0</v>
      </c>
      <c r="R11" s="179"/>
      <c r="S11" s="179" t="s">
        <v>337</v>
      </c>
      <c r="T11" s="180" t="s">
        <v>408</v>
      </c>
      <c r="U11" s="157">
        <v>0</v>
      </c>
      <c r="V11" s="157">
        <f>ROUND(E11*U11,2)</f>
        <v>0</v>
      </c>
      <c r="W11" s="157"/>
      <c r="X11" s="148"/>
      <c r="Y11" s="148"/>
      <c r="Z11" s="148"/>
      <c r="AA11" s="148"/>
      <c r="AB11" s="148"/>
      <c r="AC11" s="148"/>
      <c r="AD11" s="148"/>
      <c r="AE11" s="148"/>
      <c r="AF11" s="148"/>
      <c r="AG11" s="148" t="s">
        <v>169</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67">
        <v>4</v>
      </c>
      <c r="B12" s="168" t="s">
        <v>845</v>
      </c>
      <c r="C12" s="184" t="s">
        <v>846</v>
      </c>
      <c r="D12" s="169" t="s">
        <v>833</v>
      </c>
      <c r="E12" s="170">
        <v>1</v>
      </c>
      <c r="F12" s="171">
        <v>0</v>
      </c>
      <c r="G12" s="172">
        <f>ROUND(E12*F12,2)</f>
        <v>0</v>
      </c>
      <c r="H12" s="171">
        <v>0</v>
      </c>
      <c r="I12" s="172">
        <f>ROUND(E12*H12,2)</f>
        <v>0</v>
      </c>
      <c r="J12" s="171">
        <v>60606.740000000005</v>
      </c>
      <c r="K12" s="172">
        <f>ROUND(E12*J12,2)</f>
        <v>60606.74</v>
      </c>
      <c r="L12" s="172">
        <v>21</v>
      </c>
      <c r="M12" s="172">
        <f>G12*(1+L12/100)</f>
        <v>0</v>
      </c>
      <c r="N12" s="172">
        <v>0</v>
      </c>
      <c r="O12" s="172">
        <f>ROUND(E12*N12,2)</f>
        <v>0</v>
      </c>
      <c r="P12" s="172">
        <v>0</v>
      </c>
      <c r="Q12" s="172">
        <f>ROUND(E12*P12,2)</f>
        <v>0</v>
      </c>
      <c r="R12" s="172"/>
      <c r="S12" s="172" t="s">
        <v>337</v>
      </c>
      <c r="T12" s="173" t="s">
        <v>408</v>
      </c>
      <c r="U12" s="157">
        <v>0</v>
      </c>
      <c r="V12" s="157">
        <f>ROUND(E12*U12,2)</f>
        <v>0</v>
      </c>
      <c r="W12" s="157"/>
      <c r="X12" s="148"/>
      <c r="Y12" s="148"/>
      <c r="Z12" s="148"/>
      <c r="AA12" s="148"/>
      <c r="AB12" s="148"/>
      <c r="AC12" s="148"/>
      <c r="AD12" s="148"/>
      <c r="AE12" s="148"/>
      <c r="AF12" s="148"/>
      <c r="AG12" s="148" t="s">
        <v>169</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x14ac:dyDescent="0.2">
      <c r="A13" s="5"/>
      <c r="B13" s="6"/>
      <c r="C13" s="187"/>
      <c r="D13" s="8"/>
      <c r="E13" s="5"/>
      <c r="F13" s="5"/>
      <c r="G13" s="5"/>
      <c r="H13" s="5"/>
      <c r="I13" s="5"/>
      <c r="J13" s="5"/>
      <c r="K13" s="5"/>
      <c r="L13" s="5"/>
      <c r="M13" s="5"/>
      <c r="N13" s="5"/>
      <c r="O13" s="5"/>
      <c r="P13" s="5"/>
      <c r="Q13" s="5"/>
      <c r="R13" s="5"/>
      <c r="S13" s="5"/>
      <c r="T13" s="5"/>
      <c r="U13" s="5"/>
      <c r="V13" s="5"/>
      <c r="W13" s="5"/>
      <c r="AE13">
        <v>15</v>
      </c>
      <c r="AF13">
        <v>21</v>
      </c>
    </row>
    <row r="14" spans="1:60" x14ac:dyDescent="0.2">
      <c r="A14" s="151"/>
      <c r="B14" s="152" t="s">
        <v>29</v>
      </c>
      <c r="C14" s="188"/>
      <c r="D14" s="153"/>
      <c r="E14" s="154"/>
      <c r="F14" s="154"/>
      <c r="G14" s="182">
        <f>G8</f>
        <v>0</v>
      </c>
      <c r="H14" s="5"/>
      <c r="I14" s="5"/>
      <c r="J14" s="5"/>
      <c r="K14" s="5"/>
      <c r="L14" s="5"/>
      <c r="M14" s="5"/>
      <c r="N14" s="5"/>
      <c r="O14" s="5"/>
      <c r="P14" s="5"/>
      <c r="Q14" s="5"/>
      <c r="R14" s="5"/>
      <c r="S14" s="5"/>
      <c r="T14" s="5"/>
      <c r="U14" s="5"/>
      <c r="V14" s="5"/>
      <c r="W14" s="5"/>
      <c r="AE14">
        <f>SUMIF(L7:L12,AE13,G7:G12)</f>
        <v>0</v>
      </c>
      <c r="AF14">
        <f>SUMIF(L7:L12,AF13,G7:G12)</f>
        <v>0</v>
      </c>
      <c r="AG14" t="s">
        <v>721</v>
      </c>
    </row>
    <row r="15" spans="1:60" x14ac:dyDescent="0.2">
      <c r="C15" s="189"/>
      <c r="D15" s="139"/>
      <c r="AG15" t="s">
        <v>722</v>
      </c>
    </row>
    <row r="16" spans="1:60" x14ac:dyDescent="0.2">
      <c r="D16" s="139"/>
    </row>
    <row r="17" spans="4:4" x14ac:dyDescent="0.2">
      <c r="D17" s="139"/>
    </row>
    <row r="18" spans="4:4" x14ac:dyDescent="0.2">
      <c r="D18" s="139"/>
    </row>
    <row r="19" spans="4:4" x14ac:dyDescent="0.2">
      <c r="D19" s="139"/>
    </row>
    <row r="20" spans="4:4" x14ac:dyDescent="0.2">
      <c r="D20" s="139"/>
    </row>
    <row r="21" spans="4:4" x14ac:dyDescent="0.2">
      <c r="D21" s="139"/>
    </row>
    <row r="22" spans="4:4" x14ac:dyDescent="0.2">
      <c r="D22" s="139"/>
    </row>
    <row r="23" spans="4:4" x14ac:dyDescent="0.2">
      <c r="D23" s="139"/>
    </row>
    <row r="24" spans="4:4" x14ac:dyDescent="0.2">
      <c r="D24" s="139"/>
    </row>
    <row r="25" spans="4:4" x14ac:dyDescent="0.2">
      <c r="D25" s="139"/>
    </row>
    <row r="26" spans="4:4" x14ac:dyDescent="0.2">
      <c r="D26" s="139"/>
    </row>
    <row r="27" spans="4:4" x14ac:dyDescent="0.2">
      <c r="D27" s="139"/>
    </row>
    <row r="28" spans="4:4" x14ac:dyDescent="0.2">
      <c r="D28" s="139"/>
    </row>
    <row r="29" spans="4:4" x14ac:dyDescent="0.2">
      <c r="D29" s="139"/>
    </row>
    <row r="30" spans="4:4" x14ac:dyDescent="0.2">
      <c r="D30" s="139"/>
    </row>
    <row r="31" spans="4:4" x14ac:dyDescent="0.2">
      <c r="D31" s="139"/>
    </row>
    <row r="32" spans="4:4" x14ac:dyDescent="0.2">
      <c r="D32" s="139"/>
    </row>
    <row r="33" spans="4:4" x14ac:dyDescent="0.2">
      <c r="D33" s="139"/>
    </row>
    <row r="34" spans="4:4" x14ac:dyDescent="0.2">
      <c r="D34" s="139"/>
    </row>
    <row r="35" spans="4:4" x14ac:dyDescent="0.2">
      <c r="D35" s="139"/>
    </row>
    <row r="36" spans="4:4" x14ac:dyDescent="0.2">
      <c r="D36" s="139"/>
    </row>
    <row r="37" spans="4:4" x14ac:dyDescent="0.2">
      <c r="D37" s="139"/>
    </row>
    <row r="38" spans="4:4" x14ac:dyDescent="0.2">
      <c r="D38" s="139"/>
    </row>
    <row r="39" spans="4:4" x14ac:dyDescent="0.2">
      <c r="D39" s="139"/>
    </row>
    <row r="40" spans="4:4" x14ac:dyDescent="0.2">
      <c r="D40" s="139"/>
    </row>
    <row r="41" spans="4:4" x14ac:dyDescent="0.2">
      <c r="D41" s="139"/>
    </row>
    <row r="42" spans="4:4" x14ac:dyDescent="0.2">
      <c r="D42" s="139"/>
    </row>
    <row r="43" spans="4:4" x14ac:dyDescent="0.2">
      <c r="D43" s="139"/>
    </row>
    <row r="44" spans="4:4" x14ac:dyDescent="0.2">
      <c r="D44" s="139"/>
    </row>
    <row r="45" spans="4:4" x14ac:dyDescent="0.2">
      <c r="D45" s="139"/>
    </row>
    <row r="46" spans="4:4" x14ac:dyDescent="0.2">
      <c r="D46" s="139"/>
    </row>
    <row r="47" spans="4:4" x14ac:dyDescent="0.2">
      <c r="D47" s="139"/>
    </row>
    <row r="48" spans="4:4" x14ac:dyDescent="0.2">
      <c r="D48" s="139"/>
    </row>
    <row r="49" spans="4:4" x14ac:dyDescent="0.2">
      <c r="D49" s="139"/>
    </row>
    <row r="50" spans="4:4" x14ac:dyDescent="0.2">
      <c r="D50" s="139"/>
    </row>
    <row r="51" spans="4:4" x14ac:dyDescent="0.2">
      <c r="D51" s="139"/>
    </row>
    <row r="52" spans="4:4" x14ac:dyDescent="0.2">
      <c r="D52" s="139"/>
    </row>
    <row r="53" spans="4:4" x14ac:dyDescent="0.2">
      <c r="D53" s="139"/>
    </row>
    <row r="54" spans="4:4" x14ac:dyDescent="0.2">
      <c r="D54" s="139"/>
    </row>
    <row r="55" spans="4:4" x14ac:dyDescent="0.2">
      <c r="D55" s="139"/>
    </row>
    <row r="56" spans="4:4" x14ac:dyDescent="0.2">
      <c r="D56" s="139"/>
    </row>
    <row r="57" spans="4:4" x14ac:dyDescent="0.2">
      <c r="D57" s="139"/>
    </row>
    <row r="58" spans="4:4" x14ac:dyDescent="0.2">
      <c r="D58" s="139"/>
    </row>
    <row r="59" spans="4:4" x14ac:dyDescent="0.2">
      <c r="D59" s="139"/>
    </row>
    <row r="60" spans="4:4" x14ac:dyDescent="0.2">
      <c r="D60" s="139"/>
    </row>
    <row r="61" spans="4:4" x14ac:dyDescent="0.2">
      <c r="D61" s="139"/>
    </row>
    <row r="62" spans="4:4" x14ac:dyDescent="0.2">
      <c r="D62" s="139"/>
    </row>
    <row r="63" spans="4:4" x14ac:dyDescent="0.2">
      <c r="D63" s="139"/>
    </row>
    <row r="64" spans="4:4" x14ac:dyDescent="0.2">
      <c r="D64" s="139"/>
    </row>
    <row r="65" spans="4:4" x14ac:dyDescent="0.2">
      <c r="D65" s="139"/>
    </row>
    <row r="66" spans="4:4" x14ac:dyDescent="0.2">
      <c r="D66" s="139"/>
    </row>
    <row r="67" spans="4:4" x14ac:dyDescent="0.2">
      <c r="D67" s="139"/>
    </row>
    <row r="68" spans="4:4" x14ac:dyDescent="0.2">
      <c r="D68" s="139"/>
    </row>
    <row r="69" spans="4:4" x14ac:dyDescent="0.2">
      <c r="D69" s="139"/>
    </row>
    <row r="70" spans="4:4" x14ac:dyDescent="0.2">
      <c r="D70" s="139"/>
    </row>
    <row r="71" spans="4:4" x14ac:dyDescent="0.2">
      <c r="D71" s="139"/>
    </row>
    <row r="72" spans="4:4" x14ac:dyDescent="0.2">
      <c r="D72" s="139"/>
    </row>
    <row r="73" spans="4:4" x14ac:dyDescent="0.2">
      <c r="D73" s="139"/>
    </row>
    <row r="74" spans="4:4" x14ac:dyDescent="0.2">
      <c r="D74" s="139"/>
    </row>
    <row r="75" spans="4:4" x14ac:dyDescent="0.2">
      <c r="D75" s="139"/>
    </row>
    <row r="76" spans="4:4" x14ac:dyDescent="0.2">
      <c r="D76" s="139"/>
    </row>
    <row r="77" spans="4:4" x14ac:dyDescent="0.2">
      <c r="D77" s="139"/>
    </row>
    <row r="78" spans="4:4" x14ac:dyDescent="0.2">
      <c r="D78" s="139"/>
    </row>
    <row r="79" spans="4:4" x14ac:dyDescent="0.2">
      <c r="D79" s="139"/>
    </row>
    <row r="80" spans="4:4" x14ac:dyDescent="0.2">
      <c r="D80" s="139"/>
    </row>
    <row r="81" spans="4:4" x14ac:dyDescent="0.2">
      <c r="D81" s="139"/>
    </row>
    <row r="82" spans="4:4" x14ac:dyDescent="0.2">
      <c r="D82" s="139"/>
    </row>
    <row r="83" spans="4:4" x14ac:dyDescent="0.2">
      <c r="D83" s="139"/>
    </row>
    <row r="84" spans="4:4" x14ac:dyDescent="0.2">
      <c r="D84" s="139"/>
    </row>
    <row r="85" spans="4:4" x14ac:dyDescent="0.2">
      <c r="D85" s="139"/>
    </row>
    <row r="86" spans="4:4" x14ac:dyDescent="0.2">
      <c r="D86" s="139"/>
    </row>
    <row r="87" spans="4:4" x14ac:dyDescent="0.2">
      <c r="D87" s="139"/>
    </row>
    <row r="88" spans="4:4" x14ac:dyDescent="0.2">
      <c r="D88" s="139"/>
    </row>
    <row r="89" spans="4:4" x14ac:dyDescent="0.2">
      <c r="D89" s="139"/>
    </row>
    <row r="90" spans="4:4" x14ac:dyDescent="0.2">
      <c r="D90" s="139"/>
    </row>
    <row r="91" spans="4:4" x14ac:dyDescent="0.2">
      <c r="D91" s="139"/>
    </row>
    <row r="92" spans="4:4" x14ac:dyDescent="0.2">
      <c r="D92" s="139"/>
    </row>
    <row r="93" spans="4:4" x14ac:dyDescent="0.2">
      <c r="D93" s="139"/>
    </row>
    <row r="94" spans="4:4" x14ac:dyDescent="0.2">
      <c r="D94" s="139"/>
    </row>
    <row r="95" spans="4:4" x14ac:dyDescent="0.2">
      <c r="D95" s="139"/>
    </row>
    <row r="96" spans="4:4" x14ac:dyDescent="0.2">
      <c r="D96" s="139"/>
    </row>
    <row r="97" spans="4:4" x14ac:dyDescent="0.2">
      <c r="D97" s="139"/>
    </row>
    <row r="98" spans="4:4" x14ac:dyDescent="0.2">
      <c r="D98" s="139"/>
    </row>
    <row r="99" spans="4:4" x14ac:dyDescent="0.2">
      <c r="D99" s="139"/>
    </row>
    <row r="100" spans="4:4" x14ac:dyDescent="0.2">
      <c r="D100" s="139"/>
    </row>
    <row r="101" spans="4:4" x14ac:dyDescent="0.2">
      <c r="D101" s="139"/>
    </row>
    <row r="102" spans="4:4" x14ac:dyDescent="0.2">
      <c r="D102" s="139"/>
    </row>
    <row r="103" spans="4:4" x14ac:dyDescent="0.2">
      <c r="D103" s="139"/>
    </row>
    <row r="104" spans="4:4" x14ac:dyDescent="0.2">
      <c r="D104" s="139"/>
    </row>
    <row r="105" spans="4:4" x14ac:dyDescent="0.2">
      <c r="D105" s="139"/>
    </row>
    <row r="106" spans="4:4" x14ac:dyDescent="0.2">
      <c r="D106" s="139"/>
    </row>
    <row r="107" spans="4:4" x14ac:dyDescent="0.2">
      <c r="D107" s="139"/>
    </row>
    <row r="108" spans="4:4" x14ac:dyDescent="0.2">
      <c r="D108" s="139"/>
    </row>
    <row r="109" spans="4:4" x14ac:dyDescent="0.2">
      <c r="D109" s="139"/>
    </row>
    <row r="110" spans="4:4" x14ac:dyDescent="0.2">
      <c r="D110" s="139"/>
    </row>
    <row r="111" spans="4:4" x14ac:dyDescent="0.2">
      <c r="D111" s="139"/>
    </row>
    <row r="112" spans="4:4" x14ac:dyDescent="0.2">
      <c r="D112" s="139"/>
    </row>
    <row r="113" spans="4:4" x14ac:dyDescent="0.2">
      <c r="D113" s="139"/>
    </row>
    <row r="114" spans="4:4" x14ac:dyDescent="0.2">
      <c r="D114" s="139"/>
    </row>
    <row r="115" spans="4:4" x14ac:dyDescent="0.2">
      <c r="D115" s="139"/>
    </row>
    <row r="116" spans="4:4" x14ac:dyDescent="0.2">
      <c r="D116" s="139"/>
    </row>
    <row r="117" spans="4:4" x14ac:dyDescent="0.2">
      <c r="D117" s="139"/>
    </row>
    <row r="118" spans="4:4" x14ac:dyDescent="0.2">
      <c r="D118" s="139"/>
    </row>
    <row r="119" spans="4:4" x14ac:dyDescent="0.2">
      <c r="D119" s="139"/>
    </row>
    <row r="120" spans="4:4" x14ac:dyDescent="0.2">
      <c r="D120" s="139"/>
    </row>
    <row r="121" spans="4:4" x14ac:dyDescent="0.2">
      <c r="D121" s="139"/>
    </row>
    <row r="122" spans="4:4" x14ac:dyDescent="0.2">
      <c r="D122" s="139"/>
    </row>
    <row r="123" spans="4:4" x14ac:dyDescent="0.2">
      <c r="D123" s="139"/>
    </row>
    <row r="124" spans="4:4" x14ac:dyDescent="0.2">
      <c r="D124" s="139"/>
    </row>
    <row r="125" spans="4:4" x14ac:dyDescent="0.2">
      <c r="D125" s="139"/>
    </row>
    <row r="126" spans="4:4" x14ac:dyDescent="0.2">
      <c r="D126" s="139"/>
    </row>
    <row r="127" spans="4:4" x14ac:dyDescent="0.2">
      <c r="D127" s="139"/>
    </row>
    <row r="128" spans="4:4" x14ac:dyDescent="0.2">
      <c r="D128" s="139"/>
    </row>
    <row r="129" spans="4:4" x14ac:dyDescent="0.2">
      <c r="D129" s="139"/>
    </row>
    <row r="130" spans="4:4" x14ac:dyDescent="0.2">
      <c r="D130" s="139"/>
    </row>
    <row r="131" spans="4:4" x14ac:dyDescent="0.2">
      <c r="D131" s="139"/>
    </row>
    <row r="132" spans="4:4" x14ac:dyDescent="0.2">
      <c r="D132" s="139"/>
    </row>
    <row r="133" spans="4:4" x14ac:dyDescent="0.2">
      <c r="D133" s="139"/>
    </row>
    <row r="134" spans="4:4" x14ac:dyDescent="0.2">
      <c r="D134" s="139"/>
    </row>
    <row r="135" spans="4:4" x14ac:dyDescent="0.2">
      <c r="D135" s="139"/>
    </row>
    <row r="136" spans="4:4" x14ac:dyDescent="0.2">
      <c r="D136" s="139"/>
    </row>
    <row r="137" spans="4:4" x14ac:dyDescent="0.2">
      <c r="D137" s="139"/>
    </row>
    <row r="138" spans="4:4" x14ac:dyDescent="0.2">
      <c r="D138" s="139"/>
    </row>
    <row r="139" spans="4:4" x14ac:dyDescent="0.2">
      <c r="D139" s="139"/>
    </row>
    <row r="140" spans="4:4" x14ac:dyDescent="0.2">
      <c r="D140" s="139"/>
    </row>
    <row r="141" spans="4:4" x14ac:dyDescent="0.2">
      <c r="D141" s="139"/>
    </row>
    <row r="142" spans="4:4" x14ac:dyDescent="0.2">
      <c r="D142" s="139"/>
    </row>
    <row r="143" spans="4:4" x14ac:dyDescent="0.2">
      <c r="D143" s="139"/>
    </row>
    <row r="144" spans="4:4" x14ac:dyDescent="0.2">
      <c r="D144" s="139"/>
    </row>
    <row r="145" spans="4:4" x14ac:dyDescent="0.2">
      <c r="D145" s="139"/>
    </row>
    <row r="146" spans="4:4" x14ac:dyDescent="0.2">
      <c r="D146" s="139"/>
    </row>
    <row r="147" spans="4:4" x14ac:dyDescent="0.2">
      <c r="D147" s="139"/>
    </row>
    <row r="148" spans="4:4" x14ac:dyDescent="0.2">
      <c r="D148" s="139"/>
    </row>
    <row r="149" spans="4:4" x14ac:dyDescent="0.2">
      <c r="D149" s="139"/>
    </row>
    <row r="150" spans="4:4" x14ac:dyDescent="0.2">
      <c r="D150" s="139"/>
    </row>
    <row r="151" spans="4:4" x14ac:dyDescent="0.2">
      <c r="D151" s="139"/>
    </row>
    <row r="152" spans="4:4" x14ac:dyDescent="0.2">
      <c r="D152" s="139"/>
    </row>
    <row r="153" spans="4:4" x14ac:dyDescent="0.2">
      <c r="D153" s="139"/>
    </row>
    <row r="154" spans="4:4" x14ac:dyDescent="0.2">
      <c r="D154" s="139"/>
    </row>
    <row r="155" spans="4:4" x14ac:dyDescent="0.2">
      <c r="D155" s="139"/>
    </row>
    <row r="156" spans="4:4" x14ac:dyDescent="0.2">
      <c r="D156" s="139"/>
    </row>
    <row r="157" spans="4:4" x14ac:dyDescent="0.2">
      <c r="D157" s="139"/>
    </row>
    <row r="158" spans="4:4" x14ac:dyDescent="0.2">
      <c r="D158" s="139"/>
    </row>
    <row r="159" spans="4:4" x14ac:dyDescent="0.2">
      <c r="D159" s="139"/>
    </row>
    <row r="160" spans="4:4" x14ac:dyDescent="0.2">
      <c r="D160" s="139"/>
    </row>
    <row r="161" spans="4:4" x14ac:dyDescent="0.2">
      <c r="D161" s="139"/>
    </row>
    <row r="162" spans="4:4" x14ac:dyDescent="0.2">
      <c r="D162" s="139"/>
    </row>
    <row r="163" spans="4:4" x14ac:dyDescent="0.2">
      <c r="D163" s="139"/>
    </row>
    <row r="164" spans="4:4" x14ac:dyDescent="0.2">
      <c r="D164" s="139"/>
    </row>
    <row r="165" spans="4:4" x14ac:dyDescent="0.2">
      <c r="D165" s="139"/>
    </row>
    <row r="166" spans="4:4" x14ac:dyDescent="0.2">
      <c r="D166" s="139"/>
    </row>
    <row r="167" spans="4:4" x14ac:dyDescent="0.2">
      <c r="D167" s="139"/>
    </row>
    <row r="168" spans="4:4" x14ac:dyDescent="0.2">
      <c r="D168" s="139"/>
    </row>
    <row r="169" spans="4:4" x14ac:dyDescent="0.2">
      <c r="D169" s="139"/>
    </row>
    <row r="170" spans="4:4" x14ac:dyDescent="0.2">
      <c r="D170" s="139"/>
    </row>
    <row r="171" spans="4:4" x14ac:dyDescent="0.2">
      <c r="D171" s="139"/>
    </row>
    <row r="172" spans="4:4" x14ac:dyDescent="0.2">
      <c r="D172" s="139"/>
    </row>
    <row r="173" spans="4:4" x14ac:dyDescent="0.2">
      <c r="D173" s="139"/>
    </row>
    <row r="174" spans="4:4" x14ac:dyDescent="0.2">
      <c r="D174" s="139"/>
    </row>
    <row r="175" spans="4:4" x14ac:dyDescent="0.2">
      <c r="D175" s="139"/>
    </row>
    <row r="176" spans="4:4" x14ac:dyDescent="0.2">
      <c r="D176" s="139"/>
    </row>
    <row r="177" spans="4:4" x14ac:dyDescent="0.2">
      <c r="D177" s="139"/>
    </row>
    <row r="178" spans="4:4" x14ac:dyDescent="0.2">
      <c r="D178" s="139"/>
    </row>
    <row r="179" spans="4:4" x14ac:dyDescent="0.2">
      <c r="D179" s="139"/>
    </row>
    <row r="180" spans="4:4" x14ac:dyDescent="0.2">
      <c r="D180" s="139"/>
    </row>
    <row r="181" spans="4:4" x14ac:dyDescent="0.2">
      <c r="D181" s="139"/>
    </row>
    <row r="182" spans="4:4" x14ac:dyDescent="0.2">
      <c r="D182" s="139"/>
    </row>
    <row r="183" spans="4:4" x14ac:dyDescent="0.2">
      <c r="D183" s="139"/>
    </row>
    <row r="184" spans="4:4" x14ac:dyDescent="0.2">
      <c r="D184" s="139"/>
    </row>
    <row r="185" spans="4:4" x14ac:dyDescent="0.2">
      <c r="D185" s="139"/>
    </row>
    <row r="186" spans="4:4" x14ac:dyDescent="0.2">
      <c r="D186" s="139"/>
    </row>
    <row r="187" spans="4:4" x14ac:dyDescent="0.2">
      <c r="D187" s="139"/>
    </row>
    <row r="188" spans="4:4" x14ac:dyDescent="0.2">
      <c r="D188" s="139"/>
    </row>
    <row r="189" spans="4:4" x14ac:dyDescent="0.2">
      <c r="D189" s="139"/>
    </row>
    <row r="190" spans="4:4" x14ac:dyDescent="0.2">
      <c r="D190" s="139"/>
    </row>
    <row r="191" spans="4:4" x14ac:dyDescent="0.2">
      <c r="D191" s="139"/>
    </row>
    <row r="192" spans="4:4" x14ac:dyDescent="0.2">
      <c r="D192" s="139"/>
    </row>
    <row r="193" spans="4:4" x14ac:dyDescent="0.2">
      <c r="D193" s="139"/>
    </row>
    <row r="194" spans="4:4" x14ac:dyDescent="0.2">
      <c r="D194" s="139"/>
    </row>
    <row r="195" spans="4:4" x14ac:dyDescent="0.2">
      <c r="D195" s="139"/>
    </row>
    <row r="196" spans="4:4" x14ac:dyDescent="0.2">
      <c r="D196" s="139"/>
    </row>
    <row r="197" spans="4:4" x14ac:dyDescent="0.2">
      <c r="D197" s="139"/>
    </row>
    <row r="198" spans="4:4" x14ac:dyDescent="0.2">
      <c r="D198" s="139"/>
    </row>
    <row r="199" spans="4:4" x14ac:dyDescent="0.2">
      <c r="D199" s="139"/>
    </row>
    <row r="200" spans="4:4" x14ac:dyDescent="0.2">
      <c r="D200" s="139"/>
    </row>
    <row r="201" spans="4:4" x14ac:dyDescent="0.2">
      <c r="D201" s="139"/>
    </row>
    <row r="202" spans="4:4" x14ac:dyDescent="0.2">
      <c r="D202" s="139"/>
    </row>
    <row r="203" spans="4:4" x14ac:dyDescent="0.2">
      <c r="D203" s="139"/>
    </row>
    <row r="204" spans="4:4" x14ac:dyDescent="0.2">
      <c r="D204" s="139"/>
    </row>
    <row r="205" spans="4:4" x14ac:dyDescent="0.2">
      <c r="D205" s="139"/>
    </row>
    <row r="206" spans="4:4" x14ac:dyDescent="0.2">
      <c r="D206" s="139"/>
    </row>
    <row r="207" spans="4:4" x14ac:dyDescent="0.2">
      <c r="D207" s="139"/>
    </row>
    <row r="208" spans="4:4" x14ac:dyDescent="0.2">
      <c r="D208" s="139"/>
    </row>
    <row r="209" spans="4:4" x14ac:dyDescent="0.2">
      <c r="D209" s="139"/>
    </row>
    <row r="210" spans="4:4" x14ac:dyDescent="0.2">
      <c r="D210" s="139"/>
    </row>
    <row r="211" spans="4:4" x14ac:dyDescent="0.2">
      <c r="D211" s="139"/>
    </row>
    <row r="212" spans="4:4" x14ac:dyDescent="0.2">
      <c r="D212" s="139"/>
    </row>
    <row r="213" spans="4:4" x14ac:dyDescent="0.2">
      <c r="D213" s="139"/>
    </row>
    <row r="214" spans="4:4" x14ac:dyDescent="0.2">
      <c r="D214" s="139"/>
    </row>
    <row r="215" spans="4:4" x14ac:dyDescent="0.2">
      <c r="D215" s="139"/>
    </row>
    <row r="216" spans="4:4" x14ac:dyDescent="0.2">
      <c r="D216" s="139"/>
    </row>
    <row r="217" spans="4:4" x14ac:dyDescent="0.2">
      <c r="D217" s="139"/>
    </row>
    <row r="218" spans="4:4" x14ac:dyDescent="0.2">
      <c r="D218" s="139"/>
    </row>
    <row r="219" spans="4:4" x14ac:dyDescent="0.2">
      <c r="D219" s="139"/>
    </row>
    <row r="220" spans="4:4" x14ac:dyDescent="0.2">
      <c r="D220" s="139"/>
    </row>
    <row r="221" spans="4:4" x14ac:dyDescent="0.2">
      <c r="D221" s="139"/>
    </row>
    <row r="222" spans="4:4" x14ac:dyDescent="0.2">
      <c r="D222" s="139"/>
    </row>
    <row r="223" spans="4:4" x14ac:dyDescent="0.2">
      <c r="D223" s="139"/>
    </row>
    <row r="224" spans="4:4" x14ac:dyDescent="0.2">
      <c r="D224" s="139"/>
    </row>
    <row r="225" spans="4:4" x14ac:dyDescent="0.2">
      <c r="D225" s="139"/>
    </row>
    <row r="226" spans="4:4" x14ac:dyDescent="0.2">
      <c r="D226" s="139"/>
    </row>
    <row r="227" spans="4:4" x14ac:dyDescent="0.2">
      <c r="D227" s="139"/>
    </row>
    <row r="228" spans="4:4" x14ac:dyDescent="0.2">
      <c r="D228" s="139"/>
    </row>
    <row r="229" spans="4:4" x14ac:dyDescent="0.2">
      <c r="D229" s="139"/>
    </row>
    <row r="230" spans="4:4" x14ac:dyDescent="0.2">
      <c r="D230" s="139"/>
    </row>
    <row r="231" spans="4:4" x14ac:dyDescent="0.2">
      <c r="D231" s="139"/>
    </row>
    <row r="232" spans="4:4" x14ac:dyDescent="0.2">
      <c r="D232" s="139"/>
    </row>
    <row r="233" spans="4:4" x14ac:dyDescent="0.2">
      <c r="D233" s="139"/>
    </row>
    <row r="234" spans="4:4" x14ac:dyDescent="0.2">
      <c r="D234" s="139"/>
    </row>
    <row r="235" spans="4:4" x14ac:dyDescent="0.2">
      <c r="D235" s="139"/>
    </row>
    <row r="236" spans="4:4" x14ac:dyDescent="0.2">
      <c r="D236" s="139"/>
    </row>
    <row r="237" spans="4:4" x14ac:dyDescent="0.2">
      <c r="D237" s="139"/>
    </row>
    <row r="238" spans="4:4" x14ac:dyDescent="0.2">
      <c r="D238" s="139"/>
    </row>
    <row r="239" spans="4:4" x14ac:dyDescent="0.2">
      <c r="D239" s="139"/>
    </row>
    <row r="240" spans="4:4" x14ac:dyDescent="0.2">
      <c r="D240" s="139"/>
    </row>
    <row r="241" spans="4:4" x14ac:dyDescent="0.2">
      <c r="D241" s="139"/>
    </row>
    <row r="242" spans="4:4" x14ac:dyDescent="0.2">
      <c r="D242" s="139"/>
    </row>
    <row r="243" spans="4:4" x14ac:dyDescent="0.2">
      <c r="D243" s="139"/>
    </row>
    <row r="244" spans="4:4" x14ac:dyDescent="0.2">
      <c r="D244" s="139"/>
    </row>
    <row r="245" spans="4:4" x14ac:dyDescent="0.2">
      <c r="D245" s="139"/>
    </row>
    <row r="246" spans="4:4" x14ac:dyDescent="0.2">
      <c r="D246" s="139"/>
    </row>
    <row r="247" spans="4:4" x14ac:dyDescent="0.2">
      <c r="D247" s="139"/>
    </row>
    <row r="248" spans="4:4" x14ac:dyDescent="0.2">
      <c r="D248" s="139"/>
    </row>
    <row r="249" spans="4:4" x14ac:dyDescent="0.2">
      <c r="D249" s="139"/>
    </row>
    <row r="250" spans="4:4" x14ac:dyDescent="0.2">
      <c r="D250" s="139"/>
    </row>
    <row r="251" spans="4:4" x14ac:dyDescent="0.2">
      <c r="D251" s="139"/>
    </row>
    <row r="252" spans="4:4" x14ac:dyDescent="0.2">
      <c r="D252" s="139"/>
    </row>
    <row r="253" spans="4:4" x14ac:dyDescent="0.2">
      <c r="D253" s="139"/>
    </row>
    <row r="254" spans="4:4" x14ac:dyDescent="0.2">
      <c r="D254" s="139"/>
    </row>
    <row r="255" spans="4:4" x14ac:dyDescent="0.2">
      <c r="D255" s="139"/>
    </row>
    <row r="256" spans="4:4" x14ac:dyDescent="0.2">
      <c r="D256" s="139"/>
    </row>
    <row r="257" spans="4:4" x14ac:dyDescent="0.2">
      <c r="D257" s="139"/>
    </row>
    <row r="258" spans="4:4" x14ac:dyDescent="0.2">
      <c r="D258" s="139"/>
    </row>
    <row r="259" spans="4:4" x14ac:dyDescent="0.2">
      <c r="D259" s="139"/>
    </row>
    <row r="260" spans="4:4" x14ac:dyDescent="0.2">
      <c r="D260" s="139"/>
    </row>
    <row r="261" spans="4:4" x14ac:dyDescent="0.2">
      <c r="D261" s="139"/>
    </row>
    <row r="262" spans="4:4" x14ac:dyDescent="0.2">
      <c r="D262" s="139"/>
    </row>
    <row r="263" spans="4:4" x14ac:dyDescent="0.2">
      <c r="D263" s="139"/>
    </row>
    <row r="264" spans="4:4" x14ac:dyDescent="0.2">
      <c r="D264" s="139"/>
    </row>
    <row r="265" spans="4:4" x14ac:dyDescent="0.2">
      <c r="D265" s="139"/>
    </row>
    <row r="266" spans="4:4" x14ac:dyDescent="0.2">
      <c r="D266" s="139"/>
    </row>
    <row r="267" spans="4:4" x14ac:dyDescent="0.2">
      <c r="D267" s="139"/>
    </row>
    <row r="268" spans="4:4" x14ac:dyDescent="0.2">
      <c r="D268" s="139"/>
    </row>
    <row r="269" spans="4:4" x14ac:dyDescent="0.2">
      <c r="D269" s="139"/>
    </row>
    <row r="270" spans="4:4" x14ac:dyDescent="0.2">
      <c r="D270" s="139"/>
    </row>
    <row r="271" spans="4:4" x14ac:dyDescent="0.2">
      <c r="D271" s="139"/>
    </row>
    <row r="272" spans="4:4" x14ac:dyDescent="0.2">
      <c r="D272" s="139"/>
    </row>
    <row r="273" spans="4:4" x14ac:dyDescent="0.2">
      <c r="D273" s="139"/>
    </row>
    <row r="274" spans="4:4" x14ac:dyDescent="0.2">
      <c r="D274" s="139"/>
    </row>
    <row r="275" spans="4:4" x14ac:dyDescent="0.2">
      <c r="D275" s="139"/>
    </row>
    <row r="276" spans="4:4" x14ac:dyDescent="0.2">
      <c r="D276" s="139"/>
    </row>
    <row r="277" spans="4:4" x14ac:dyDescent="0.2">
      <c r="D277" s="139"/>
    </row>
    <row r="278" spans="4:4" x14ac:dyDescent="0.2">
      <c r="D278" s="139"/>
    </row>
    <row r="279" spans="4:4" x14ac:dyDescent="0.2">
      <c r="D279" s="139"/>
    </row>
    <row r="280" spans="4:4" x14ac:dyDescent="0.2">
      <c r="D280" s="139"/>
    </row>
    <row r="281" spans="4:4" x14ac:dyDescent="0.2">
      <c r="D281" s="139"/>
    </row>
    <row r="282" spans="4:4" x14ac:dyDescent="0.2">
      <c r="D282" s="139"/>
    </row>
    <row r="283" spans="4:4" x14ac:dyDescent="0.2">
      <c r="D283" s="139"/>
    </row>
    <row r="284" spans="4:4" x14ac:dyDescent="0.2">
      <c r="D284" s="139"/>
    </row>
    <row r="285" spans="4:4" x14ac:dyDescent="0.2">
      <c r="D285" s="139"/>
    </row>
    <row r="286" spans="4:4" x14ac:dyDescent="0.2">
      <c r="D286" s="139"/>
    </row>
    <row r="287" spans="4:4" x14ac:dyDescent="0.2">
      <c r="D287" s="139"/>
    </row>
    <row r="288" spans="4:4" x14ac:dyDescent="0.2">
      <c r="D288" s="139"/>
    </row>
    <row r="289" spans="4:4" x14ac:dyDescent="0.2">
      <c r="D289" s="139"/>
    </row>
    <row r="290" spans="4:4" x14ac:dyDescent="0.2">
      <c r="D290" s="139"/>
    </row>
    <row r="291" spans="4:4" x14ac:dyDescent="0.2">
      <c r="D291" s="139"/>
    </row>
    <row r="292" spans="4:4" x14ac:dyDescent="0.2">
      <c r="D292" s="139"/>
    </row>
    <row r="293" spans="4:4" x14ac:dyDescent="0.2">
      <c r="D293" s="139"/>
    </row>
    <row r="294" spans="4:4" x14ac:dyDescent="0.2">
      <c r="D294" s="139"/>
    </row>
    <row r="295" spans="4:4" x14ac:dyDescent="0.2">
      <c r="D295" s="139"/>
    </row>
    <row r="296" spans="4:4" x14ac:dyDescent="0.2">
      <c r="D296" s="139"/>
    </row>
    <row r="297" spans="4:4" x14ac:dyDescent="0.2">
      <c r="D297" s="139"/>
    </row>
    <row r="298" spans="4:4" x14ac:dyDescent="0.2">
      <c r="D298" s="139"/>
    </row>
    <row r="299" spans="4:4" x14ac:dyDescent="0.2">
      <c r="D299" s="139"/>
    </row>
    <row r="300" spans="4:4" x14ac:dyDescent="0.2">
      <c r="D300" s="139"/>
    </row>
    <row r="301" spans="4:4" x14ac:dyDescent="0.2">
      <c r="D301" s="139"/>
    </row>
    <row r="302" spans="4:4" x14ac:dyDescent="0.2">
      <c r="D302" s="139"/>
    </row>
    <row r="303" spans="4:4" x14ac:dyDescent="0.2">
      <c r="D303" s="139"/>
    </row>
    <row r="304" spans="4:4" x14ac:dyDescent="0.2">
      <c r="D304" s="139"/>
    </row>
    <row r="305" spans="4:4" x14ac:dyDescent="0.2">
      <c r="D305" s="139"/>
    </row>
    <row r="306" spans="4:4" x14ac:dyDescent="0.2">
      <c r="D306" s="139"/>
    </row>
    <row r="307" spans="4:4" x14ac:dyDescent="0.2">
      <c r="D307" s="139"/>
    </row>
    <row r="308" spans="4:4" x14ac:dyDescent="0.2">
      <c r="D308" s="139"/>
    </row>
    <row r="309" spans="4:4" x14ac:dyDescent="0.2">
      <c r="D309" s="139"/>
    </row>
    <row r="310" spans="4:4" x14ac:dyDescent="0.2">
      <c r="D310" s="139"/>
    </row>
    <row r="311" spans="4:4" x14ac:dyDescent="0.2">
      <c r="D311" s="139"/>
    </row>
    <row r="312" spans="4:4" x14ac:dyDescent="0.2">
      <c r="D312" s="139"/>
    </row>
    <row r="313" spans="4:4" x14ac:dyDescent="0.2">
      <c r="D313" s="139"/>
    </row>
    <row r="314" spans="4:4" x14ac:dyDescent="0.2">
      <c r="D314" s="139"/>
    </row>
    <row r="315" spans="4:4" x14ac:dyDescent="0.2">
      <c r="D315" s="139"/>
    </row>
    <row r="316" spans="4:4" x14ac:dyDescent="0.2">
      <c r="D316" s="139"/>
    </row>
    <row r="317" spans="4:4" x14ac:dyDescent="0.2">
      <c r="D317" s="139"/>
    </row>
    <row r="318" spans="4:4" x14ac:dyDescent="0.2">
      <c r="D318" s="139"/>
    </row>
    <row r="319" spans="4:4" x14ac:dyDescent="0.2">
      <c r="D319" s="139"/>
    </row>
    <row r="320" spans="4:4" x14ac:dyDescent="0.2">
      <c r="D320" s="139"/>
    </row>
    <row r="321" spans="4:4" x14ac:dyDescent="0.2">
      <c r="D321" s="139"/>
    </row>
    <row r="322" spans="4:4" x14ac:dyDescent="0.2">
      <c r="D322" s="139"/>
    </row>
    <row r="323" spans="4:4" x14ac:dyDescent="0.2">
      <c r="D323" s="139"/>
    </row>
    <row r="324" spans="4:4" x14ac:dyDescent="0.2">
      <c r="D324" s="139"/>
    </row>
    <row r="325" spans="4:4" x14ac:dyDescent="0.2">
      <c r="D325" s="139"/>
    </row>
    <row r="326" spans="4:4" x14ac:dyDescent="0.2">
      <c r="D326" s="139"/>
    </row>
    <row r="327" spans="4:4" x14ac:dyDescent="0.2">
      <c r="D327" s="139"/>
    </row>
    <row r="328" spans="4:4" x14ac:dyDescent="0.2">
      <c r="D328" s="139"/>
    </row>
    <row r="329" spans="4:4" x14ac:dyDescent="0.2">
      <c r="D329" s="139"/>
    </row>
    <row r="330" spans="4:4" x14ac:dyDescent="0.2">
      <c r="D330" s="139"/>
    </row>
    <row r="331" spans="4:4" x14ac:dyDescent="0.2">
      <c r="D331" s="139"/>
    </row>
    <row r="332" spans="4:4" x14ac:dyDescent="0.2">
      <c r="D332" s="139"/>
    </row>
    <row r="333" spans="4:4" x14ac:dyDescent="0.2">
      <c r="D333" s="139"/>
    </row>
    <row r="334" spans="4:4" x14ac:dyDescent="0.2">
      <c r="D334" s="139"/>
    </row>
    <row r="335" spans="4:4" x14ac:dyDescent="0.2">
      <c r="D335" s="139"/>
    </row>
    <row r="336" spans="4:4" x14ac:dyDescent="0.2">
      <c r="D336" s="139"/>
    </row>
    <row r="337" spans="4:4" x14ac:dyDescent="0.2">
      <c r="D337" s="139"/>
    </row>
    <row r="338" spans="4:4" x14ac:dyDescent="0.2">
      <c r="D338" s="139"/>
    </row>
    <row r="339" spans="4:4" x14ac:dyDescent="0.2">
      <c r="D339" s="139"/>
    </row>
    <row r="340" spans="4:4" x14ac:dyDescent="0.2">
      <c r="D340" s="139"/>
    </row>
    <row r="341" spans="4:4" x14ac:dyDescent="0.2">
      <c r="D341" s="139"/>
    </row>
    <row r="342" spans="4:4" x14ac:dyDescent="0.2">
      <c r="D342" s="139"/>
    </row>
    <row r="343" spans="4:4" x14ac:dyDescent="0.2">
      <c r="D343" s="139"/>
    </row>
    <row r="344" spans="4:4" x14ac:dyDescent="0.2">
      <c r="D344" s="139"/>
    </row>
    <row r="345" spans="4:4" x14ac:dyDescent="0.2">
      <c r="D345" s="139"/>
    </row>
    <row r="346" spans="4:4" x14ac:dyDescent="0.2">
      <c r="D346" s="139"/>
    </row>
    <row r="347" spans="4:4" x14ac:dyDescent="0.2">
      <c r="D347" s="139"/>
    </row>
    <row r="348" spans="4:4" x14ac:dyDescent="0.2">
      <c r="D348" s="139"/>
    </row>
    <row r="349" spans="4:4" x14ac:dyDescent="0.2">
      <c r="D349" s="139"/>
    </row>
    <row r="350" spans="4:4" x14ac:dyDescent="0.2">
      <c r="D350" s="139"/>
    </row>
    <row r="351" spans="4:4" x14ac:dyDescent="0.2">
      <c r="D351" s="139"/>
    </row>
    <row r="352" spans="4:4" x14ac:dyDescent="0.2">
      <c r="D352" s="139"/>
    </row>
    <row r="353" spans="4:4" x14ac:dyDescent="0.2">
      <c r="D353" s="139"/>
    </row>
    <row r="354" spans="4:4" x14ac:dyDescent="0.2">
      <c r="D354" s="139"/>
    </row>
    <row r="355" spans="4:4" x14ac:dyDescent="0.2">
      <c r="D355" s="139"/>
    </row>
    <row r="356" spans="4:4" x14ac:dyDescent="0.2">
      <c r="D356" s="139"/>
    </row>
    <row r="357" spans="4:4" x14ac:dyDescent="0.2">
      <c r="D357" s="139"/>
    </row>
    <row r="358" spans="4:4" x14ac:dyDescent="0.2">
      <c r="D358" s="139"/>
    </row>
    <row r="359" spans="4:4" x14ac:dyDescent="0.2">
      <c r="D359" s="139"/>
    </row>
    <row r="360" spans="4:4" x14ac:dyDescent="0.2">
      <c r="D360" s="139"/>
    </row>
    <row r="361" spans="4:4" x14ac:dyDescent="0.2">
      <c r="D361" s="139"/>
    </row>
    <row r="362" spans="4:4" x14ac:dyDescent="0.2">
      <c r="D362" s="139"/>
    </row>
    <row r="363" spans="4:4" x14ac:dyDescent="0.2">
      <c r="D363" s="139"/>
    </row>
    <row r="364" spans="4:4" x14ac:dyDescent="0.2">
      <c r="D364" s="139"/>
    </row>
    <row r="365" spans="4:4" x14ac:dyDescent="0.2">
      <c r="D365" s="139"/>
    </row>
    <row r="366" spans="4:4" x14ac:dyDescent="0.2">
      <c r="D366" s="139"/>
    </row>
    <row r="367" spans="4:4" x14ac:dyDescent="0.2">
      <c r="D367" s="139"/>
    </row>
    <row r="368" spans="4:4" x14ac:dyDescent="0.2">
      <c r="D368" s="139"/>
    </row>
    <row r="369" spans="4:4" x14ac:dyDescent="0.2">
      <c r="D369" s="139"/>
    </row>
    <row r="370" spans="4:4" x14ac:dyDescent="0.2">
      <c r="D370" s="139"/>
    </row>
    <row r="371" spans="4:4" x14ac:dyDescent="0.2">
      <c r="D371" s="139"/>
    </row>
    <row r="372" spans="4:4" x14ac:dyDescent="0.2">
      <c r="D372" s="139"/>
    </row>
    <row r="373" spans="4:4" x14ac:dyDescent="0.2">
      <c r="D373" s="139"/>
    </row>
    <row r="374" spans="4:4" x14ac:dyDescent="0.2">
      <c r="D374" s="139"/>
    </row>
    <row r="375" spans="4:4" x14ac:dyDescent="0.2">
      <c r="D375" s="139"/>
    </row>
    <row r="376" spans="4:4" x14ac:dyDescent="0.2">
      <c r="D376" s="139"/>
    </row>
    <row r="377" spans="4:4" x14ac:dyDescent="0.2">
      <c r="D377" s="139"/>
    </row>
    <row r="378" spans="4:4" x14ac:dyDescent="0.2">
      <c r="D378" s="139"/>
    </row>
    <row r="379" spans="4:4" x14ac:dyDescent="0.2">
      <c r="D379" s="139"/>
    </row>
    <row r="380" spans="4:4" x14ac:dyDescent="0.2">
      <c r="D380" s="139"/>
    </row>
    <row r="381" spans="4:4" x14ac:dyDescent="0.2">
      <c r="D381" s="139"/>
    </row>
    <row r="382" spans="4:4" x14ac:dyDescent="0.2">
      <c r="D382" s="139"/>
    </row>
    <row r="383" spans="4:4" x14ac:dyDescent="0.2">
      <c r="D383" s="139"/>
    </row>
    <row r="384" spans="4:4" x14ac:dyDescent="0.2">
      <c r="D384" s="139"/>
    </row>
    <row r="385" spans="4:4" x14ac:dyDescent="0.2">
      <c r="D385" s="139"/>
    </row>
    <row r="386" spans="4:4" x14ac:dyDescent="0.2">
      <c r="D386" s="139"/>
    </row>
    <row r="387" spans="4:4" x14ac:dyDescent="0.2">
      <c r="D387" s="139"/>
    </row>
    <row r="388" spans="4:4" x14ac:dyDescent="0.2">
      <c r="D388" s="139"/>
    </row>
    <row r="389" spans="4:4" x14ac:dyDescent="0.2">
      <c r="D389" s="139"/>
    </row>
    <row r="390" spans="4:4" x14ac:dyDescent="0.2">
      <c r="D390" s="139"/>
    </row>
    <row r="391" spans="4:4" x14ac:dyDescent="0.2">
      <c r="D391" s="139"/>
    </row>
    <row r="392" spans="4:4" x14ac:dyDescent="0.2">
      <c r="D392" s="139"/>
    </row>
    <row r="393" spans="4:4" x14ac:dyDescent="0.2">
      <c r="D393" s="139"/>
    </row>
    <row r="394" spans="4:4" x14ac:dyDescent="0.2">
      <c r="D394" s="139"/>
    </row>
    <row r="395" spans="4:4" x14ac:dyDescent="0.2">
      <c r="D395" s="139"/>
    </row>
    <row r="396" spans="4:4" x14ac:dyDescent="0.2">
      <c r="D396" s="139"/>
    </row>
    <row r="397" spans="4:4" x14ac:dyDescent="0.2">
      <c r="D397" s="139"/>
    </row>
    <row r="398" spans="4:4" x14ac:dyDescent="0.2">
      <c r="D398" s="139"/>
    </row>
    <row r="399" spans="4:4" x14ac:dyDescent="0.2">
      <c r="D399" s="139"/>
    </row>
    <row r="400" spans="4:4" x14ac:dyDescent="0.2">
      <c r="D400" s="139"/>
    </row>
    <row r="401" spans="4:4" x14ac:dyDescent="0.2">
      <c r="D401" s="139"/>
    </row>
    <row r="402" spans="4:4" x14ac:dyDescent="0.2">
      <c r="D402" s="139"/>
    </row>
    <row r="403" spans="4:4" x14ac:dyDescent="0.2">
      <c r="D403" s="139"/>
    </row>
    <row r="404" spans="4:4" x14ac:dyDescent="0.2">
      <c r="D404" s="139"/>
    </row>
    <row r="405" spans="4:4" x14ac:dyDescent="0.2">
      <c r="D405" s="139"/>
    </row>
    <row r="406" spans="4:4" x14ac:dyDescent="0.2">
      <c r="D406" s="139"/>
    </row>
    <row r="407" spans="4:4" x14ac:dyDescent="0.2">
      <c r="D407" s="139"/>
    </row>
    <row r="408" spans="4:4" x14ac:dyDescent="0.2">
      <c r="D408" s="139"/>
    </row>
    <row r="409" spans="4:4" x14ac:dyDescent="0.2">
      <c r="D409" s="139"/>
    </row>
    <row r="410" spans="4:4" x14ac:dyDescent="0.2">
      <c r="D410" s="139"/>
    </row>
    <row r="411" spans="4:4" x14ac:dyDescent="0.2">
      <c r="D411" s="139"/>
    </row>
    <row r="412" spans="4:4" x14ac:dyDescent="0.2">
      <c r="D412" s="139"/>
    </row>
    <row r="413" spans="4:4" x14ac:dyDescent="0.2">
      <c r="D413" s="139"/>
    </row>
    <row r="414" spans="4:4" x14ac:dyDescent="0.2">
      <c r="D414" s="139"/>
    </row>
    <row r="415" spans="4:4" x14ac:dyDescent="0.2">
      <c r="D415" s="139"/>
    </row>
    <row r="416" spans="4:4" x14ac:dyDescent="0.2">
      <c r="D416" s="139"/>
    </row>
    <row r="417" spans="4:4" x14ac:dyDescent="0.2">
      <c r="D417" s="139"/>
    </row>
    <row r="418" spans="4:4" x14ac:dyDescent="0.2">
      <c r="D418" s="139"/>
    </row>
    <row r="419" spans="4:4" x14ac:dyDescent="0.2">
      <c r="D419" s="139"/>
    </row>
    <row r="420" spans="4:4" x14ac:dyDescent="0.2">
      <c r="D420" s="139"/>
    </row>
    <row r="421" spans="4:4" x14ac:dyDescent="0.2">
      <c r="D421" s="139"/>
    </row>
    <row r="422" spans="4:4" x14ac:dyDescent="0.2">
      <c r="D422" s="139"/>
    </row>
    <row r="423" spans="4:4" x14ac:dyDescent="0.2">
      <c r="D423" s="139"/>
    </row>
    <row r="424" spans="4:4" x14ac:dyDescent="0.2">
      <c r="D424" s="139"/>
    </row>
    <row r="425" spans="4:4" x14ac:dyDescent="0.2">
      <c r="D425" s="139"/>
    </row>
    <row r="426" spans="4:4" x14ac:dyDescent="0.2">
      <c r="D426" s="139"/>
    </row>
    <row r="427" spans="4:4" x14ac:dyDescent="0.2">
      <c r="D427" s="139"/>
    </row>
    <row r="428" spans="4:4" x14ac:dyDescent="0.2">
      <c r="D428" s="139"/>
    </row>
    <row r="429" spans="4:4" x14ac:dyDescent="0.2">
      <c r="D429" s="139"/>
    </row>
    <row r="430" spans="4:4" x14ac:dyDescent="0.2">
      <c r="D430" s="139"/>
    </row>
    <row r="431" spans="4:4" x14ac:dyDescent="0.2">
      <c r="D431" s="139"/>
    </row>
    <row r="432" spans="4:4" x14ac:dyDescent="0.2">
      <c r="D432" s="139"/>
    </row>
    <row r="433" spans="4:4" x14ac:dyDescent="0.2">
      <c r="D433" s="139"/>
    </row>
    <row r="434" spans="4:4" x14ac:dyDescent="0.2">
      <c r="D434" s="139"/>
    </row>
    <row r="435" spans="4:4" x14ac:dyDescent="0.2">
      <c r="D435" s="139"/>
    </row>
    <row r="436" spans="4:4" x14ac:dyDescent="0.2">
      <c r="D436" s="139"/>
    </row>
    <row r="437" spans="4:4" x14ac:dyDescent="0.2">
      <c r="D437" s="139"/>
    </row>
    <row r="438" spans="4:4" x14ac:dyDescent="0.2">
      <c r="D438" s="139"/>
    </row>
    <row r="439" spans="4:4" x14ac:dyDescent="0.2">
      <c r="D439" s="139"/>
    </row>
    <row r="440" spans="4:4" x14ac:dyDescent="0.2">
      <c r="D440" s="139"/>
    </row>
    <row r="441" spans="4:4" x14ac:dyDescent="0.2">
      <c r="D441" s="139"/>
    </row>
    <row r="442" spans="4:4" x14ac:dyDescent="0.2">
      <c r="D442" s="139"/>
    </row>
    <row r="443" spans="4:4" x14ac:dyDescent="0.2">
      <c r="D443" s="139"/>
    </row>
    <row r="444" spans="4:4" x14ac:dyDescent="0.2">
      <c r="D444" s="139"/>
    </row>
    <row r="445" spans="4:4" x14ac:dyDescent="0.2">
      <c r="D445" s="139"/>
    </row>
    <row r="446" spans="4:4" x14ac:dyDescent="0.2">
      <c r="D446" s="139"/>
    </row>
    <row r="447" spans="4:4" x14ac:dyDescent="0.2">
      <c r="D447" s="139"/>
    </row>
    <row r="448" spans="4:4" x14ac:dyDescent="0.2">
      <c r="D448" s="139"/>
    </row>
    <row r="449" spans="4:4" x14ac:dyDescent="0.2">
      <c r="D449" s="139"/>
    </row>
    <row r="450" spans="4:4" x14ac:dyDescent="0.2">
      <c r="D450" s="139"/>
    </row>
    <row r="451" spans="4:4" x14ac:dyDescent="0.2">
      <c r="D451" s="139"/>
    </row>
    <row r="452" spans="4:4" x14ac:dyDescent="0.2">
      <c r="D452" s="139"/>
    </row>
    <row r="453" spans="4:4" x14ac:dyDescent="0.2">
      <c r="D453" s="139"/>
    </row>
    <row r="454" spans="4:4" x14ac:dyDescent="0.2">
      <c r="D454" s="139"/>
    </row>
    <row r="455" spans="4:4" x14ac:dyDescent="0.2">
      <c r="D455" s="139"/>
    </row>
    <row r="456" spans="4:4" x14ac:dyDescent="0.2">
      <c r="D456" s="139"/>
    </row>
    <row r="457" spans="4:4" x14ac:dyDescent="0.2">
      <c r="D457" s="139"/>
    </row>
    <row r="458" spans="4:4" x14ac:dyDescent="0.2">
      <c r="D458" s="139"/>
    </row>
    <row r="459" spans="4:4" x14ac:dyDescent="0.2">
      <c r="D459" s="139"/>
    </row>
    <row r="460" spans="4:4" x14ac:dyDescent="0.2">
      <c r="D460" s="139"/>
    </row>
    <row r="461" spans="4:4" x14ac:dyDescent="0.2">
      <c r="D461" s="139"/>
    </row>
    <row r="462" spans="4:4" x14ac:dyDescent="0.2">
      <c r="D462" s="139"/>
    </row>
    <row r="463" spans="4:4" x14ac:dyDescent="0.2">
      <c r="D463" s="139"/>
    </row>
    <row r="464" spans="4:4" x14ac:dyDescent="0.2">
      <c r="D464" s="139"/>
    </row>
    <row r="465" spans="4:4" x14ac:dyDescent="0.2">
      <c r="D465" s="139"/>
    </row>
    <row r="466" spans="4:4" x14ac:dyDescent="0.2">
      <c r="D466" s="139"/>
    </row>
    <row r="467" spans="4:4" x14ac:dyDescent="0.2">
      <c r="D467" s="139"/>
    </row>
    <row r="468" spans="4:4" x14ac:dyDescent="0.2">
      <c r="D468" s="139"/>
    </row>
    <row r="469" spans="4:4" x14ac:dyDescent="0.2">
      <c r="D469" s="139"/>
    </row>
    <row r="470" spans="4:4" x14ac:dyDescent="0.2">
      <c r="D470" s="139"/>
    </row>
    <row r="471" spans="4:4" x14ac:dyDescent="0.2">
      <c r="D471" s="139"/>
    </row>
    <row r="472" spans="4:4" x14ac:dyDescent="0.2">
      <c r="D472" s="139"/>
    </row>
    <row r="473" spans="4:4" x14ac:dyDescent="0.2">
      <c r="D473" s="139"/>
    </row>
    <row r="474" spans="4:4" x14ac:dyDescent="0.2">
      <c r="D474" s="139"/>
    </row>
    <row r="475" spans="4:4" x14ac:dyDescent="0.2">
      <c r="D475" s="139"/>
    </row>
    <row r="476" spans="4:4" x14ac:dyDescent="0.2">
      <c r="D476" s="139"/>
    </row>
    <row r="477" spans="4:4" x14ac:dyDescent="0.2">
      <c r="D477" s="139"/>
    </row>
    <row r="478" spans="4:4" x14ac:dyDescent="0.2">
      <c r="D478" s="139"/>
    </row>
    <row r="479" spans="4:4" x14ac:dyDescent="0.2">
      <c r="D479" s="139"/>
    </row>
    <row r="480" spans="4:4" x14ac:dyDescent="0.2">
      <c r="D480" s="139"/>
    </row>
    <row r="481" spans="4:4" x14ac:dyDescent="0.2">
      <c r="D481" s="139"/>
    </row>
    <row r="482" spans="4:4" x14ac:dyDescent="0.2">
      <c r="D482" s="139"/>
    </row>
    <row r="483" spans="4:4" x14ac:dyDescent="0.2">
      <c r="D483" s="139"/>
    </row>
    <row r="484" spans="4:4" x14ac:dyDescent="0.2">
      <c r="D484" s="139"/>
    </row>
    <row r="485" spans="4:4" x14ac:dyDescent="0.2">
      <c r="D485" s="139"/>
    </row>
    <row r="486" spans="4:4" x14ac:dyDescent="0.2">
      <c r="D486" s="139"/>
    </row>
    <row r="487" spans="4:4" x14ac:dyDescent="0.2">
      <c r="D487" s="139"/>
    </row>
    <row r="488" spans="4:4" x14ac:dyDescent="0.2">
      <c r="D488" s="139"/>
    </row>
    <row r="489" spans="4:4" x14ac:dyDescent="0.2">
      <c r="D489" s="139"/>
    </row>
    <row r="490" spans="4:4" x14ac:dyDescent="0.2">
      <c r="D490" s="139"/>
    </row>
    <row r="491" spans="4:4" x14ac:dyDescent="0.2">
      <c r="D491" s="139"/>
    </row>
    <row r="492" spans="4:4" x14ac:dyDescent="0.2">
      <c r="D492" s="139"/>
    </row>
    <row r="493" spans="4:4" x14ac:dyDescent="0.2">
      <c r="D493" s="139"/>
    </row>
    <row r="494" spans="4:4" x14ac:dyDescent="0.2">
      <c r="D494" s="139"/>
    </row>
    <row r="495" spans="4:4" x14ac:dyDescent="0.2">
      <c r="D495" s="139"/>
    </row>
    <row r="496" spans="4:4" x14ac:dyDescent="0.2">
      <c r="D496" s="139"/>
    </row>
    <row r="497" spans="4:4" x14ac:dyDescent="0.2">
      <c r="D497" s="139"/>
    </row>
    <row r="498" spans="4:4" x14ac:dyDescent="0.2">
      <c r="D498" s="139"/>
    </row>
    <row r="499" spans="4:4" x14ac:dyDescent="0.2">
      <c r="D499" s="139"/>
    </row>
    <row r="500" spans="4:4" x14ac:dyDescent="0.2">
      <c r="D500" s="139"/>
    </row>
    <row r="501" spans="4:4" x14ac:dyDescent="0.2">
      <c r="D501" s="139"/>
    </row>
    <row r="502" spans="4:4" x14ac:dyDescent="0.2">
      <c r="D502" s="139"/>
    </row>
    <row r="503" spans="4:4" x14ac:dyDescent="0.2">
      <c r="D503" s="139"/>
    </row>
    <row r="504" spans="4:4" x14ac:dyDescent="0.2">
      <c r="D504" s="139"/>
    </row>
    <row r="505" spans="4:4" x14ac:dyDescent="0.2">
      <c r="D505" s="139"/>
    </row>
    <row r="506" spans="4:4" x14ac:dyDescent="0.2">
      <c r="D506" s="139"/>
    </row>
    <row r="507" spans="4:4" x14ac:dyDescent="0.2">
      <c r="D507" s="139"/>
    </row>
    <row r="508" spans="4:4" x14ac:dyDescent="0.2">
      <c r="D508" s="139"/>
    </row>
    <row r="509" spans="4:4" x14ac:dyDescent="0.2">
      <c r="D509" s="139"/>
    </row>
    <row r="510" spans="4:4" x14ac:dyDescent="0.2">
      <c r="D510" s="139"/>
    </row>
    <row r="511" spans="4:4" x14ac:dyDescent="0.2">
      <c r="D511" s="139"/>
    </row>
    <row r="512" spans="4:4" x14ac:dyDescent="0.2">
      <c r="D512" s="139"/>
    </row>
    <row r="513" spans="4:4" x14ac:dyDescent="0.2">
      <c r="D513" s="139"/>
    </row>
    <row r="514" spans="4:4" x14ac:dyDescent="0.2">
      <c r="D514" s="139"/>
    </row>
    <row r="515" spans="4:4" x14ac:dyDescent="0.2">
      <c r="D515" s="139"/>
    </row>
    <row r="516" spans="4:4" x14ac:dyDescent="0.2">
      <c r="D516" s="139"/>
    </row>
    <row r="517" spans="4:4" x14ac:dyDescent="0.2">
      <c r="D517" s="139"/>
    </row>
    <row r="518" spans="4:4" x14ac:dyDescent="0.2">
      <c r="D518" s="139"/>
    </row>
    <row r="519" spans="4:4" x14ac:dyDescent="0.2">
      <c r="D519" s="139"/>
    </row>
    <row r="520" spans="4:4" x14ac:dyDescent="0.2">
      <c r="D520" s="139"/>
    </row>
    <row r="521" spans="4:4" x14ac:dyDescent="0.2">
      <c r="D521" s="139"/>
    </row>
    <row r="522" spans="4:4" x14ac:dyDescent="0.2">
      <c r="D522" s="139"/>
    </row>
    <row r="523" spans="4:4" x14ac:dyDescent="0.2">
      <c r="D523" s="139"/>
    </row>
    <row r="524" spans="4:4" x14ac:dyDescent="0.2">
      <c r="D524" s="139"/>
    </row>
    <row r="525" spans="4:4" x14ac:dyDescent="0.2">
      <c r="D525" s="139"/>
    </row>
    <row r="526" spans="4:4" x14ac:dyDescent="0.2">
      <c r="D526" s="139"/>
    </row>
    <row r="527" spans="4:4" x14ac:dyDescent="0.2">
      <c r="D527" s="139"/>
    </row>
    <row r="528" spans="4:4" x14ac:dyDescent="0.2">
      <c r="D528" s="139"/>
    </row>
    <row r="529" spans="4:4" x14ac:dyDescent="0.2">
      <c r="D529" s="139"/>
    </row>
    <row r="530" spans="4:4" x14ac:dyDescent="0.2">
      <c r="D530" s="139"/>
    </row>
    <row r="531" spans="4:4" x14ac:dyDescent="0.2">
      <c r="D531" s="139"/>
    </row>
    <row r="532" spans="4:4" x14ac:dyDescent="0.2">
      <c r="D532" s="139"/>
    </row>
    <row r="533" spans="4:4" x14ac:dyDescent="0.2">
      <c r="D533" s="139"/>
    </row>
    <row r="534" spans="4:4" x14ac:dyDescent="0.2">
      <c r="D534" s="139"/>
    </row>
    <row r="535" spans="4:4" x14ac:dyDescent="0.2">
      <c r="D535" s="139"/>
    </row>
    <row r="536" spans="4:4" x14ac:dyDescent="0.2">
      <c r="D536" s="139"/>
    </row>
    <row r="537" spans="4:4" x14ac:dyDescent="0.2">
      <c r="D537" s="139"/>
    </row>
    <row r="538" spans="4:4" x14ac:dyDescent="0.2">
      <c r="D538" s="139"/>
    </row>
    <row r="539" spans="4:4" x14ac:dyDescent="0.2">
      <c r="D539" s="139"/>
    </row>
    <row r="540" spans="4:4" x14ac:dyDescent="0.2">
      <c r="D540" s="139"/>
    </row>
    <row r="541" spans="4:4" x14ac:dyDescent="0.2">
      <c r="D541" s="139"/>
    </row>
    <row r="542" spans="4:4" x14ac:dyDescent="0.2">
      <c r="D542" s="139"/>
    </row>
    <row r="543" spans="4:4" x14ac:dyDescent="0.2">
      <c r="D543" s="139"/>
    </row>
    <row r="544" spans="4:4" x14ac:dyDescent="0.2">
      <c r="D544" s="139"/>
    </row>
    <row r="545" spans="4:4" x14ac:dyDescent="0.2">
      <c r="D545" s="139"/>
    </row>
    <row r="546" spans="4:4" x14ac:dyDescent="0.2">
      <c r="D546" s="139"/>
    </row>
    <row r="547" spans="4:4" x14ac:dyDescent="0.2">
      <c r="D547" s="139"/>
    </row>
    <row r="548" spans="4:4" x14ac:dyDescent="0.2">
      <c r="D548" s="139"/>
    </row>
    <row r="549" spans="4:4" x14ac:dyDescent="0.2">
      <c r="D549" s="139"/>
    </row>
    <row r="550" spans="4:4" x14ac:dyDescent="0.2">
      <c r="D550" s="139"/>
    </row>
    <row r="551" spans="4:4" x14ac:dyDescent="0.2">
      <c r="D551" s="139"/>
    </row>
    <row r="552" spans="4:4" x14ac:dyDescent="0.2">
      <c r="D552" s="139"/>
    </row>
    <row r="553" spans="4:4" x14ac:dyDescent="0.2">
      <c r="D553" s="139"/>
    </row>
    <row r="554" spans="4:4" x14ac:dyDescent="0.2">
      <c r="D554" s="139"/>
    </row>
    <row r="555" spans="4:4" x14ac:dyDescent="0.2">
      <c r="D555" s="139"/>
    </row>
    <row r="556" spans="4:4" x14ac:dyDescent="0.2">
      <c r="D556" s="139"/>
    </row>
    <row r="557" spans="4:4" x14ac:dyDescent="0.2">
      <c r="D557" s="139"/>
    </row>
    <row r="558" spans="4:4" x14ac:dyDescent="0.2">
      <c r="D558" s="139"/>
    </row>
    <row r="559" spans="4:4" x14ac:dyDescent="0.2">
      <c r="D559" s="139"/>
    </row>
    <row r="560" spans="4:4" x14ac:dyDescent="0.2">
      <c r="D560" s="139"/>
    </row>
    <row r="561" spans="4:4" x14ac:dyDescent="0.2">
      <c r="D561" s="139"/>
    </row>
    <row r="562" spans="4:4" x14ac:dyDescent="0.2">
      <c r="D562" s="139"/>
    </row>
    <row r="563" spans="4:4" x14ac:dyDescent="0.2">
      <c r="D563" s="139"/>
    </row>
    <row r="564" spans="4:4" x14ac:dyDescent="0.2">
      <c r="D564" s="139"/>
    </row>
    <row r="565" spans="4:4" x14ac:dyDescent="0.2">
      <c r="D565" s="139"/>
    </row>
    <row r="566" spans="4:4" x14ac:dyDescent="0.2">
      <c r="D566" s="139"/>
    </row>
    <row r="567" spans="4:4" x14ac:dyDescent="0.2">
      <c r="D567" s="139"/>
    </row>
    <row r="568" spans="4:4" x14ac:dyDescent="0.2">
      <c r="D568" s="139"/>
    </row>
    <row r="569" spans="4:4" x14ac:dyDescent="0.2">
      <c r="D569" s="139"/>
    </row>
    <row r="570" spans="4:4" x14ac:dyDescent="0.2">
      <c r="D570" s="139"/>
    </row>
    <row r="571" spans="4:4" x14ac:dyDescent="0.2">
      <c r="D571" s="139"/>
    </row>
    <row r="572" spans="4:4" x14ac:dyDescent="0.2">
      <c r="D572" s="139"/>
    </row>
    <row r="573" spans="4:4" x14ac:dyDescent="0.2">
      <c r="D573" s="139"/>
    </row>
    <row r="574" spans="4:4" x14ac:dyDescent="0.2">
      <c r="D574" s="139"/>
    </row>
    <row r="575" spans="4:4" x14ac:dyDescent="0.2">
      <c r="D575" s="139"/>
    </row>
    <row r="576" spans="4:4" x14ac:dyDescent="0.2">
      <c r="D576" s="139"/>
    </row>
    <row r="577" spans="4:4" x14ac:dyDescent="0.2">
      <c r="D577" s="139"/>
    </row>
    <row r="578" spans="4:4" x14ac:dyDescent="0.2">
      <c r="D578" s="139"/>
    </row>
    <row r="579" spans="4:4" x14ac:dyDescent="0.2">
      <c r="D579" s="139"/>
    </row>
    <row r="580" spans="4:4" x14ac:dyDescent="0.2">
      <c r="D580" s="139"/>
    </row>
    <row r="581" spans="4:4" x14ac:dyDescent="0.2">
      <c r="D581" s="139"/>
    </row>
    <row r="582" spans="4:4" x14ac:dyDescent="0.2">
      <c r="D582" s="139"/>
    </row>
    <row r="583" spans="4:4" x14ac:dyDescent="0.2">
      <c r="D583" s="139"/>
    </row>
    <row r="584" spans="4:4" x14ac:dyDescent="0.2">
      <c r="D584" s="139"/>
    </row>
    <row r="585" spans="4:4" x14ac:dyDescent="0.2">
      <c r="D585" s="139"/>
    </row>
    <row r="586" spans="4:4" x14ac:dyDescent="0.2">
      <c r="D586" s="139"/>
    </row>
    <row r="587" spans="4:4" x14ac:dyDescent="0.2">
      <c r="D587" s="139"/>
    </row>
    <row r="588" spans="4:4" x14ac:dyDescent="0.2">
      <c r="D588" s="139"/>
    </row>
    <row r="589" spans="4:4" x14ac:dyDescent="0.2">
      <c r="D589" s="139"/>
    </row>
    <row r="590" spans="4:4" x14ac:dyDescent="0.2">
      <c r="D590" s="139"/>
    </row>
    <row r="591" spans="4:4" x14ac:dyDescent="0.2">
      <c r="D591" s="139"/>
    </row>
    <row r="592" spans="4:4" x14ac:dyDescent="0.2">
      <c r="D592" s="139"/>
    </row>
    <row r="593" spans="4:4" x14ac:dyDescent="0.2">
      <c r="D593" s="139"/>
    </row>
    <row r="594" spans="4:4" x14ac:dyDescent="0.2">
      <c r="D594" s="139"/>
    </row>
    <row r="595" spans="4:4" x14ac:dyDescent="0.2">
      <c r="D595" s="139"/>
    </row>
    <row r="596" spans="4:4" x14ac:dyDescent="0.2">
      <c r="D596" s="139"/>
    </row>
    <row r="597" spans="4:4" x14ac:dyDescent="0.2">
      <c r="D597" s="139"/>
    </row>
    <row r="598" spans="4:4" x14ac:dyDescent="0.2">
      <c r="D598" s="139"/>
    </row>
    <row r="599" spans="4:4" x14ac:dyDescent="0.2">
      <c r="D599" s="139"/>
    </row>
    <row r="600" spans="4:4" x14ac:dyDescent="0.2">
      <c r="D600" s="139"/>
    </row>
    <row r="601" spans="4:4" x14ac:dyDescent="0.2">
      <c r="D601" s="139"/>
    </row>
    <row r="602" spans="4:4" x14ac:dyDescent="0.2">
      <c r="D602" s="139"/>
    </row>
    <row r="603" spans="4:4" x14ac:dyDescent="0.2">
      <c r="D603" s="139"/>
    </row>
    <row r="604" spans="4:4" x14ac:dyDescent="0.2">
      <c r="D604" s="139"/>
    </row>
    <row r="605" spans="4:4" x14ac:dyDescent="0.2">
      <c r="D605" s="139"/>
    </row>
    <row r="606" spans="4:4" x14ac:dyDescent="0.2">
      <c r="D606" s="139"/>
    </row>
    <row r="607" spans="4:4" x14ac:dyDescent="0.2">
      <c r="D607" s="139"/>
    </row>
    <row r="608" spans="4:4" x14ac:dyDescent="0.2">
      <c r="D608" s="139"/>
    </row>
    <row r="609" spans="4:4" x14ac:dyDescent="0.2">
      <c r="D609" s="139"/>
    </row>
    <row r="610" spans="4:4" x14ac:dyDescent="0.2">
      <c r="D610" s="139"/>
    </row>
    <row r="611" spans="4:4" x14ac:dyDescent="0.2">
      <c r="D611" s="139"/>
    </row>
    <row r="612" spans="4:4" x14ac:dyDescent="0.2">
      <c r="D612" s="139"/>
    </row>
    <row r="613" spans="4:4" x14ac:dyDescent="0.2">
      <c r="D613" s="139"/>
    </row>
    <row r="614" spans="4:4" x14ac:dyDescent="0.2">
      <c r="D614" s="139"/>
    </row>
    <row r="615" spans="4:4" x14ac:dyDescent="0.2">
      <c r="D615" s="139"/>
    </row>
    <row r="616" spans="4:4" x14ac:dyDescent="0.2">
      <c r="D616" s="139"/>
    </row>
    <row r="617" spans="4:4" x14ac:dyDescent="0.2">
      <c r="D617" s="139"/>
    </row>
    <row r="618" spans="4:4" x14ac:dyDescent="0.2">
      <c r="D618" s="139"/>
    </row>
    <row r="619" spans="4:4" x14ac:dyDescent="0.2">
      <c r="D619" s="139"/>
    </row>
    <row r="620" spans="4:4" x14ac:dyDescent="0.2">
      <c r="D620" s="139"/>
    </row>
    <row r="621" spans="4:4" x14ac:dyDescent="0.2">
      <c r="D621" s="139"/>
    </row>
    <row r="622" spans="4:4" x14ac:dyDescent="0.2">
      <c r="D622" s="139"/>
    </row>
    <row r="623" spans="4:4" x14ac:dyDescent="0.2">
      <c r="D623" s="139"/>
    </row>
    <row r="624" spans="4:4" x14ac:dyDescent="0.2">
      <c r="D624" s="139"/>
    </row>
    <row r="625" spans="4:4" x14ac:dyDescent="0.2">
      <c r="D625" s="139"/>
    </row>
    <row r="626" spans="4:4" x14ac:dyDescent="0.2">
      <c r="D626" s="139"/>
    </row>
    <row r="627" spans="4:4" x14ac:dyDescent="0.2">
      <c r="D627" s="139"/>
    </row>
    <row r="628" spans="4:4" x14ac:dyDescent="0.2">
      <c r="D628" s="139"/>
    </row>
    <row r="629" spans="4:4" x14ac:dyDescent="0.2">
      <c r="D629" s="139"/>
    </row>
    <row r="630" spans="4:4" x14ac:dyDescent="0.2">
      <c r="D630" s="139"/>
    </row>
    <row r="631" spans="4:4" x14ac:dyDescent="0.2">
      <c r="D631" s="139"/>
    </row>
    <row r="632" spans="4:4" x14ac:dyDescent="0.2">
      <c r="D632" s="139"/>
    </row>
    <row r="633" spans="4:4" x14ac:dyDescent="0.2">
      <c r="D633" s="139"/>
    </row>
    <row r="634" spans="4:4" x14ac:dyDescent="0.2">
      <c r="D634" s="139"/>
    </row>
    <row r="635" spans="4:4" x14ac:dyDescent="0.2">
      <c r="D635" s="139"/>
    </row>
    <row r="636" spans="4:4" x14ac:dyDescent="0.2">
      <c r="D636" s="139"/>
    </row>
    <row r="637" spans="4:4" x14ac:dyDescent="0.2">
      <c r="D637" s="139"/>
    </row>
    <row r="638" spans="4:4" x14ac:dyDescent="0.2">
      <c r="D638" s="139"/>
    </row>
    <row r="639" spans="4:4" x14ac:dyDescent="0.2">
      <c r="D639" s="139"/>
    </row>
    <row r="640" spans="4:4" x14ac:dyDescent="0.2">
      <c r="D640" s="139"/>
    </row>
    <row r="641" spans="4:4" x14ac:dyDescent="0.2">
      <c r="D641" s="139"/>
    </row>
    <row r="642" spans="4:4" x14ac:dyDescent="0.2">
      <c r="D642" s="139"/>
    </row>
    <row r="643" spans="4:4" x14ac:dyDescent="0.2">
      <c r="D643" s="139"/>
    </row>
    <row r="644" spans="4:4" x14ac:dyDescent="0.2">
      <c r="D644" s="139"/>
    </row>
    <row r="645" spans="4:4" x14ac:dyDescent="0.2">
      <c r="D645" s="139"/>
    </row>
    <row r="646" spans="4:4" x14ac:dyDescent="0.2">
      <c r="D646" s="139"/>
    </row>
    <row r="647" spans="4:4" x14ac:dyDescent="0.2">
      <c r="D647" s="139"/>
    </row>
    <row r="648" spans="4:4" x14ac:dyDescent="0.2">
      <c r="D648" s="139"/>
    </row>
    <row r="649" spans="4:4" x14ac:dyDescent="0.2">
      <c r="D649" s="139"/>
    </row>
    <row r="650" spans="4:4" x14ac:dyDescent="0.2">
      <c r="D650" s="139"/>
    </row>
    <row r="651" spans="4:4" x14ac:dyDescent="0.2">
      <c r="D651" s="139"/>
    </row>
    <row r="652" spans="4:4" x14ac:dyDescent="0.2">
      <c r="D652" s="139"/>
    </row>
    <row r="653" spans="4:4" x14ac:dyDescent="0.2">
      <c r="D653" s="139"/>
    </row>
    <row r="654" spans="4:4" x14ac:dyDescent="0.2">
      <c r="D654" s="139"/>
    </row>
    <row r="655" spans="4:4" x14ac:dyDescent="0.2">
      <c r="D655" s="139"/>
    </row>
    <row r="656" spans="4:4" x14ac:dyDescent="0.2">
      <c r="D656" s="139"/>
    </row>
    <row r="657" spans="4:4" x14ac:dyDescent="0.2">
      <c r="D657" s="139"/>
    </row>
    <row r="658" spans="4:4" x14ac:dyDescent="0.2">
      <c r="D658" s="139"/>
    </row>
    <row r="659" spans="4:4" x14ac:dyDescent="0.2">
      <c r="D659" s="139"/>
    </row>
    <row r="660" spans="4:4" x14ac:dyDescent="0.2">
      <c r="D660" s="139"/>
    </row>
    <row r="661" spans="4:4" x14ac:dyDescent="0.2">
      <c r="D661" s="139"/>
    </row>
    <row r="662" spans="4:4" x14ac:dyDescent="0.2">
      <c r="D662" s="139"/>
    </row>
    <row r="663" spans="4:4" x14ac:dyDescent="0.2">
      <c r="D663" s="139"/>
    </row>
    <row r="664" spans="4:4" x14ac:dyDescent="0.2">
      <c r="D664" s="139"/>
    </row>
    <row r="665" spans="4:4" x14ac:dyDescent="0.2">
      <c r="D665" s="139"/>
    </row>
    <row r="666" spans="4:4" x14ac:dyDescent="0.2">
      <c r="D666" s="139"/>
    </row>
    <row r="667" spans="4:4" x14ac:dyDescent="0.2">
      <c r="D667" s="139"/>
    </row>
    <row r="668" spans="4:4" x14ac:dyDescent="0.2">
      <c r="D668" s="139"/>
    </row>
    <row r="669" spans="4:4" x14ac:dyDescent="0.2">
      <c r="D669" s="139"/>
    </row>
    <row r="670" spans="4:4" x14ac:dyDescent="0.2">
      <c r="D670" s="139"/>
    </row>
    <row r="671" spans="4:4" x14ac:dyDescent="0.2">
      <c r="D671" s="139"/>
    </row>
    <row r="672" spans="4:4" x14ac:dyDescent="0.2">
      <c r="D672" s="139"/>
    </row>
    <row r="673" spans="4:4" x14ac:dyDescent="0.2">
      <c r="D673" s="139"/>
    </row>
    <row r="674" spans="4:4" x14ac:dyDescent="0.2">
      <c r="D674" s="139"/>
    </row>
    <row r="675" spans="4:4" x14ac:dyDescent="0.2">
      <c r="D675" s="139"/>
    </row>
    <row r="676" spans="4:4" x14ac:dyDescent="0.2">
      <c r="D676" s="139"/>
    </row>
    <row r="677" spans="4:4" x14ac:dyDescent="0.2">
      <c r="D677" s="139"/>
    </row>
    <row r="678" spans="4:4" x14ac:dyDescent="0.2">
      <c r="D678" s="139"/>
    </row>
    <row r="679" spans="4:4" x14ac:dyDescent="0.2">
      <c r="D679" s="139"/>
    </row>
    <row r="680" spans="4:4" x14ac:dyDescent="0.2">
      <c r="D680" s="139"/>
    </row>
    <row r="681" spans="4:4" x14ac:dyDescent="0.2">
      <c r="D681" s="139"/>
    </row>
    <row r="682" spans="4:4" x14ac:dyDescent="0.2">
      <c r="D682" s="139"/>
    </row>
    <row r="683" spans="4:4" x14ac:dyDescent="0.2">
      <c r="D683" s="139"/>
    </row>
    <row r="684" spans="4:4" x14ac:dyDescent="0.2">
      <c r="D684" s="139"/>
    </row>
    <row r="685" spans="4:4" x14ac:dyDescent="0.2">
      <c r="D685" s="139"/>
    </row>
    <row r="686" spans="4:4" x14ac:dyDescent="0.2">
      <c r="D686" s="139"/>
    </row>
    <row r="687" spans="4:4" x14ac:dyDescent="0.2">
      <c r="D687" s="139"/>
    </row>
    <row r="688" spans="4:4" x14ac:dyDescent="0.2">
      <c r="D688" s="139"/>
    </row>
    <row r="689" spans="4:4" x14ac:dyDescent="0.2">
      <c r="D689" s="139"/>
    </row>
    <row r="690" spans="4:4" x14ac:dyDescent="0.2">
      <c r="D690" s="139"/>
    </row>
    <row r="691" spans="4:4" x14ac:dyDescent="0.2">
      <c r="D691" s="139"/>
    </row>
    <row r="692" spans="4:4" x14ac:dyDescent="0.2">
      <c r="D692" s="139"/>
    </row>
    <row r="693" spans="4:4" x14ac:dyDescent="0.2">
      <c r="D693" s="139"/>
    </row>
    <row r="694" spans="4:4" x14ac:dyDescent="0.2">
      <c r="D694" s="139"/>
    </row>
    <row r="695" spans="4:4" x14ac:dyDescent="0.2">
      <c r="D695" s="139"/>
    </row>
    <row r="696" spans="4:4" x14ac:dyDescent="0.2">
      <c r="D696" s="139"/>
    </row>
    <row r="697" spans="4:4" x14ac:dyDescent="0.2">
      <c r="D697" s="139"/>
    </row>
    <row r="698" spans="4:4" x14ac:dyDescent="0.2">
      <c r="D698" s="139"/>
    </row>
    <row r="699" spans="4:4" x14ac:dyDescent="0.2">
      <c r="D699" s="139"/>
    </row>
    <row r="700" spans="4:4" x14ac:dyDescent="0.2">
      <c r="D700" s="139"/>
    </row>
    <row r="701" spans="4:4" x14ac:dyDescent="0.2">
      <c r="D701" s="139"/>
    </row>
    <row r="702" spans="4:4" x14ac:dyDescent="0.2">
      <c r="D702" s="139"/>
    </row>
    <row r="703" spans="4:4" x14ac:dyDescent="0.2">
      <c r="D703" s="139"/>
    </row>
    <row r="704" spans="4:4" x14ac:dyDescent="0.2">
      <c r="D704" s="139"/>
    </row>
    <row r="705" spans="4:4" x14ac:dyDescent="0.2">
      <c r="D705" s="139"/>
    </row>
    <row r="706" spans="4:4" x14ac:dyDescent="0.2">
      <c r="D706" s="139"/>
    </row>
    <row r="707" spans="4:4" x14ac:dyDescent="0.2">
      <c r="D707" s="139"/>
    </row>
    <row r="708" spans="4:4" x14ac:dyDescent="0.2">
      <c r="D708" s="139"/>
    </row>
    <row r="709" spans="4:4" x14ac:dyDescent="0.2">
      <c r="D709" s="139"/>
    </row>
    <row r="710" spans="4:4" x14ac:dyDescent="0.2">
      <c r="D710" s="139"/>
    </row>
    <row r="711" spans="4:4" x14ac:dyDescent="0.2">
      <c r="D711" s="139"/>
    </row>
    <row r="712" spans="4:4" x14ac:dyDescent="0.2">
      <c r="D712" s="139"/>
    </row>
    <row r="713" spans="4:4" x14ac:dyDescent="0.2">
      <c r="D713" s="139"/>
    </row>
    <row r="714" spans="4:4" x14ac:dyDescent="0.2">
      <c r="D714" s="139"/>
    </row>
    <row r="715" spans="4:4" x14ac:dyDescent="0.2">
      <c r="D715" s="139"/>
    </row>
    <row r="716" spans="4:4" x14ac:dyDescent="0.2">
      <c r="D716" s="139"/>
    </row>
    <row r="717" spans="4:4" x14ac:dyDescent="0.2">
      <c r="D717" s="139"/>
    </row>
    <row r="718" spans="4:4" x14ac:dyDescent="0.2">
      <c r="D718" s="139"/>
    </row>
    <row r="719" spans="4:4" x14ac:dyDescent="0.2">
      <c r="D719" s="139"/>
    </row>
    <row r="720" spans="4:4" x14ac:dyDescent="0.2">
      <c r="D720" s="139"/>
    </row>
    <row r="721" spans="4:4" x14ac:dyDescent="0.2">
      <c r="D721" s="139"/>
    </row>
    <row r="722" spans="4:4" x14ac:dyDescent="0.2">
      <c r="D722" s="139"/>
    </row>
    <row r="723" spans="4:4" x14ac:dyDescent="0.2">
      <c r="D723" s="139"/>
    </row>
    <row r="724" spans="4:4" x14ac:dyDescent="0.2">
      <c r="D724" s="139"/>
    </row>
    <row r="725" spans="4:4" x14ac:dyDescent="0.2">
      <c r="D725" s="139"/>
    </row>
    <row r="726" spans="4:4" x14ac:dyDescent="0.2">
      <c r="D726" s="139"/>
    </row>
    <row r="727" spans="4:4" x14ac:dyDescent="0.2">
      <c r="D727" s="139"/>
    </row>
    <row r="728" spans="4:4" x14ac:dyDescent="0.2">
      <c r="D728" s="139"/>
    </row>
    <row r="729" spans="4:4" x14ac:dyDescent="0.2">
      <c r="D729" s="139"/>
    </row>
    <row r="730" spans="4:4" x14ac:dyDescent="0.2">
      <c r="D730" s="139"/>
    </row>
    <row r="731" spans="4:4" x14ac:dyDescent="0.2">
      <c r="D731" s="139"/>
    </row>
    <row r="732" spans="4:4" x14ac:dyDescent="0.2">
      <c r="D732" s="139"/>
    </row>
    <row r="733" spans="4:4" x14ac:dyDescent="0.2">
      <c r="D733" s="139"/>
    </row>
    <row r="734" spans="4:4" x14ac:dyDescent="0.2">
      <c r="D734" s="139"/>
    </row>
    <row r="735" spans="4:4" x14ac:dyDescent="0.2">
      <c r="D735" s="139"/>
    </row>
    <row r="736" spans="4:4" x14ac:dyDescent="0.2">
      <c r="D736" s="139"/>
    </row>
    <row r="737" spans="4:4" x14ac:dyDescent="0.2">
      <c r="D737" s="139"/>
    </row>
    <row r="738" spans="4:4" x14ac:dyDescent="0.2">
      <c r="D738" s="139"/>
    </row>
    <row r="739" spans="4:4" x14ac:dyDescent="0.2">
      <c r="D739" s="139"/>
    </row>
    <row r="740" spans="4:4" x14ac:dyDescent="0.2">
      <c r="D740" s="139"/>
    </row>
    <row r="741" spans="4:4" x14ac:dyDescent="0.2">
      <c r="D741" s="139"/>
    </row>
    <row r="742" spans="4:4" x14ac:dyDescent="0.2">
      <c r="D742" s="139"/>
    </row>
    <row r="743" spans="4:4" x14ac:dyDescent="0.2">
      <c r="D743" s="139"/>
    </row>
    <row r="744" spans="4:4" x14ac:dyDescent="0.2">
      <c r="D744" s="139"/>
    </row>
    <row r="745" spans="4:4" x14ac:dyDescent="0.2">
      <c r="D745" s="139"/>
    </row>
    <row r="746" spans="4:4" x14ac:dyDescent="0.2">
      <c r="D746" s="139"/>
    </row>
    <row r="747" spans="4:4" x14ac:dyDescent="0.2">
      <c r="D747" s="139"/>
    </row>
    <row r="748" spans="4:4" x14ac:dyDescent="0.2">
      <c r="D748" s="139"/>
    </row>
    <row r="749" spans="4:4" x14ac:dyDescent="0.2">
      <c r="D749" s="139"/>
    </row>
    <row r="750" spans="4:4" x14ac:dyDescent="0.2">
      <c r="D750" s="139"/>
    </row>
    <row r="751" spans="4:4" x14ac:dyDescent="0.2">
      <c r="D751" s="139"/>
    </row>
    <row r="752" spans="4:4" x14ac:dyDescent="0.2">
      <c r="D752" s="139"/>
    </row>
    <row r="753" spans="4:4" x14ac:dyDescent="0.2">
      <c r="D753" s="139"/>
    </row>
    <row r="754" spans="4:4" x14ac:dyDescent="0.2">
      <c r="D754" s="139"/>
    </row>
    <row r="755" spans="4:4" x14ac:dyDescent="0.2">
      <c r="D755" s="139"/>
    </row>
    <row r="756" spans="4:4" x14ac:dyDescent="0.2">
      <c r="D756" s="139"/>
    </row>
    <row r="757" spans="4:4" x14ac:dyDescent="0.2">
      <c r="D757" s="139"/>
    </row>
    <row r="758" spans="4:4" x14ac:dyDescent="0.2">
      <c r="D758" s="139"/>
    </row>
    <row r="759" spans="4:4" x14ac:dyDescent="0.2">
      <c r="D759" s="139"/>
    </row>
    <row r="760" spans="4:4" x14ac:dyDescent="0.2">
      <c r="D760" s="139"/>
    </row>
    <row r="761" spans="4:4" x14ac:dyDescent="0.2">
      <c r="D761" s="139"/>
    </row>
    <row r="762" spans="4:4" x14ac:dyDescent="0.2">
      <c r="D762" s="139"/>
    </row>
    <row r="763" spans="4:4" x14ac:dyDescent="0.2">
      <c r="D763" s="139"/>
    </row>
    <row r="764" spans="4:4" x14ac:dyDescent="0.2">
      <c r="D764" s="139"/>
    </row>
    <row r="765" spans="4:4" x14ac:dyDescent="0.2">
      <c r="D765" s="139"/>
    </row>
    <row r="766" spans="4:4" x14ac:dyDescent="0.2">
      <c r="D766" s="139"/>
    </row>
    <row r="767" spans="4:4" x14ac:dyDescent="0.2">
      <c r="D767" s="139"/>
    </row>
    <row r="768" spans="4:4" x14ac:dyDescent="0.2">
      <c r="D768" s="139"/>
    </row>
    <row r="769" spans="4:4" x14ac:dyDescent="0.2">
      <c r="D769" s="139"/>
    </row>
    <row r="770" spans="4:4" x14ac:dyDescent="0.2">
      <c r="D770" s="139"/>
    </row>
    <row r="771" spans="4:4" x14ac:dyDescent="0.2">
      <c r="D771" s="139"/>
    </row>
    <row r="772" spans="4:4" x14ac:dyDescent="0.2">
      <c r="D772" s="139"/>
    </row>
    <row r="773" spans="4:4" x14ac:dyDescent="0.2">
      <c r="D773" s="139"/>
    </row>
    <row r="774" spans="4:4" x14ac:dyDescent="0.2">
      <c r="D774" s="139"/>
    </row>
    <row r="775" spans="4:4" x14ac:dyDescent="0.2">
      <c r="D775" s="139"/>
    </row>
    <row r="776" spans="4:4" x14ac:dyDescent="0.2">
      <c r="D776" s="139"/>
    </row>
    <row r="777" spans="4:4" x14ac:dyDescent="0.2">
      <c r="D777" s="139"/>
    </row>
    <row r="778" spans="4:4" x14ac:dyDescent="0.2">
      <c r="D778" s="139"/>
    </row>
    <row r="779" spans="4:4" x14ac:dyDescent="0.2">
      <c r="D779" s="139"/>
    </row>
    <row r="780" spans="4:4" x14ac:dyDescent="0.2">
      <c r="D780" s="139"/>
    </row>
    <row r="781" spans="4:4" x14ac:dyDescent="0.2">
      <c r="D781" s="139"/>
    </row>
    <row r="782" spans="4:4" x14ac:dyDescent="0.2">
      <c r="D782" s="139"/>
    </row>
    <row r="783" spans="4:4" x14ac:dyDescent="0.2">
      <c r="D783" s="139"/>
    </row>
    <row r="784" spans="4:4" x14ac:dyDescent="0.2">
      <c r="D784" s="139"/>
    </row>
    <row r="785" spans="4:4" x14ac:dyDescent="0.2">
      <c r="D785" s="139"/>
    </row>
    <row r="786" spans="4:4" x14ac:dyDescent="0.2">
      <c r="D786" s="139"/>
    </row>
    <row r="787" spans="4:4" x14ac:dyDescent="0.2">
      <c r="D787" s="139"/>
    </row>
    <row r="788" spans="4:4" x14ac:dyDescent="0.2">
      <c r="D788" s="139"/>
    </row>
    <row r="789" spans="4:4" x14ac:dyDescent="0.2">
      <c r="D789" s="139"/>
    </row>
    <row r="790" spans="4:4" x14ac:dyDescent="0.2">
      <c r="D790" s="139"/>
    </row>
    <row r="791" spans="4:4" x14ac:dyDescent="0.2">
      <c r="D791" s="139"/>
    </row>
    <row r="792" spans="4:4" x14ac:dyDescent="0.2">
      <c r="D792" s="139"/>
    </row>
    <row r="793" spans="4:4" x14ac:dyDescent="0.2">
      <c r="D793" s="139"/>
    </row>
    <row r="794" spans="4:4" x14ac:dyDescent="0.2">
      <c r="D794" s="139"/>
    </row>
    <row r="795" spans="4:4" x14ac:dyDescent="0.2">
      <c r="D795" s="139"/>
    </row>
    <row r="796" spans="4:4" x14ac:dyDescent="0.2">
      <c r="D796" s="139"/>
    </row>
    <row r="797" spans="4:4" x14ac:dyDescent="0.2">
      <c r="D797" s="139"/>
    </row>
    <row r="798" spans="4:4" x14ac:dyDescent="0.2">
      <c r="D798" s="139"/>
    </row>
    <row r="799" spans="4:4" x14ac:dyDescent="0.2">
      <c r="D799" s="139"/>
    </row>
    <row r="800" spans="4:4" x14ac:dyDescent="0.2">
      <c r="D800" s="139"/>
    </row>
    <row r="801" spans="4:4" x14ac:dyDescent="0.2">
      <c r="D801" s="139"/>
    </row>
    <row r="802" spans="4:4" x14ac:dyDescent="0.2">
      <c r="D802" s="139"/>
    </row>
    <row r="803" spans="4:4" x14ac:dyDescent="0.2">
      <c r="D803" s="139"/>
    </row>
    <row r="804" spans="4:4" x14ac:dyDescent="0.2">
      <c r="D804" s="139"/>
    </row>
    <row r="805" spans="4:4" x14ac:dyDescent="0.2">
      <c r="D805" s="139"/>
    </row>
    <row r="806" spans="4:4" x14ac:dyDescent="0.2">
      <c r="D806" s="139"/>
    </row>
    <row r="807" spans="4:4" x14ac:dyDescent="0.2">
      <c r="D807" s="139"/>
    </row>
    <row r="808" spans="4:4" x14ac:dyDescent="0.2">
      <c r="D808" s="139"/>
    </row>
    <row r="809" spans="4:4" x14ac:dyDescent="0.2">
      <c r="D809" s="139"/>
    </row>
    <row r="810" spans="4:4" x14ac:dyDescent="0.2">
      <c r="D810" s="139"/>
    </row>
    <row r="811" spans="4:4" x14ac:dyDescent="0.2">
      <c r="D811" s="139"/>
    </row>
    <row r="812" spans="4:4" x14ac:dyDescent="0.2">
      <c r="D812" s="139"/>
    </row>
    <row r="813" spans="4:4" x14ac:dyDescent="0.2">
      <c r="D813" s="139"/>
    </row>
    <row r="814" spans="4:4" x14ac:dyDescent="0.2">
      <c r="D814" s="139"/>
    </row>
    <row r="815" spans="4:4" x14ac:dyDescent="0.2">
      <c r="D815" s="139"/>
    </row>
    <row r="816" spans="4:4" x14ac:dyDescent="0.2">
      <c r="D816" s="139"/>
    </row>
    <row r="817" spans="4:4" x14ac:dyDescent="0.2">
      <c r="D817" s="139"/>
    </row>
    <row r="818" spans="4:4" x14ac:dyDescent="0.2">
      <c r="D818" s="139"/>
    </row>
    <row r="819" spans="4:4" x14ac:dyDescent="0.2">
      <c r="D819" s="139"/>
    </row>
    <row r="820" spans="4:4" x14ac:dyDescent="0.2">
      <c r="D820" s="139"/>
    </row>
    <row r="821" spans="4:4" x14ac:dyDescent="0.2">
      <c r="D821" s="139"/>
    </row>
    <row r="822" spans="4:4" x14ac:dyDescent="0.2">
      <c r="D822" s="139"/>
    </row>
    <row r="823" spans="4:4" x14ac:dyDescent="0.2">
      <c r="D823" s="139"/>
    </row>
    <row r="824" spans="4:4" x14ac:dyDescent="0.2">
      <c r="D824" s="139"/>
    </row>
    <row r="825" spans="4:4" x14ac:dyDescent="0.2">
      <c r="D825" s="139"/>
    </row>
    <row r="826" spans="4:4" x14ac:dyDescent="0.2">
      <c r="D826" s="139"/>
    </row>
    <row r="827" spans="4:4" x14ac:dyDescent="0.2">
      <c r="D827" s="139"/>
    </row>
    <row r="828" spans="4:4" x14ac:dyDescent="0.2">
      <c r="D828" s="139"/>
    </row>
    <row r="829" spans="4:4" x14ac:dyDescent="0.2">
      <c r="D829" s="139"/>
    </row>
    <row r="830" spans="4:4" x14ac:dyDescent="0.2">
      <c r="D830" s="139"/>
    </row>
    <row r="831" spans="4:4" x14ac:dyDescent="0.2">
      <c r="D831" s="139"/>
    </row>
    <row r="832" spans="4:4" x14ac:dyDescent="0.2">
      <c r="D832" s="139"/>
    </row>
    <row r="833" spans="4:4" x14ac:dyDescent="0.2">
      <c r="D833" s="139"/>
    </row>
    <row r="834" spans="4:4" x14ac:dyDescent="0.2">
      <c r="D834" s="139"/>
    </row>
    <row r="835" spans="4:4" x14ac:dyDescent="0.2">
      <c r="D835" s="139"/>
    </row>
    <row r="836" spans="4:4" x14ac:dyDescent="0.2">
      <c r="D836" s="139"/>
    </row>
    <row r="837" spans="4:4" x14ac:dyDescent="0.2">
      <c r="D837" s="139"/>
    </row>
    <row r="838" spans="4:4" x14ac:dyDescent="0.2">
      <c r="D838" s="139"/>
    </row>
    <row r="839" spans="4:4" x14ac:dyDescent="0.2">
      <c r="D839" s="139"/>
    </row>
    <row r="840" spans="4:4" x14ac:dyDescent="0.2">
      <c r="D840" s="139"/>
    </row>
    <row r="841" spans="4:4" x14ac:dyDescent="0.2">
      <c r="D841" s="139"/>
    </row>
    <row r="842" spans="4:4" x14ac:dyDescent="0.2">
      <c r="D842" s="139"/>
    </row>
    <row r="843" spans="4:4" x14ac:dyDescent="0.2">
      <c r="D843" s="139"/>
    </row>
    <row r="844" spans="4:4" x14ac:dyDescent="0.2">
      <c r="D844" s="139"/>
    </row>
    <row r="845" spans="4:4" x14ac:dyDescent="0.2">
      <c r="D845" s="139"/>
    </row>
    <row r="846" spans="4:4" x14ac:dyDescent="0.2">
      <c r="D846" s="139"/>
    </row>
    <row r="847" spans="4:4" x14ac:dyDescent="0.2">
      <c r="D847" s="139"/>
    </row>
    <row r="848" spans="4:4" x14ac:dyDescent="0.2">
      <c r="D848" s="139"/>
    </row>
    <row r="849" spans="4:4" x14ac:dyDescent="0.2">
      <c r="D849" s="139"/>
    </row>
    <row r="850" spans="4:4" x14ac:dyDescent="0.2">
      <c r="D850" s="139"/>
    </row>
    <row r="851" spans="4:4" x14ac:dyDescent="0.2">
      <c r="D851" s="139"/>
    </row>
    <row r="852" spans="4:4" x14ac:dyDescent="0.2">
      <c r="D852" s="139"/>
    </row>
    <row r="853" spans="4:4" x14ac:dyDescent="0.2">
      <c r="D853" s="139"/>
    </row>
    <row r="854" spans="4:4" x14ac:dyDescent="0.2">
      <c r="D854" s="139"/>
    </row>
    <row r="855" spans="4:4" x14ac:dyDescent="0.2">
      <c r="D855" s="139"/>
    </row>
    <row r="856" spans="4:4" x14ac:dyDescent="0.2">
      <c r="D856" s="139"/>
    </row>
    <row r="857" spans="4:4" x14ac:dyDescent="0.2">
      <c r="D857" s="139"/>
    </row>
    <row r="858" spans="4:4" x14ac:dyDescent="0.2">
      <c r="D858" s="139"/>
    </row>
    <row r="859" spans="4:4" x14ac:dyDescent="0.2">
      <c r="D859" s="139"/>
    </row>
    <row r="860" spans="4:4" x14ac:dyDescent="0.2">
      <c r="D860" s="139"/>
    </row>
    <row r="861" spans="4:4" x14ac:dyDescent="0.2">
      <c r="D861" s="139"/>
    </row>
    <row r="862" spans="4:4" x14ac:dyDescent="0.2">
      <c r="D862" s="139"/>
    </row>
    <row r="863" spans="4:4" x14ac:dyDescent="0.2">
      <c r="D863" s="139"/>
    </row>
    <row r="864" spans="4:4" x14ac:dyDescent="0.2">
      <c r="D864" s="139"/>
    </row>
    <row r="865" spans="4:4" x14ac:dyDescent="0.2">
      <c r="D865" s="139"/>
    </row>
    <row r="866" spans="4:4" x14ac:dyDescent="0.2">
      <c r="D866" s="139"/>
    </row>
    <row r="867" spans="4:4" x14ac:dyDescent="0.2">
      <c r="D867" s="139"/>
    </row>
    <row r="868" spans="4:4" x14ac:dyDescent="0.2">
      <c r="D868" s="139"/>
    </row>
    <row r="869" spans="4:4" x14ac:dyDescent="0.2">
      <c r="D869" s="139"/>
    </row>
    <row r="870" spans="4:4" x14ac:dyDescent="0.2">
      <c r="D870" s="139"/>
    </row>
    <row r="871" spans="4:4" x14ac:dyDescent="0.2">
      <c r="D871" s="139"/>
    </row>
    <row r="872" spans="4:4" x14ac:dyDescent="0.2">
      <c r="D872" s="139"/>
    </row>
    <row r="873" spans="4:4" x14ac:dyDescent="0.2">
      <c r="D873" s="139"/>
    </row>
    <row r="874" spans="4:4" x14ac:dyDescent="0.2">
      <c r="D874" s="139"/>
    </row>
    <row r="875" spans="4:4" x14ac:dyDescent="0.2">
      <c r="D875" s="139"/>
    </row>
    <row r="876" spans="4:4" x14ac:dyDescent="0.2">
      <c r="D876" s="139"/>
    </row>
    <row r="877" spans="4:4" x14ac:dyDescent="0.2">
      <c r="D877" s="139"/>
    </row>
    <row r="878" spans="4:4" x14ac:dyDescent="0.2">
      <c r="D878" s="139"/>
    </row>
    <row r="879" spans="4:4" x14ac:dyDescent="0.2">
      <c r="D879" s="139"/>
    </row>
    <row r="880" spans="4:4" x14ac:dyDescent="0.2">
      <c r="D880" s="139"/>
    </row>
    <row r="881" spans="4:4" x14ac:dyDescent="0.2">
      <c r="D881" s="139"/>
    </row>
    <row r="882" spans="4:4" x14ac:dyDescent="0.2">
      <c r="D882" s="139"/>
    </row>
    <row r="883" spans="4:4" x14ac:dyDescent="0.2">
      <c r="D883" s="139"/>
    </row>
    <row r="884" spans="4:4" x14ac:dyDescent="0.2">
      <c r="D884" s="139"/>
    </row>
    <row r="885" spans="4:4" x14ac:dyDescent="0.2">
      <c r="D885" s="139"/>
    </row>
    <row r="886" spans="4:4" x14ac:dyDescent="0.2">
      <c r="D886" s="139"/>
    </row>
    <row r="887" spans="4:4" x14ac:dyDescent="0.2">
      <c r="D887" s="139"/>
    </row>
    <row r="888" spans="4:4" x14ac:dyDescent="0.2">
      <c r="D888" s="139"/>
    </row>
    <row r="889" spans="4:4" x14ac:dyDescent="0.2">
      <c r="D889" s="139"/>
    </row>
    <row r="890" spans="4:4" x14ac:dyDescent="0.2">
      <c r="D890" s="139"/>
    </row>
    <row r="891" spans="4:4" x14ac:dyDescent="0.2">
      <c r="D891" s="139"/>
    </row>
    <row r="892" spans="4:4" x14ac:dyDescent="0.2">
      <c r="D892" s="139"/>
    </row>
    <row r="893" spans="4:4" x14ac:dyDescent="0.2">
      <c r="D893" s="139"/>
    </row>
    <row r="894" spans="4:4" x14ac:dyDescent="0.2">
      <c r="D894" s="139"/>
    </row>
    <row r="895" spans="4:4" x14ac:dyDescent="0.2">
      <c r="D895" s="139"/>
    </row>
    <row r="896" spans="4:4" x14ac:dyDescent="0.2">
      <c r="D896" s="139"/>
    </row>
    <row r="897" spans="4:4" x14ac:dyDescent="0.2">
      <c r="D897" s="139"/>
    </row>
    <row r="898" spans="4:4" x14ac:dyDescent="0.2">
      <c r="D898" s="139"/>
    </row>
    <row r="899" spans="4:4" x14ac:dyDescent="0.2">
      <c r="D899" s="139"/>
    </row>
    <row r="900" spans="4:4" x14ac:dyDescent="0.2">
      <c r="D900" s="139"/>
    </row>
    <row r="901" spans="4:4" x14ac:dyDescent="0.2">
      <c r="D901" s="139"/>
    </row>
    <row r="902" spans="4:4" x14ac:dyDescent="0.2">
      <c r="D902" s="139"/>
    </row>
    <row r="903" spans="4:4" x14ac:dyDescent="0.2">
      <c r="D903" s="139"/>
    </row>
    <row r="904" spans="4:4" x14ac:dyDescent="0.2">
      <c r="D904" s="139"/>
    </row>
    <row r="905" spans="4:4" x14ac:dyDescent="0.2">
      <c r="D905" s="139"/>
    </row>
    <row r="906" spans="4:4" x14ac:dyDescent="0.2">
      <c r="D906" s="139"/>
    </row>
    <row r="907" spans="4:4" x14ac:dyDescent="0.2">
      <c r="D907" s="139"/>
    </row>
    <row r="908" spans="4:4" x14ac:dyDescent="0.2">
      <c r="D908" s="139"/>
    </row>
    <row r="909" spans="4:4" x14ac:dyDescent="0.2">
      <c r="D909" s="139"/>
    </row>
    <row r="910" spans="4:4" x14ac:dyDescent="0.2">
      <c r="D910" s="139"/>
    </row>
    <row r="911" spans="4:4" x14ac:dyDescent="0.2">
      <c r="D911" s="139"/>
    </row>
    <row r="912" spans="4:4" x14ac:dyDescent="0.2">
      <c r="D912" s="139"/>
    </row>
    <row r="913" spans="4:4" x14ac:dyDescent="0.2">
      <c r="D913" s="139"/>
    </row>
    <row r="914" spans="4:4" x14ac:dyDescent="0.2">
      <c r="D914" s="139"/>
    </row>
    <row r="915" spans="4:4" x14ac:dyDescent="0.2">
      <c r="D915" s="139"/>
    </row>
    <row r="916" spans="4:4" x14ac:dyDescent="0.2">
      <c r="D916" s="139"/>
    </row>
    <row r="917" spans="4:4" x14ac:dyDescent="0.2">
      <c r="D917" s="139"/>
    </row>
    <row r="918" spans="4:4" x14ac:dyDescent="0.2">
      <c r="D918" s="139"/>
    </row>
    <row r="919" spans="4:4" x14ac:dyDescent="0.2">
      <c r="D919" s="139"/>
    </row>
    <row r="920" spans="4:4" x14ac:dyDescent="0.2">
      <c r="D920" s="139"/>
    </row>
    <row r="921" spans="4:4" x14ac:dyDescent="0.2">
      <c r="D921" s="139"/>
    </row>
    <row r="922" spans="4:4" x14ac:dyDescent="0.2">
      <c r="D922" s="139"/>
    </row>
    <row r="923" spans="4:4" x14ac:dyDescent="0.2">
      <c r="D923" s="139"/>
    </row>
    <row r="924" spans="4:4" x14ac:dyDescent="0.2">
      <c r="D924" s="139"/>
    </row>
    <row r="925" spans="4:4" x14ac:dyDescent="0.2">
      <c r="D925" s="139"/>
    </row>
    <row r="926" spans="4:4" x14ac:dyDescent="0.2">
      <c r="D926" s="139"/>
    </row>
    <row r="927" spans="4:4" x14ac:dyDescent="0.2">
      <c r="D927" s="139"/>
    </row>
    <row r="928" spans="4:4" x14ac:dyDescent="0.2">
      <c r="D928" s="139"/>
    </row>
    <row r="929" spans="4:4" x14ac:dyDescent="0.2">
      <c r="D929" s="139"/>
    </row>
    <row r="930" spans="4:4" x14ac:dyDescent="0.2">
      <c r="D930" s="139"/>
    </row>
    <row r="931" spans="4:4" x14ac:dyDescent="0.2">
      <c r="D931" s="139"/>
    </row>
    <row r="932" spans="4:4" x14ac:dyDescent="0.2">
      <c r="D932" s="139"/>
    </row>
    <row r="933" spans="4:4" x14ac:dyDescent="0.2">
      <c r="D933" s="139"/>
    </row>
    <row r="934" spans="4:4" x14ac:dyDescent="0.2">
      <c r="D934" s="139"/>
    </row>
    <row r="935" spans="4:4" x14ac:dyDescent="0.2">
      <c r="D935" s="139"/>
    </row>
    <row r="936" spans="4:4" x14ac:dyDescent="0.2">
      <c r="D936" s="139"/>
    </row>
    <row r="937" spans="4:4" x14ac:dyDescent="0.2">
      <c r="D937" s="139"/>
    </row>
    <row r="938" spans="4:4" x14ac:dyDescent="0.2">
      <c r="D938" s="139"/>
    </row>
    <row r="939" spans="4:4" x14ac:dyDescent="0.2">
      <c r="D939" s="139"/>
    </row>
    <row r="940" spans="4:4" x14ac:dyDescent="0.2">
      <c r="D940" s="139"/>
    </row>
    <row r="941" spans="4:4" x14ac:dyDescent="0.2">
      <c r="D941" s="139"/>
    </row>
    <row r="942" spans="4:4" x14ac:dyDescent="0.2">
      <c r="D942" s="139"/>
    </row>
    <row r="943" spans="4:4" x14ac:dyDescent="0.2">
      <c r="D943" s="139"/>
    </row>
    <row r="944" spans="4:4" x14ac:dyDescent="0.2">
      <c r="D944" s="139"/>
    </row>
    <row r="945" spans="4:4" x14ac:dyDescent="0.2">
      <c r="D945" s="139"/>
    </row>
    <row r="946" spans="4:4" x14ac:dyDescent="0.2">
      <c r="D946" s="139"/>
    </row>
    <row r="947" spans="4:4" x14ac:dyDescent="0.2">
      <c r="D947" s="139"/>
    </row>
    <row r="948" spans="4:4" x14ac:dyDescent="0.2">
      <c r="D948" s="139"/>
    </row>
    <row r="949" spans="4:4" x14ac:dyDescent="0.2">
      <c r="D949" s="139"/>
    </row>
    <row r="950" spans="4:4" x14ac:dyDescent="0.2">
      <c r="D950" s="139"/>
    </row>
    <row r="951" spans="4:4" x14ac:dyDescent="0.2">
      <c r="D951" s="139"/>
    </row>
    <row r="952" spans="4:4" x14ac:dyDescent="0.2">
      <c r="D952" s="139"/>
    </row>
    <row r="953" spans="4:4" x14ac:dyDescent="0.2">
      <c r="D953" s="139"/>
    </row>
    <row r="954" spans="4:4" x14ac:dyDescent="0.2">
      <c r="D954" s="139"/>
    </row>
    <row r="955" spans="4:4" x14ac:dyDescent="0.2">
      <c r="D955" s="139"/>
    </row>
    <row r="956" spans="4:4" x14ac:dyDescent="0.2">
      <c r="D956" s="139"/>
    </row>
    <row r="957" spans="4:4" x14ac:dyDescent="0.2">
      <c r="D957" s="139"/>
    </row>
    <row r="958" spans="4:4" x14ac:dyDescent="0.2">
      <c r="D958" s="139"/>
    </row>
    <row r="959" spans="4:4" x14ac:dyDescent="0.2">
      <c r="D959" s="139"/>
    </row>
    <row r="960" spans="4:4" x14ac:dyDescent="0.2">
      <c r="D960" s="139"/>
    </row>
    <row r="961" spans="4:4" x14ac:dyDescent="0.2">
      <c r="D961" s="139"/>
    </row>
    <row r="962" spans="4:4" x14ac:dyDescent="0.2">
      <c r="D962" s="139"/>
    </row>
    <row r="963" spans="4:4" x14ac:dyDescent="0.2">
      <c r="D963" s="139"/>
    </row>
    <row r="964" spans="4:4" x14ac:dyDescent="0.2">
      <c r="D964" s="139"/>
    </row>
    <row r="965" spans="4:4" x14ac:dyDescent="0.2">
      <c r="D965" s="139"/>
    </row>
    <row r="966" spans="4:4" x14ac:dyDescent="0.2">
      <c r="D966" s="139"/>
    </row>
    <row r="967" spans="4:4" x14ac:dyDescent="0.2">
      <c r="D967" s="139"/>
    </row>
    <row r="968" spans="4:4" x14ac:dyDescent="0.2">
      <c r="D968" s="139"/>
    </row>
    <row r="969" spans="4:4" x14ac:dyDescent="0.2">
      <c r="D969" s="139"/>
    </row>
    <row r="970" spans="4:4" x14ac:dyDescent="0.2">
      <c r="D970" s="139"/>
    </row>
    <row r="971" spans="4:4" x14ac:dyDescent="0.2">
      <c r="D971" s="139"/>
    </row>
    <row r="972" spans="4:4" x14ac:dyDescent="0.2">
      <c r="D972" s="139"/>
    </row>
    <row r="973" spans="4:4" x14ac:dyDescent="0.2">
      <c r="D973" s="139"/>
    </row>
    <row r="974" spans="4:4" x14ac:dyDescent="0.2">
      <c r="D974" s="139"/>
    </row>
    <row r="975" spans="4:4" x14ac:dyDescent="0.2">
      <c r="D975" s="139"/>
    </row>
    <row r="976" spans="4:4" x14ac:dyDescent="0.2">
      <c r="D976" s="139"/>
    </row>
    <row r="977" spans="4:4" x14ac:dyDescent="0.2">
      <c r="D977" s="139"/>
    </row>
    <row r="978" spans="4:4" x14ac:dyDescent="0.2">
      <c r="D978" s="139"/>
    </row>
    <row r="979" spans="4:4" x14ac:dyDescent="0.2">
      <c r="D979" s="139"/>
    </row>
    <row r="980" spans="4:4" x14ac:dyDescent="0.2">
      <c r="D980" s="139"/>
    </row>
    <row r="981" spans="4:4" x14ac:dyDescent="0.2">
      <c r="D981" s="139"/>
    </row>
    <row r="982" spans="4:4" x14ac:dyDescent="0.2">
      <c r="D982" s="139"/>
    </row>
    <row r="983" spans="4:4" x14ac:dyDescent="0.2">
      <c r="D983" s="139"/>
    </row>
    <row r="984" spans="4:4" x14ac:dyDescent="0.2">
      <c r="D984" s="139"/>
    </row>
    <row r="985" spans="4:4" x14ac:dyDescent="0.2">
      <c r="D985" s="139"/>
    </row>
    <row r="986" spans="4:4" x14ac:dyDescent="0.2">
      <c r="D986" s="139"/>
    </row>
    <row r="987" spans="4:4" x14ac:dyDescent="0.2">
      <c r="D987" s="139"/>
    </row>
    <row r="988" spans="4:4" x14ac:dyDescent="0.2">
      <c r="D988" s="139"/>
    </row>
    <row r="989" spans="4:4" x14ac:dyDescent="0.2">
      <c r="D989" s="139"/>
    </row>
    <row r="990" spans="4:4" x14ac:dyDescent="0.2">
      <c r="D990" s="139"/>
    </row>
    <row r="991" spans="4:4" x14ac:dyDescent="0.2">
      <c r="D991" s="139"/>
    </row>
    <row r="992" spans="4:4" x14ac:dyDescent="0.2">
      <c r="D992" s="139"/>
    </row>
    <row r="993" spans="4:4" x14ac:dyDescent="0.2">
      <c r="D993" s="139"/>
    </row>
    <row r="994" spans="4:4" x14ac:dyDescent="0.2">
      <c r="D994" s="139"/>
    </row>
    <row r="995" spans="4:4" x14ac:dyDescent="0.2">
      <c r="D995" s="139"/>
    </row>
    <row r="996" spans="4:4" x14ac:dyDescent="0.2">
      <c r="D996" s="139"/>
    </row>
    <row r="997" spans="4:4" x14ac:dyDescent="0.2">
      <c r="D997" s="139"/>
    </row>
    <row r="998" spans="4:4" x14ac:dyDescent="0.2">
      <c r="D998" s="139"/>
    </row>
    <row r="999" spans="4:4" x14ac:dyDescent="0.2">
      <c r="D999" s="139"/>
    </row>
    <row r="1000" spans="4:4" x14ac:dyDescent="0.2">
      <c r="D1000" s="139"/>
    </row>
    <row r="1001" spans="4:4" x14ac:dyDescent="0.2">
      <c r="D1001" s="139"/>
    </row>
    <row r="1002" spans="4:4" x14ac:dyDescent="0.2">
      <c r="D1002" s="139"/>
    </row>
    <row r="1003" spans="4:4" x14ac:dyDescent="0.2">
      <c r="D1003" s="139"/>
    </row>
    <row r="1004" spans="4:4" x14ac:dyDescent="0.2">
      <c r="D1004" s="139"/>
    </row>
    <row r="1005" spans="4:4" x14ac:dyDescent="0.2">
      <c r="D1005" s="139"/>
    </row>
    <row r="1006" spans="4:4" x14ac:dyDescent="0.2">
      <c r="D1006" s="139"/>
    </row>
    <row r="1007" spans="4:4" x14ac:dyDescent="0.2">
      <c r="D1007" s="139"/>
    </row>
    <row r="1008" spans="4:4" x14ac:dyDescent="0.2">
      <c r="D1008" s="139"/>
    </row>
    <row r="1009" spans="4:4" x14ac:dyDescent="0.2">
      <c r="D1009" s="139"/>
    </row>
    <row r="1010" spans="4:4" x14ac:dyDescent="0.2">
      <c r="D1010" s="139"/>
    </row>
    <row r="1011" spans="4:4" x14ac:dyDescent="0.2">
      <c r="D1011" s="139"/>
    </row>
    <row r="1012" spans="4:4" x14ac:dyDescent="0.2">
      <c r="D1012" s="139"/>
    </row>
    <row r="1013" spans="4:4" x14ac:dyDescent="0.2">
      <c r="D1013" s="139"/>
    </row>
    <row r="1014" spans="4:4" x14ac:dyDescent="0.2">
      <c r="D1014" s="139"/>
    </row>
    <row r="1015" spans="4:4" x14ac:dyDescent="0.2">
      <c r="D1015" s="139"/>
    </row>
    <row r="1016" spans="4:4" x14ac:dyDescent="0.2">
      <c r="D1016" s="139"/>
    </row>
    <row r="1017" spans="4:4" x14ac:dyDescent="0.2">
      <c r="D1017" s="139"/>
    </row>
    <row r="1018" spans="4:4" x14ac:dyDescent="0.2">
      <c r="D1018" s="139"/>
    </row>
    <row r="1019" spans="4:4" x14ac:dyDescent="0.2">
      <c r="D1019" s="139"/>
    </row>
    <row r="1020" spans="4:4" x14ac:dyDescent="0.2">
      <c r="D1020" s="139"/>
    </row>
    <row r="1021" spans="4:4" x14ac:dyDescent="0.2">
      <c r="D1021" s="139"/>
    </row>
    <row r="1022" spans="4:4" x14ac:dyDescent="0.2">
      <c r="D1022" s="139"/>
    </row>
    <row r="1023" spans="4:4" x14ac:dyDescent="0.2">
      <c r="D1023" s="139"/>
    </row>
    <row r="1024" spans="4:4" x14ac:dyDescent="0.2">
      <c r="D1024" s="139"/>
    </row>
    <row r="1025" spans="4:4" x14ac:dyDescent="0.2">
      <c r="D1025" s="139"/>
    </row>
    <row r="1026" spans="4:4" x14ac:dyDescent="0.2">
      <c r="D1026" s="139"/>
    </row>
    <row r="1027" spans="4:4" x14ac:dyDescent="0.2">
      <c r="D1027" s="139"/>
    </row>
    <row r="1028" spans="4:4" x14ac:dyDescent="0.2">
      <c r="D1028" s="139"/>
    </row>
    <row r="1029" spans="4:4" x14ac:dyDescent="0.2">
      <c r="D1029" s="139"/>
    </row>
    <row r="1030" spans="4:4" x14ac:dyDescent="0.2">
      <c r="D1030" s="139"/>
    </row>
    <row r="1031" spans="4:4" x14ac:dyDescent="0.2">
      <c r="D1031" s="139"/>
    </row>
    <row r="1032" spans="4:4" x14ac:dyDescent="0.2">
      <c r="D1032" s="139"/>
    </row>
    <row r="1033" spans="4:4" x14ac:dyDescent="0.2">
      <c r="D1033" s="139"/>
    </row>
    <row r="1034" spans="4:4" x14ac:dyDescent="0.2">
      <c r="D1034" s="139"/>
    </row>
    <row r="1035" spans="4:4" x14ac:dyDescent="0.2">
      <c r="D1035" s="139"/>
    </row>
    <row r="1036" spans="4:4" x14ac:dyDescent="0.2">
      <c r="D1036" s="139"/>
    </row>
    <row r="1037" spans="4:4" x14ac:dyDescent="0.2">
      <c r="D1037" s="139"/>
    </row>
    <row r="1038" spans="4:4" x14ac:dyDescent="0.2">
      <c r="D1038" s="139"/>
    </row>
    <row r="1039" spans="4:4" x14ac:dyDescent="0.2">
      <c r="D1039" s="139"/>
    </row>
    <row r="1040" spans="4:4" x14ac:dyDescent="0.2">
      <c r="D1040" s="139"/>
    </row>
    <row r="1041" spans="4:4" x14ac:dyDescent="0.2">
      <c r="D1041" s="139"/>
    </row>
    <row r="1042" spans="4:4" x14ac:dyDescent="0.2">
      <c r="D1042" s="139"/>
    </row>
    <row r="1043" spans="4:4" x14ac:dyDescent="0.2">
      <c r="D1043" s="139"/>
    </row>
    <row r="1044" spans="4:4" x14ac:dyDescent="0.2">
      <c r="D1044" s="139"/>
    </row>
    <row r="1045" spans="4:4" x14ac:dyDescent="0.2">
      <c r="D1045" s="139"/>
    </row>
    <row r="1046" spans="4:4" x14ac:dyDescent="0.2">
      <c r="D1046" s="139"/>
    </row>
    <row r="1047" spans="4:4" x14ac:dyDescent="0.2">
      <c r="D1047" s="139"/>
    </row>
    <row r="1048" spans="4:4" x14ac:dyDescent="0.2">
      <c r="D1048" s="139"/>
    </row>
    <row r="1049" spans="4:4" x14ac:dyDescent="0.2">
      <c r="D1049" s="139"/>
    </row>
    <row r="1050" spans="4:4" x14ac:dyDescent="0.2">
      <c r="D1050" s="139"/>
    </row>
    <row r="1051" spans="4:4" x14ac:dyDescent="0.2">
      <c r="D1051" s="139"/>
    </row>
    <row r="1052" spans="4:4" x14ac:dyDescent="0.2">
      <c r="D1052" s="139"/>
    </row>
    <row r="1053" spans="4:4" x14ac:dyDescent="0.2">
      <c r="D1053" s="139"/>
    </row>
    <row r="1054" spans="4:4" x14ac:dyDescent="0.2">
      <c r="D1054" s="139"/>
    </row>
    <row r="1055" spans="4:4" x14ac:dyDescent="0.2">
      <c r="D1055" s="139"/>
    </row>
    <row r="1056" spans="4:4" x14ac:dyDescent="0.2">
      <c r="D1056" s="139"/>
    </row>
    <row r="1057" spans="4:4" x14ac:dyDescent="0.2">
      <c r="D1057" s="139"/>
    </row>
    <row r="1058" spans="4:4" x14ac:dyDescent="0.2">
      <c r="D1058" s="139"/>
    </row>
    <row r="1059" spans="4:4" x14ac:dyDescent="0.2">
      <c r="D1059" s="139"/>
    </row>
    <row r="1060" spans="4:4" x14ac:dyDescent="0.2">
      <c r="D1060" s="139"/>
    </row>
    <row r="1061" spans="4:4" x14ac:dyDescent="0.2">
      <c r="D1061" s="139"/>
    </row>
    <row r="1062" spans="4:4" x14ac:dyDescent="0.2">
      <c r="D1062" s="139"/>
    </row>
    <row r="1063" spans="4:4" x14ac:dyDescent="0.2">
      <c r="D1063" s="139"/>
    </row>
    <row r="1064" spans="4:4" x14ac:dyDescent="0.2">
      <c r="D1064" s="139"/>
    </row>
    <row r="1065" spans="4:4" x14ac:dyDescent="0.2">
      <c r="D1065" s="139"/>
    </row>
    <row r="1066" spans="4:4" x14ac:dyDescent="0.2">
      <c r="D1066" s="139"/>
    </row>
    <row r="1067" spans="4:4" x14ac:dyDescent="0.2">
      <c r="D1067" s="139"/>
    </row>
    <row r="1068" spans="4:4" x14ac:dyDescent="0.2">
      <c r="D1068" s="139"/>
    </row>
    <row r="1069" spans="4:4" x14ac:dyDescent="0.2">
      <c r="D1069" s="139"/>
    </row>
    <row r="1070" spans="4:4" x14ac:dyDescent="0.2">
      <c r="D1070" s="139"/>
    </row>
    <row r="1071" spans="4:4" x14ac:dyDescent="0.2">
      <c r="D1071" s="139"/>
    </row>
    <row r="1072" spans="4:4" x14ac:dyDescent="0.2">
      <c r="D1072" s="139"/>
    </row>
    <row r="1073" spans="4:4" x14ac:dyDescent="0.2">
      <c r="D1073" s="139"/>
    </row>
    <row r="1074" spans="4:4" x14ac:dyDescent="0.2">
      <c r="D1074" s="139"/>
    </row>
    <row r="1075" spans="4:4" x14ac:dyDescent="0.2">
      <c r="D1075" s="139"/>
    </row>
    <row r="1076" spans="4:4" x14ac:dyDescent="0.2">
      <c r="D1076" s="139"/>
    </row>
    <row r="1077" spans="4:4" x14ac:dyDescent="0.2">
      <c r="D1077" s="139"/>
    </row>
    <row r="1078" spans="4:4" x14ac:dyDescent="0.2">
      <c r="D1078" s="139"/>
    </row>
    <row r="1079" spans="4:4" x14ac:dyDescent="0.2">
      <c r="D1079" s="139"/>
    </row>
    <row r="1080" spans="4:4" x14ac:dyDescent="0.2">
      <c r="D1080" s="139"/>
    </row>
    <row r="1081" spans="4:4" x14ac:dyDescent="0.2">
      <c r="D1081" s="139"/>
    </row>
    <row r="1082" spans="4:4" x14ac:dyDescent="0.2">
      <c r="D1082" s="139"/>
    </row>
    <row r="1083" spans="4:4" x14ac:dyDescent="0.2">
      <c r="D1083" s="139"/>
    </row>
    <row r="1084" spans="4:4" x14ac:dyDescent="0.2">
      <c r="D1084" s="139"/>
    </row>
    <row r="1085" spans="4:4" x14ac:dyDescent="0.2">
      <c r="D1085" s="139"/>
    </row>
    <row r="1086" spans="4:4" x14ac:dyDescent="0.2">
      <c r="D1086" s="139"/>
    </row>
    <row r="1087" spans="4:4" x14ac:dyDescent="0.2">
      <c r="D1087" s="139"/>
    </row>
    <row r="1088" spans="4:4" x14ac:dyDescent="0.2">
      <c r="D1088" s="139"/>
    </row>
    <row r="1089" spans="4:4" x14ac:dyDescent="0.2">
      <c r="D1089" s="139"/>
    </row>
    <row r="1090" spans="4:4" x14ac:dyDescent="0.2">
      <c r="D1090" s="139"/>
    </row>
    <row r="1091" spans="4:4" x14ac:dyDescent="0.2">
      <c r="D1091" s="139"/>
    </row>
    <row r="1092" spans="4:4" x14ac:dyDescent="0.2">
      <c r="D1092" s="139"/>
    </row>
    <row r="1093" spans="4:4" x14ac:dyDescent="0.2">
      <c r="D1093" s="139"/>
    </row>
    <row r="1094" spans="4:4" x14ac:dyDescent="0.2">
      <c r="D1094" s="139"/>
    </row>
    <row r="1095" spans="4:4" x14ac:dyDescent="0.2">
      <c r="D1095" s="139"/>
    </row>
    <row r="1096" spans="4:4" x14ac:dyDescent="0.2">
      <c r="D1096" s="139"/>
    </row>
    <row r="1097" spans="4:4" x14ac:dyDescent="0.2">
      <c r="D1097" s="139"/>
    </row>
    <row r="1098" spans="4:4" x14ac:dyDescent="0.2">
      <c r="D1098" s="139"/>
    </row>
    <row r="1099" spans="4:4" x14ac:dyDescent="0.2">
      <c r="D1099" s="139"/>
    </row>
    <row r="1100" spans="4:4" x14ac:dyDescent="0.2">
      <c r="D1100" s="139"/>
    </row>
    <row r="1101" spans="4:4" x14ac:dyDescent="0.2">
      <c r="D1101" s="139"/>
    </row>
    <row r="1102" spans="4:4" x14ac:dyDescent="0.2">
      <c r="D1102" s="139"/>
    </row>
    <row r="1103" spans="4:4" x14ac:dyDescent="0.2">
      <c r="D1103" s="139"/>
    </row>
    <row r="1104" spans="4:4" x14ac:dyDescent="0.2">
      <c r="D1104" s="139"/>
    </row>
    <row r="1105" spans="4:4" x14ac:dyDescent="0.2">
      <c r="D1105" s="139"/>
    </row>
    <row r="1106" spans="4:4" x14ac:dyDescent="0.2">
      <c r="D1106" s="139"/>
    </row>
    <row r="1107" spans="4:4" x14ac:dyDescent="0.2">
      <c r="D1107" s="139"/>
    </row>
    <row r="1108" spans="4:4" x14ac:dyDescent="0.2">
      <c r="D1108" s="139"/>
    </row>
    <row r="1109" spans="4:4" x14ac:dyDescent="0.2">
      <c r="D1109" s="139"/>
    </row>
    <row r="1110" spans="4:4" x14ac:dyDescent="0.2">
      <c r="D1110" s="139"/>
    </row>
    <row r="1111" spans="4:4" x14ac:dyDescent="0.2">
      <c r="D1111" s="139"/>
    </row>
    <row r="1112" spans="4:4" x14ac:dyDescent="0.2">
      <c r="D1112" s="139"/>
    </row>
    <row r="1113" spans="4:4" x14ac:dyDescent="0.2">
      <c r="D1113" s="139"/>
    </row>
    <row r="1114" spans="4:4" x14ac:dyDescent="0.2">
      <c r="D1114" s="139"/>
    </row>
    <row r="1115" spans="4:4" x14ac:dyDescent="0.2">
      <c r="D1115" s="139"/>
    </row>
    <row r="1116" spans="4:4" x14ac:dyDescent="0.2">
      <c r="D1116" s="139"/>
    </row>
    <row r="1117" spans="4:4" x14ac:dyDescent="0.2">
      <c r="D1117" s="139"/>
    </row>
    <row r="1118" spans="4:4" x14ac:dyDescent="0.2">
      <c r="D1118" s="139"/>
    </row>
    <row r="1119" spans="4:4" x14ac:dyDescent="0.2">
      <c r="D1119" s="139"/>
    </row>
    <row r="1120" spans="4:4" x14ac:dyDescent="0.2">
      <c r="D1120" s="139"/>
    </row>
    <row r="1121" spans="4:4" x14ac:dyDescent="0.2">
      <c r="D1121" s="139"/>
    </row>
    <row r="1122" spans="4:4" x14ac:dyDescent="0.2">
      <c r="D1122" s="139"/>
    </row>
    <row r="1123" spans="4:4" x14ac:dyDescent="0.2">
      <c r="D1123" s="139"/>
    </row>
    <row r="1124" spans="4:4" x14ac:dyDescent="0.2">
      <c r="D1124" s="139"/>
    </row>
    <row r="1125" spans="4:4" x14ac:dyDescent="0.2">
      <c r="D1125" s="139"/>
    </row>
    <row r="1126" spans="4:4" x14ac:dyDescent="0.2">
      <c r="D1126" s="139"/>
    </row>
    <row r="1127" spans="4:4" x14ac:dyDescent="0.2">
      <c r="D1127" s="139"/>
    </row>
    <row r="1128" spans="4:4" x14ac:dyDescent="0.2">
      <c r="D1128" s="139"/>
    </row>
    <row r="1129" spans="4:4" x14ac:dyDescent="0.2">
      <c r="D1129" s="139"/>
    </row>
    <row r="1130" spans="4:4" x14ac:dyDescent="0.2">
      <c r="D1130" s="139"/>
    </row>
    <row r="1131" spans="4:4" x14ac:dyDescent="0.2">
      <c r="D1131" s="139"/>
    </row>
    <row r="1132" spans="4:4" x14ac:dyDescent="0.2">
      <c r="D1132" s="139"/>
    </row>
    <row r="1133" spans="4:4" x14ac:dyDescent="0.2">
      <c r="D1133" s="139"/>
    </row>
    <row r="1134" spans="4:4" x14ac:dyDescent="0.2">
      <c r="D1134" s="139"/>
    </row>
    <row r="1135" spans="4:4" x14ac:dyDescent="0.2">
      <c r="D1135" s="139"/>
    </row>
    <row r="1136" spans="4:4" x14ac:dyDescent="0.2">
      <c r="D1136" s="139"/>
    </row>
    <row r="1137" spans="4:4" x14ac:dyDescent="0.2">
      <c r="D1137" s="139"/>
    </row>
    <row r="1138" spans="4:4" x14ac:dyDescent="0.2">
      <c r="D1138" s="139"/>
    </row>
    <row r="1139" spans="4:4" x14ac:dyDescent="0.2">
      <c r="D1139" s="139"/>
    </row>
    <row r="1140" spans="4:4" x14ac:dyDescent="0.2">
      <c r="D1140" s="139"/>
    </row>
    <row r="1141" spans="4:4" x14ac:dyDescent="0.2">
      <c r="D1141" s="139"/>
    </row>
    <row r="1142" spans="4:4" x14ac:dyDescent="0.2">
      <c r="D1142" s="139"/>
    </row>
    <row r="1143" spans="4:4" x14ac:dyDescent="0.2">
      <c r="D1143" s="139"/>
    </row>
    <row r="1144" spans="4:4" x14ac:dyDescent="0.2">
      <c r="D1144" s="139"/>
    </row>
    <row r="1145" spans="4:4" x14ac:dyDescent="0.2">
      <c r="D1145" s="139"/>
    </row>
    <row r="1146" spans="4:4" x14ac:dyDescent="0.2">
      <c r="D1146" s="139"/>
    </row>
    <row r="1147" spans="4:4" x14ac:dyDescent="0.2">
      <c r="D1147" s="139"/>
    </row>
    <row r="1148" spans="4:4" x14ac:dyDescent="0.2">
      <c r="D1148" s="139"/>
    </row>
    <row r="1149" spans="4:4" x14ac:dyDescent="0.2">
      <c r="D1149" s="139"/>
    </row>
    <row r="1150" spans="4:4" x14ac:dyDescent="0.2">
      <c r="D1150" s="139"/>
    </row>
    <row r="1151" spans="4:4" x14ac:dyDescent="0.2">
      <c r="D1151" s="139"/>
    </row>
    <row r="1152" spans="4:4" x14ac:dyDescent="0.2">
      <c r="D1152" s="139"/>
    </row>
    <row r="1153" spans="4:4" x14ac:dyDescent="0.2">
      <c r="D1153" s="139"/>
    </row>
    <row r="1154" spans="4:4" x14ac:dyDescent="0.2">
      <c r="D1154" s="139"/>
    </row>
    <row r="1155" spans="4:4" x14ac:dyDescent="0.2">
      <c r="D1155" s="139"/>
    </row>
    <row r="1156" spans="4:4" x14ac:dyDescent="0.2">
      <c r="D1156" s="139"/>
    </row>
    <row r="1157" spans="4:4" x14ac:dyDescent="0.2">
      <c r="D1157" s="139"/>
    </row>
    <row r="1158" spans="4:4" x14ac:dyDescent="0.2">
      <c r="D1158" s="139"/>
    </row>
    <row r="1159" spans="4:4" x14ac:dyDescent="0.2">
      <c r="D1159" s="139"/>
    </row>
    <row r="1160" spans="4:4" x14ac:dyDescent="0.2">
      <c r="D1160" s="139"/>
    </row>
    <row r="1161" spans="4:4" x14ac:dyDescent="0.2">
      <c r="D1161" s="139"/>
    </row>
    <row r="1162" spans="4:4" x14ac:dyDescent="0.2">
      <c r="D1162" s="139"/>
    </row>
    <row r="1163" spans="4:4" x14ac:dyDescent="0.2">
      <c r="D1163" s="139"/>
    </row>
    <row r="1164" spans="4:4" x14ac:dyDescent="0.2">
      <c r="D1164" s="139"/>
    </row>
    <row r="1165" spans="4:4" x14ac:dyDescent="0.2">
      <c r="D1165" s="139"/>
    </row>
    <row r="1166" spans="4:4" x14ac:dyDescent="0.2">
      <c r="D1166" s="139"/>
    </row>
    <row r="1167" spans="4:4" x14ac:dyDescent="0.2">
      <c r="D1167" s="139"/>
    </row>
    <row r="1168" spans="4:4" x14ac:dyDescent="0.2">
      <c r="D1168" s="139"/>
    </row>
    <row r="1169" spans="4:4" x14ac:dyDescent="0.2">
      <c r="D1169" s="139"/>
    </row>
    <row r="1170" spans="4:4" x14ac:dyDescent="0.2">
      <c r="D1170" s="139"/>
    </row>
    <row r="1171" spans="4:4" x14ac:dyDescent="0.2">
      <c r="D1171" s="139"/>
    </row>
    <row r="1172" spans="4:4" x14ac:dyDescent="0.2">
      <c r="D1172" s="139"/>
    </row>
    <row r="1173" spans="4:4" x14ac:dyDescent="0.2">
      <c r="D1173" s="139"/>
    </row>
    <row r="1174" spans="4:4" x14ac:dyDescent="0.2">
      <c r="D1174" s="139"/>
    </row>
    <row r="1175" spans="4:4" x14ac:dyDescent="0.2">
      <c r="D1175" s="139"/>
    </row>
    <row r="1176" spans="4:4" x14ac:dyDescent="0.2">
      <c r="D1176" s="139"/>
    </row>
    <row r="1177" spans="4:4" x14ac:dyDescent="0.2">
      <c r="D1177" s="139"/>
    </row>
    <row r="1178" spans="4:4" x14ac:dyDescent="0.2">
      <c r="D1178" s="139"/>
    </row>
    <row r="1179" spans="4:4" x14ac:dyDescent="0.2">
      <c r="D1179" s="139"/>
    </row>
    <row r="1180" spans="4:4" x14ac:dyDescent="0.2">
      <c r="D1180" s="139"/>
    </row>
    <row r="1181" spans="4:4" x14ac:dyDescent="0.2">
      <c r="D1181" s="139"/>
    </row>
    <row r="1182" spans="4:4" x14ac:dyDescent="0.2">
      <c r="D1182" s="139"/>
    </row>
    <row r="1183" spans="4:4" x14ac:dyDescent="0.2">
      <c r="D1183" s="139"/>
    </row>
    <row r="1184" spans="4:4" x14ac:dyDescent="0.2">
      <c r="D1184" s="139"/>
    </row>
    <row r="1185" spans="4:4" x14ac:dyDescent="0.2">
      <c r="D1185" s="139"/>
    </row>
    <row r="1186" spans="4:4" x14ac:dyDescent="0.2">
      <c r="D1186" s="139"/>
    </row>
    <row r="1187" spans="4:4" x14ac:dyDescent="0.2">
      <c r="D1187" s="139"/>
    </row>
    <row r="1188" spans="4:4" x14ac:dyDescent="0.2">
      <c r="D1188" s="139"/>
    </row>
    <row r="1189" spans="4:4" x14ac:dyDescent="0.2">
      <c r="D1189" s="139"/>
    </row>
    <row r="1190" spans="4:4" x14ac:dyDescent="0.2">
      <c r="D1190" s="139"/>
    </row>
    <row r="1191" spans="4:4" x14ac:dyDescent="0.2">
      <c r="D1191" s="139"/>
    </row>
    <row r="1192" spans="4:4" x14ac:dyDescent="0.2">
      <c r="D1192" s="139"/>
    </row>
    <row r="1193" spans="4:4" x14ac:dyDescent="0.2">
      <c r="D1193" s="139"/>
    </row>
    <row r="1194" spans="4:4" x14ac:dyDescent="0.2">
      <c r="D1194" s="139"/>
    </row>
    <row r="1195" spans="4:4" x14ac:dyDescent="0.2">
      <c r="D1195" s="139"/>
    </row>
    <row r="1196" spans="4:4" x14ac:dyDescent="0.2">
      <c r="D1196" s="139"/>
    </row>
    <row r="1197" spans="4:4" x14ac:dyDescent="0.2">
      <c r="D1197" s="139"/>
    </row>
    <row r="1198" spans="4:4" x14ac:dyDescent="0.2">
      <c r="D1198" s="139"/>
    </row>
    <row r="1199" spans="4:4" x14ac:dyDescent="0.2">
      <c r="D1199" s="139"/>
    </row>
    <row r="1200" spans="4:4" x14ac:dyDescent="0.2">
      <c r="D1200" s="139"/>
    </row>
    <row r="1201" spans="4:4" x14ac:dyDescent="0.2">
      <c r="D1201" s="139"/>
    </row>
    <row r="1202" spans="4:4" x14ac:dyDescent="0.2">
      <c r="D1202" s="139"/>
    </row>
    <row r="1203" spans="4:4" x14ac:dyDescent="0.2">
      <c r="D1203" s="139"/>
    </row>
    <row r="1204" spans="4:4" x14ac:dyDescent="0.2">
      <c r="D1204" s="139"/>
    </row>
    <row r="1205" spans="4:4" x14ac:dyDescent="0.2">
      <c r="D1205" s="139"/>
    </row>
    <row r="1206" spans="4:4" x14ac:dyDescent="0.2">
      <c r="D1206" s="139"/>
    </row>
    <row r="1207" spans="4:4" x14ac:dyDescent="0.2">
      <c r="D1207" s="139"/>
    </row>
    <row r="1208" spans="4:4" x14ac:dyDescent="0.2">
      <c r="D1208" s="139"/>
    </row>
    <row r="1209" spans="4:4" x14ac:dyDescent="0.2">
      <c r="D1209" s="139"/>
    </row>
    <row r="1210" spans="4:4" x14ac:dyDescent="0.2">
      <c r="D1210" s="139"/>
    </row>
    <row r="1211" spans="4:4" x14ac:dyDescent="0.2">
      <c r="D1211" s="139"/>
    </row>
    <row r="1212" spans="4:4" x14ac:dyDescent="0.2">
      <c r="D1212" s="139"/>
    </row>
    <row r="1213" spans="4:4" x14ac:dyDescent="0.2">
      <c r="D1213" s="139"/>
    </row>
    <row r="1214" spans="4:4" x14ac:dyDescent="0.2">
      <c r="D1214" s="139"/>
    </row>
    <row r="1215" spans="4:4" x14ac:dyDescent="0.2">
      <c r="D1215" s="139"/>
    </row>
    <row r="1216" spans="4:4" x14ac:dyDescent="0.2">
      <c r="D1216" s="139"/>
    </row>
    <row r="1217" spans="4:4" x14ac:dyDescent="0.2">
      <c r="D1217" s="139"/>
    </row>
    <row r="1218" spans="4:4" x14ac:dyDescent="0.2">
      <c r="D1218" s="139"/>
    </row>
    <row r="1219" spans="4:4" x14ac:dyDescent="0.2">
      <c r="D1219" s="139"/>
    </row>
    <row r="1220" spans="4:4" x14ac:dyDescent="0.2">
      <c r="D1220" s="139"/>
    </row>
    <row r="1221" spans="4:4" x14ac:dyDescent="0.2">
      <c r="D1221" s="139"/>
    </row>
    <row r="1222" spans="4:4" x14ac:dyDescent="0.2">
      <c r="D1222" s="139"/>
    </row>
    <row r="1223" spans="4:4" x14ac:dyDescent="0.2">
      <c r="D1223" s="139"/>
    </row>
    <row r="1224" spans="4:4" x14ac:dyDescent="0.2">
      <c r="D1224" s="139"/>
    </row>
    <row r="1225" spans="4:4" x14ac:dyDescent="0.2">
      <c r="D1225" s="139"/>
    </row>
    <row r="1226" spans="4:4" x14ac:dyDescent="0.2">
      <c r="D1226" s="139"/>
    </row>
    <row r="1227" spans="4:4" x14ac:dyDescent="0.2">
      <c r="D1227" s="139"/>
    </row>
    <row r="1228" spans="4:4" x14ac:dyDescent="0.2">
      <c r="D1228" s="139"/>
    </row>
    <row r="1229" spans="4:4" x14ac:dyDescent="0.2">
      <c r="D1229" s="139"/>
    </row>
    <row r="1230" spans="4:4" x14ac:dyDescent="0.2">
      <c r="D1230" s="139"/>
    </row>
    <row r="1231" spans="4:4" x14ac:dyDescent="0.2">
      <c r="D1231" s="139"/>
    </row>
    <row r="1232" spans="4:4" x14ac:dyDescent="0.2">
      <c r="D1232" s="139"/>
    </row>
    <row r="1233" spans="4:4" x14ac:dyDescent="0.2">
      <c r="D1233" s="139"/>
    </row>
    <row r="1234" spans="4:4" x14ac:dyDescent="0.2">
      <c r="D1234" s="139"/>
    </row>
    <row r="1235" spans="4:4" x14ac:dyDescent="0.2">
      <c r="D1235" s="139"/>
    </row>
    <row r="1236" spans="4:4" x14ac:dyDescent="0.2">
      <c r="D1236" s="139"/>
    </row>
    <row r="1237" spans="4:4" x14ac:dyDescent="0.2">
      <c r="D1237" s="139"/>
    </row>
    <row r="1238" spans="4:4" x14ac:dyDescent="0.2">
      <c r="D1238" s="139"/>
    </row>
    <row r="1239" spans="4:4" x14ac:dyDescent="0.2">
      <c r="D1239" s="139"/>
    </row>
    <row r="1240" spans="4:4" x14ac:dyDescent="0.2">
      <c r="D1240" s="139"/>
    </row>
    <row r="1241" spans="4:4" x14ac:dyDescent="0.2">
      <c r="D1241" s="139"/>
    </row>
    <row r="1242" spans="4:4" x14ac:dyDescent="0.2">
      <c r="D1242" s="139"/>
    </row>
    <row r="1243" spans="4:4" x14ac:dyDescent="0.2">
      <c r="D1243" s="139"/>
    </row>
    <row r="1244" spans="4:4" x14ac:dyDescent="0.2">
      <c r="D1244" s="139"/>
    </row>
    <row r="1245" spans="4:4" x14ac:dyDescent="0.2">
      <c r="D1245" s="139"/>
    </row>
    <row r="1246" spans="4:4" x14ac:dyDescent="0.2">
      <c r="D1246" s="139"/>
    </row>
    <row r="1247" spans="4:4" x14ac:dyDescent="0.2">
      <c r="D1247" s="139"/>
    </row>
    <row r="1248" spans="4:4" x14ac:dyDescent="0.2">
      <c r="D1248" s="139"/>
    </row>
    <row r="1249" spans="4:4" x14ac:dyDescent="0.2">
      <c r="D1249" s="139"/>
    </row>
    <row r="1250" spans="4:4" x14ac:dyDescent="0.2">
      <c r="D1250" s="139"/>
    </row>
    <row r="1251" spans="4:4" x14ac:dyDescent="0.2">
      <c r="D1251" s="139"/>
    </row>
    <row r="1252" spans="4:4" x14ac:dyDescent="0.2">
      <c r="D1252" s="139"/>
    </row>
    <row r="1253" spans="4:4" x14ac:dyDescent="0.2">
      <c r="D1253" s="139"/>
    </row>
    <row r="1254" spans="4:4" x14ac:dyDescent="0.2">
      <c r="D1254" s="139"/>
    </row>
    <row r="1255" spans="4:4" x14ac:dyDescent="0.2">
      <c r="D1255" s="139"/>
    </row>
    <row r="1256" spans="4:4" x14ac:dyDescent="0.2">
      <c r="D1256" s="139"/>
    </row>
    <row r="1257" spans="4:4" x14ac:dyDescent="0.2">
      <c r="D1257" s="139"/>
    </row>
    <row r="1258" spans="4:4" x14ac:dyDescent="0.2">
      <c r="D1258" s="139"/>
    </row>
    <row r="1259" spans="4:4" x14ac:dyDescent="0.2">
      <c r="D1259" s="139"/>
    </row>
    <row r="1260" spans="4:4" x14ac:dyDescent="0.2">
      <c r="D1260" s="139"/>
    </row>
    <row r="1261" spans="4:4" x14ac:dyDescent="0.2">
      <c r="D1261" s="139"/>
    </row>
    <row r="1262" spans="4:4" x14ac:dyDescent="0.2">
      <c r="D1262" s="139"/>
    </row>
    <row r="1263" spans="4:4" x14ac:dyDescent="0.2">
      <c r="D1263" s="139"/>
    </row>
    <row r="1264" spans="4:4" x14ac:dyDescent="0.2">
      <c r="D1264" s="139"/>
    </row>
    <row r="1265" spans="4:4" x14ac:dyDescent="0.2">
      <c r="D1265" s="139"/>
    </row>
    <row r="1266" spans="4:4" x14ac:dyDescent="0.2">
      <c r="D1266" s="139"/>
    </row>
    <row r="1267" spans="4:4" x14ac:dyDescent="0.2">
      <c r="D1267" s="139"/>
    </row>
    <row r="1268" spans="4:4" x14ac:dyDescent="0.2">
      <c r="D1268" s="139"/>
    </row>
    <row r="1269" spans="4:4" x14ac:dyDescent="0.2">
      <c r="D1269" s="139"/>
    </row>
    <row r="1270" spans="4:4" x14ac:dyDescent="0.2">
      <c r="D1270" s="139"/>
    </row>
    <row r="1271" spans="4:4" x14ac:dyDescent="0.2">
      <c r="D1271" s="139"/>
    </row>
    <row r="1272" spans="4:4" x14ac:dyDescent="0.2">
      <c r="D1272" s="139"/>
    </row>
    <row r="1273" spans="4:4" x14ac:dyDescent="0.2">
      <c r="D1273" s="139"/>
    </row>
    <row r="1274" spans="4:4" x14ac:dyDescent="0.2">
      <c r="D1274" s="139"/>
    </row>
    <row r="1275" spans="4:4" x14ac:dyDescent="0.2">
      <c r="D1275" s="139"/>
    </row>
    <row r="1276" spans="4:4" x14ac:dyDescent="0.2">
      <c r="D1276" s="139"/>
    </row>
    <row r="1277" spans="4:4" x14ac:dyDescent="0.2">
      <c r="D1277" s="139"/>
    </row>
    <row r="1278" spans="4:4" x14ac:dyDescent="0.2">
      <c r="D1278" s="139"/>
    </row>
    <row r="1279" spans="4:4" x14ac:dyDescent="0.2">
      <c r="D1279" s="139"/>
    </row>
    <row r="1280" spans="4:4" x14ac:dyDescent="0.2">
      <c r="D1280" s="139"/>
    </row>
    <row r="1281" spans="4:4" x14ac:dyDescent="0.2">
      <c r="D1281" s="139"/>
    </row>
    <row r="1282" spans="4:4" x14ac:dyDescent="0.2">
      <c r="D1282" s="139"/>
    </row>
    <row r="1283" spans="4:4" x14ac:dyDescent="0.2">
      <c r="D1283" s="139"/>
    </row>
    <row r="1284" spans="4:4" x14ac:dyDescent="0.2">
      <c r="D1284" s="139"/>
    </row>
    <row r="1285" spans="4:4" x14ac:dyDescent="0.2">
      <c r="D1285" s="139"/>
    </row>
    <row r="1286" spans="4:4" x14ac:dyDescent="0.2">
      <c r="D1286" s="139"/>
    </row>
    <row r="1287" spans="4:4" x14ac:dyDescent="0.2">
      <c r="D1287" s="139"/>
    </row>
    <row r="1288" spans="4:4" x14ac:dyDescent="0.2">
      <c r="D1288" s="139"/>
    </row>
    <row r="1289" spans="4:4" x14ac:dyDescent="0.2">
      <c r="D1289" s="139"/>
    </row>
    <row r="1290" spans="4:4" x14ac:dyDescent="0.2">
      <c r="D1290" s="139"/>
    </row>
    <row r="1291" spans="4:4" x14ac:dyDescent="0.2">
      <c r="D1291" s="139"/>
    </row>
    <row r="1292" spans="4:4" x14ac:dyDescent="0.2">
      <c r="D1292" s="139"/>
    </row>
    <row r="1293" spans="4:4" x14ac:dyDescent="0.2">
      <c r="D1293" s="139"/>
    </row>
    <row r="1294" spans="4:4" x14ac:dyDescent="0.2">
      <c r="D1294" s="139"/>
    </row>
    <row r="1295" spans="4:4" x14ac:dyDescent="0.2">
      <c r="D1295" s="139"/>
    </row>
    <row r="1296" spans="4:4" x14ac:dyDescent="0.2">
      <c r="D1296" s="139"/>
    </row>
    <row r="1297" spans="4:4" x14ac:dyDescent="0.2">
      <c r="D1297" s="139"/>
    </row>
    <row r="1298" spans="4:4" x14ac:dyDescent="0.2">
      <c r="D1298" s="139"/>
    </row>
    <row r="1299" spans="4:4" x14ac:dyDescent="0.2">
      <c r="D1299" s="139"/>
    </row>
    <row r="1300" spans="4:4" x14ac:dyDescent="0.2">
      <c r="D1300" s="139"/>
    </row>
    <row r="1301" spans="4:4" x14ac:dyDescent="0.2">
      <c r="D1301" s="139"/>
    </row>
    <row r="1302" spans="4:4" x14ac:dyDescent="0.2">
      <c r="D1302" s="139"/>
    </row>
    <row r="1303" spans="4:4" x14ac:dyDescent="0.2">
      <c r="D1303" s="139"/>
    </row>
    <row r="1304" spans="4:4" x14ac:dyDescent="0.2">
      <c r="D1304" s="139"/>
    </row>
    <row r="1305" spans="4:4" x14ac:dyDescent="0.2">
      <c r="D1305" s="139"/>
    </row>
    <row r="1306" spans="4:4" x14ac:dyDescent="0.2">
      <c r="D1306" s="139"/>
    </row>
    <row r="1307" spans="4:4" x14ac:dyDescent="0.2">
      <c r="D1307" s="139"/>
    </row>
    <row r="1308" spans="4:4" x14ac:dyDescent="0.2">
      <c r="D1308" s="139"/>
    </row>
    <row r="1309" spans="4:4" x14ac:dyDescent="0.2">
      <c r="D1309" s="139"/>
    </row>
    <row r="1310" spans="4:4" x14ac:dyDescent="0.2">
      <c r="D1310" s="139"/>
    </row>
    <row r="1311" spans="4:4" x14ac:dyDescent="0.2">
      <c r="D1311" s="139"/>
    </row>
    <row r="1312" spans="4:4" x14ac:dyDescent="0.2">
      <c r="D1312" s="139"/>
    </row>
    <row r="1313" spans="4:4" x14ac:dyDescent="0.2">
      <c r="D1313" s="139"/>
    </row>
    <row r="1314" spans="4:4" x14ac:dyDescent="0.2">
      <c r="D1314" s="139"/>
    </row>
    <row r="1315" spans="4:4" x14ac:dyDescent="0.2">
      <c r="D1315" s="139"/>
    </row>
    <row r="1316" spans="4:4" x14ac:dyDescent="0.2">
      <c r="D1316" s="139"/>
    </row>
    <row r="1317" spans="4:4" x14ac:dyDescent="0.2">
      <c r="D1317" s="139"/>
    </row>
    <row r="1318" spans="4:4" x14ac:dyDescent="0.2">
      <c r="D1318" s="139"/>
    </row>
    <row r="1319" spans="4:4" x14ac:dyDescent="0.2">
      <c r="D1319" s="139"/>
    </row>
    <row r="1320" spans="4:4" x14ac:dyDescent="0.2">
      <c r="D1320" s="139"/>
    </row>
    <row r="1321" spans="4:4" x14ac:dyDescent="0.2">
      <c r="D1321" s="139"/>
    </row>
    <row r="1322" spans="4:4" x14ac:dyDescent="0.2">
      <c r="D1322" s="139"/>
    </row>
    <row r="1323" spans="4:4" x14ac:dyDescent="0.2">
      <c r="D1323" s="139"/>
    </row>
    <row r="1324" spans="4:4" x14ac:dyDescent="0.2">
      <c r="D1324" s="139"/>
    </row>
    <row r="1325" spans="4:4" x14ac:dyDescent="0.2">
      <c r="D1325" s="139"/>
    </row>
    <row r="1326" spans="4:4" x14ac:dyDescent="0.2">
      <c r="D1326" s="139"/>
    </row>
    <row r="1327" spans="4:4" x14ac:dyDescent="0.2">
      <c r="D1327" s="139"/>
    </row>
    <row r="1328" spans="4:4" x14ac:dyDescent="0.2">
      <c r="D1328" s="139"/>
    </row>
    <row r="1329" spans="4:4" x14ac:dyDescent="0.2">
      <c r="D1329" s="139"/>
    </row>
    <row r="1330" spans="4:4" x14ac:dyDescent="0.2">
      <c r="D1330" s="139"/>
    </row>
    <row r="1331" spans="4:4" x14ac:dyDescent="0.2">
      <c r="D1331" s="139"/>
    </row>
    <row r="1332" spans="4:4" x14ac:dyDescent="0.2">
      <c r="D1332" s="139"/>
    </row>
    <row r="1333" spans="4:4" x14ac:dyDescent="0.2">
      <c r="D1333" s="139"/>
    </row>
    <row r="1334" spans="4:4" x14ac:dyDescent="0.2">
      <c r="D1334" s="139"/>
    </row>
    <row r="1335" spans="4:4" x14ac:dyDescent="0.2">
      <c r="D1335" s="139"/>
    </row>
    <row r="1336" spans="4:4" x14ac:dyDescent="0.2">
      <c r="D1336" s="139"/>
    </row>
    <row r="1337" spans="4:4" x14ac:dyDescent="0.2">
      <c r="D1337" s="139"/>
    </row>
    <row r="1338" spans="4:4" x14ac:dyDescent="0.2">
      <c r="D1338" s="139"/>
    </row>
    <row r="1339" spans="4:4" x14ac:dyDescent="0.2">
      <c r="D1339" s="139"/>
    </row>
    <row r="1340" spans="4:4" x14ac:dyDescent="0.2">
      <c r="D1340" s="139"/>
    </row>
    <row r="1341" spans="4:4" x14ac:dyDescent="0.2">
      <c r="D1341" s="139"/>
    </row>
    <row r="1342" spans="4:4" x14ac:dyDescent="0.2">
      <c r="D1342" s="139"/>
    </row>
    <row r="1343" spans="4:4" x14ac:dyDescent="0.2">
      <c r="D1343" s="139"/>
    </row>
    <row r="1344" spans="4:4" x14ac:dyDescent="0.2">
      <c r="D1344" s="139"/>
    </row>
    <row r="1345" spans="4:4" x14ac:dyDescent="0.2">
      <c r="D1345" s="139"/>
    </row>
    <row r="1346" spans="4:4" x14ac:dyDescent="0.2">
      <c r="D1346" s="139"/>
    </row>
    <row r="1347" spans="4:4" x14ac:dyDescent="0.2">
      <c r="D1347" s="139"/>
    </row>
    <row r="1348" spans="4:4" x14ac:dyDescent="0.2">
      <c r="D1348" s="139"/>
    </row>
    <row r="1349" spans="4:4" x14ac:dyDescent="0.2">
      <c r="D1349" s="139"/>
    </row>
    <row r="1350" spans="4:4" x14ac:dyDescent="0.2">
      <c r="D1350" s="139"/>
    </row>
    <row r="1351" spans="4:4" x14ac:dyDescent="0.2">
      <c r="D1351" s="139"/>
    </row>
    <row r="1352" spans="4:4" x14ac:dyDescent="0.2">
      <c r="D1352" s="139"/>
    </row>
    <row r="1353" spans="4:4" x14ac:dyDescent="0.2">
      <c r="D1353" s="139"/>
    </row>
    <row r="1354" spans="4:4" x14ac:dyDescent="0.2">
      <c r="D1354" s="139"/>
    </row>
    <row r="1355" spans="4:4" x14ac:dyDescent="0.2">
      <c r="D1355" s="139"/>
    </row>
    <row r="1356" spans="4:4" x14ac:dyDescent="0.2">
      <c r="D1356" s="139"/>
    </row>
    <row r="1357" spans="4:4" x14ac:dyDescent="0.2">
      <c r="D1357" s="139"/>
    </row>
    <row r="1358" spans="4:4" x14ac:dyDescent="0.2">
      <c r="D1358" s="139"/>
    </row>
    <row r="1359" spans="4:4" x14ac:dyDescent="0.2">
      <c r="D1359" s="139"/>
    </row>
    <row r="1360" spans="4:4" x14ac:dyDescent="0.2">
      <c r="D1360" s="139"/>
    </row>
    <row r="1361" spans="4:4" x14ac:dyDescent="0.2">
      <c r="D1361" s="139"/>
    </row>
    <row r="1362" spans="4:4" x14ac:dyDescent="0.2">
      <c r="D1362" s="139"/>
    </row>
    <row r="1363" spans="4:4" x14ac:dyDescent="0.2">
      <c r="D1363" s="139"/>
    </row>
    <row r="1364" spans="4:4" x14ac:dyDescent="0.2">
      <c r="D1364" s="139"/>
    </row>
    <row r="1365" spans="4:4" x14ac:dyDescent="0.2">
      <c r="D1365" s="139"/>
    </row>
    <row r="1366" spans="4:4" x14ac:dyDescent="0.2">
      <c r="D1366" s="139"/>
    </row>
    <row r="1367" spans="4:4" x14ac:dyDescent="0.2">
      <c r="D1367" s="139"/>
    </row>
    <row r="1368" spans="4:4" x14ac:dyDescent="0.2">
      <c r="D1368" s="139"/>
    </row>
    <row r="1369" spans="4:4" x14ac:dyDescent="0.2">
      <c r="D1369" s="139"/>
    </row>
    <row r="1370" spans="4:4" x14ac:dyDescent="0.2">
      <c r="D1370" s="139"/>
    </row>
    <row r="1371" spans="4:4" x14ac:dyDescent="0.2">
      <c r="D1371" s="139"/>
    </row>
    <row r="1372" spans="4:4" x14ac:dyDescent="0.2">
      <c r="D1372" s="139"/>
    </row>
    <row r="1373" spans="4:4" x14ac:dyDescent="0.2">
      <c r="D1373" s="139"/>
    </row>
    <row r="1374" spans="4:4" x14ac:dyDescent="0.2">
      <c r="D1374" s="139"/>
    </row>
    <row r="1375" spans="4:4" x14ac:dyDescent="0.2">
      <c r="D1375" s="139"/>
    </row>
    <row r="1376" spans="4:4" x14ac:dyDescent="0.2">
      <c r="D1376" s="139"/>
    </row>
    <row r="1377" spans="4:4" x14ac:dyDescent="0.2">
      <c r="D1377" s="139"/>
    </row>
    <row r="1378" spans="4:4" x14ac:dyDescent="0.2">
      <c r="D1378" s="139"/>
    </row>
    <row r="1379" spans="4:4" x14ac:dyDescent="0.2">
      <c r="D1379" s="139"/>
    </row>
    <row r="1380" spans="4:4" x14ac:dyDescent="0.2">
      <c r="D1380" s="139"/>
    </row>
    <row r="1381" spans="4:4" x14ac:dyDescent="0.2">
      <c r="D1381" s="139"/>
    </row>
    <row r="1382" spans="4:4" x14ac:dyDescent="0.2">
      <c r="D1382" s="139"/>
    </row>
    <row r="1383" spans="4:4" x14ac:dyDescent="0.2">
      <c r="D1383" s="139"/>
    </row>
    <row r="1384" spans="4:4" x14ac:dyDescent="0.2">
      <c r="D1384" s="139"/>
    </row>
    <row r="1385" spans="4:4" x14ac:dyDescent="0.2">
      <c r="D1385" s="139"/>
    </row>
    <row r="1386" spans="4:4" x14ac:dyDescent="0.2">
      <c r="D1386" s="139"/>
    </row>
    <row r="1387" spans="4:4" x14ac:dyDescent="0.2">
      <c r="D1387" s="139"/>
    </row>
    <row r="1388" spans="4:4" x14ac:dyDescent="0.2">
      <c r="D1388" s="139"/>
    </row>
    <row r="1389" spans="4:4" x14ac:dyDescent="0.2">
      <c r="D1389" s="139"/>
    </row>
    <row r="1390" spans="4:4" x14ac:dyDescent="0.2">
      <c r="D1390" s="139"/>
    </row>
    <row r="1391" spans="4:4" x14ac:dyDescent="0.2">
      <c r="D1391" s="139"/>
    </row>
    <row r="1392" spans="4:4" x14ac:dyDescent="0.2">
      <c r="D1392" s="139"/>
    </row>
    <row r="1393" spans="4:4" x14ac:dyDescent="0.2">
      <c r="D1393" s="139"/>
    </row>
    <row r="1394" spans="4:4" x14ac:dyDescent="0.2">
      <c r="D1394" s="139"/>
    </row>
    <row r="1395" spans="4:4" x14ac:dyDescent="0.2">
      <c r="D1395" s="139"/>
    </row>
    <row r="1396" spans="4:4" x14ac:dyDescent="0.2">
      <c r="D1396" s="139"/>
    </row>
    <row r="1397" spans="4:4" x14ac:dyDescent="0.2">
      <c r="D1397" s="139"/>
    </row>
    <row r="1398" spans="4:4" x14ac:dyDescent="0.2">
      <c r="D1398" s="139"/>
    </row>
    <row r="1399" spans="4:4" x14ac:dyDescent="0.2">
      <c r="D1399" s="139"/>
    </row>
    <row r="1400" spans="4:4" x14ac:dyDescent="0.2">
      <c r="D1400" s="139"/>
    </row>
    <row r="1401" spans="4:4" x14ac:dyDescent="0.2">
      <c r="D1401" s="139"/>
    </row>
    <row r="1402" spans="4:4" x14ac:dyDescent="0.2">
      <c r="D1402" s="139"/>
    </row>
    <row r="1403" spans="4:4" x14ac:dyDescent="0.2">
      <c r="D1403" s="139"/>
    </row>
    <row r="1404" spans="4:4" x14ac:dyDescent="0.2">
      <c r="D1404" s="139"/>
    </row>
    <row r="1405" spans="4:4" x14ac:dyDescent="0.2">
      <c r="D1405" s="139"/>
    </row>
    <row r="1406" spans="4:4" x14ac:dyDescent="0.2">
      <c r="D1406" s="139"/>
    </row>
    <row r="1407" spans="4:4" x14ac:dyDescent="0.2">
      <c r="D1407" s="139"/>
    </row>
    <row r="1408" spans="4:4" x14ac:dyDescent="0.2">
      <c r="D1408" s="139"/>
    </row>
    <row r="1409" spans="4:4" x14ac:dyDescent="0.2">
      <c r="D1409" s="139"/>
    </row>
    <row r="1410" spans="4:4" x14ac:dyDescent="0.2">
      <c r="D1410" s="139"/>
    </row>
    <row r="1411" spans="4:4" x14ac:dyDescent="0.2">
      <c r="D1411" s="139"/>
    </row>
    <row r="1412" spans="4:4" x14ac:dyDescent="0.2">
      <c r="D1412" s="139"/>
    </row>
    <row r="1413" spans="4:4" x14ac:dyDescent="0.2">
      <c r="D1413" s="139"/>
    </row>
    <row r="1414" spans="4:4" x14ac:dyDescent="0.2">
      <c r="D1414" s="139"/>
    </row>
    <row r="1415" spans="4:4" x14ac:dyDescent="0.2">
      <c r="D1415" s="139"/>
    </row>
    <row r="1416" spans="4:4" x14ac:dyDescent="0.2">
      <c r="D1416" s="139"/>
    </row>
    <row r="1417" spans="4:4" x14ac:dyDescent="0.2">
      <c r="D1417" s="139"/>
    </row>
    <row r="1418" spans="4:4" x14ac:dyDescent="0.2">
      <c r="D1418" s="139"/>
    </row>
    <row r="1419" spans="4:4" x14ac:dyDescent="0.2">
      <c r="D1419" s="139"/>
    </row>
    <row r="1420" spans="4:4" x14ac:dyDescent="0.2">
      <c r="D1420" s="139"/>
    </row>
    <row r="1421" spans="4:4" x14ac:dyDescent="0.2">
      <c r="D1421" s="139"/>
    </row>
    <row r="1422" spans="4:4" x14ac:dyDescent="0.2">
      <c r="D1422" s="139"/>
    </row>
    <row r="1423" spans="4:4" x14ac:dyDescent="0.2">
      <c r="D1423" s="139"/>
    </row>
    <row r="1424" spans="4:4" x14ac:dyDescent="0.2">
      <c r="D1424" s="139"/>
    </row>
    <row r="1425" spans="4:4" x14ac:dyDescent="0.2">
      <c r="D1425" s="139"/>
    </row>
    <row r="1426" spans="4:4" x14ac:dyDescent="0.2">
      <c r="D1426" s="139"/>
    </row>
    <row r="1427" spans="4:4" x14ac:dyDescent="0.2">
      <c r="D1427" s="139"/>
    </row>
    <row r="1428" spans="4:4" x14ac:dyDescent="0.2">
      <c r="D1428" s="139"/>
    </row>
    <row r="1429" spans="4:4" x14ac:dyDescent="0.2">
      <c r="D1429" s="139"/>
    </row>
    <row r="1430" spans="4:4" x14ac:dyDescent="0.2">
      <c r="D1430" s="139"/>
    </row>
    <row r="1431" spans="4:4" x14ac:dyDescent="0.2">
      <c r="D1431" s="139"/>
    </row>
    <row r="1432" spans="4:4" x14ac:dyDescent="0.2">
      <c r="D1432" s="139"/>
    </row>
    <row r="1433" spans="4:4" x14ac:dyDescent="0.2">
      <c r="D1433" s="139"/>
    </row>
    <row r="1434" spans="4:4" x14ac:dyDescent="0.2">
      <c r="D1434" s="139"/>
    </row>
    <row r="1435" spans="4:4" x14ac:dyDescent="0.2">
      <c r="D1435" s="139"/>
    </row>
    <row r="1436" spans="4:4" x14ac:dyDescent="0.2">
      <c r="D1436" s="139"/>
    </row>
    <row r="1437" spans="4:4" x14ac:dyDescent="0.2">
      <c r="D1437" s="139"/>
    </row>
    <row r="1438" spans="4:4" x14ac:dyDescent="0.2">
      <c r="D1438" s="139"/>
    </row>
    <row r="1439" spans="4:4" x14ac:dyDescent="0.2">
      <c r="D1439" s="139"/>
    </row>
    <row r="1440" spans="4:4" x14ac:dyDescent="0.2">
      <c r="D1440" s="139"/>
    </row>
    <row r="1441" spans="4:4" x14ac:dyDescent="0.2">
      <c r="D1441" s="139"/>
    </row>
    <row r="1442" spans="4:4" x14ac:dyDescent="0.2">
      <c r="D1442" s="139"/>
    </row>
    <row r="1443" spans="4:4" x14ac:dyDescent="0.2">
      <c r="D1443" s="139"/>
    </row>
    <row r="1444" spans="4:4" x14ac:dyDescent="0.2">
      <c r="D1444" s="139"/>
    </row>
    <row r="1445" spans="4:4" x14ac:dyDescent="0.2">
      <c r="D1445" s="139"/>
    </row>
    <row r="1446" spans="4:4" x14ac:dyDescent="0.2">
      <c r="D1446" s="139"/>
    </row>
    <row r="1447" spans="4:4" x14ac:dyDescent="0.2">
      <c r="D1447" s="139"/>
    </row>
    <row r="1448" spans="4:4" x14ac:dyDescent="0.2">
      <c r="D1448" s="139"/>
    </row>
    <row r="1449" spans="4:4" x14ac:dyDescent="0.2">
      <c r="D1449" s="139"/>
    </row>
    <row r="1450" spans="4:4" x14ac:dyDescent="0.2">
      <c r="D1450" s="139"/>
    </row>
    <row r="1451" spans="4:4" x14ac:dyDescent="0.2">
      <c r="D1451" s="139"/>
    </row>
    <row r="1452" spans="4:4" x14ac:dyDescent="0.2">
      <c r="D1452" s="139"/>
    </row>
    <row r="1453" spans="4:4" x14ac:dyDescent="0.2">
      <c r="D1453" s="139"/>
    </row>
    <row r="1454" spans="4:4" x14ac:dyDescent="0.2">
      <c r="D1454" s="139"/>
    </row>
    <row r="1455" spans="4:4" x14ac:dyDescent="0.2">
      <c r="D1455" s="139"/>
    </row>
    <row r="1456" spans="4:4" x14ac:dyDescent="0.2">
      <c r="D1456" s="139"/>
    </row>
    <row r="1457" spans="4:4" x14ac:dyDescent="0.2">
      <c r="D1457" s="139"/>
    </row>
    <row r="1458" spans="4:4" x14ac:dyDescent="0.2">
      <c r="D1458" s="139"/>
    </row>
    <row r="1459" spans="4:4" x14ac:dyDescent="0.2">
      <c r="D1459" s="139"/>
    </row>
    <row r="1460" spans="4:4" x14ac:dyDescent="0.2">
      <c r="D1460" s="139"/>
    </row>
    <row r="1461" spans="4:4" x14ac:dyDescent="0.2">
      <c r="D1461" s="139"/>
    </row>
    <row r="1462" spans="4:4" x14ac:dyDescent="0.2">
      <c r="D1462" s="139"/>
    </row>
    <row r="1463" spans="4:4" x14ac:dyDescent="0.2">
      <c r="D1463" s="139"/>
    </row>
    <row r="1464" spans="4:4" x14ac:dyDescent="0.2">
      <c r="D1464" s="139"/>
    </row>
    <row r="1465" spans="4:4" x14ac:dyDescent="0.2">
      <c r="D1465" s="139"/>
    </row>
    <row r="1466" spans="4:4" x14ac:dyDescent="0.2">
      <c r="D1466" s="139"/>
    </row>
    <row r="1467" spans="4:4" x14ac:dyDescent="0.2">
      <c r="D1467" s="139"/>
    </row>
    <row r="1468" spans="4:4" x14ac:dyDescent="0.2">
      <c r="D1468" s="139"/>
    </row>
    <row r="1469" spans="4:4" x14ac:dyDescent="0.2">
      <c r="D1469" s="139"/>
    </row>
    <row r="1470" spans="4:4" x14ac:dyDescent="0.2">
      <c r="D1470" s="139"/>
    </row>
    <row r="1471" spans="4:4" x14ac:dyDescent="0.2">
      <c r="D1471" s="139"/>
    </row>
    <row r="1472" spans="4:4" x14ac:dyDescent="0.2">
      <c r="D1472" s="139"/>
    </row>
    <row r="1473" spans="4:4" x14ac:dyDescent="0.2">
      <c r="D1473" s="139"/>
    </row>
    <row r="1474" spans="4:4" x14ac:dyDescent="0.2">
      <c r="D1474" s="139"/>
    </row>
    <row r="1475" spans="4:4" x14ac:dyDescent="0.2">
      <c r="D1475" s="139"/>
    </row>
    <row r="1476" spans="4:4" x14ac:dyDescent="0.2">
      <c r="D1476" s="139"/>
    </row>
    <row r="1477" spans="4:4" x14ac:dyDescent="0.2">
      <c r="D1477" s="139"/>
    </row>
    <row r="1478" spans="4:4" x14ac:dyDescent="0.2">
      <c r="D1478" s="139"/>
    </row>
    <row r="1479" spans="4:4" x14ac:dyDescent="0.2">
      <c r="D1479" s="139"/>
    </row>
    <row r="1480" spans="4:4" x14ac:dyDescent="0.2">
      <c r="D1480" s="139"/>
    </row>
    <row r="1481" spans="4:4" x14ac:dyDescent="0.2">
      <c r="D1481" s="139"/>
    </row>
    <row r="1482" spans="4:4" x14ac:dyDescent="0.2">
      <c r="D1482" s="139"/>
    </row>
    <row r="1483" spans="4:4" x14ac:dyDescent="0.2">
      <c r="D1483" s="139"/>
    </row>
    <row r="1484" spans="4:4" x14ac:dyDescent="0.2">
      <c r="D1484" s="139"/>
    </row>
    <row r="1485" spans="4:4" x14ac:dyDescent="0.2">
      <c r="D1485" s="139"/>
    </row>
    <row r="1486" spans="4:4" x14ac:dyDescent="0.2">
      <c r="D1486" s="139"/>
    </row>
    <row r="1487" spans="4:4" x14ac:dyDescent="0.2">
      <c r="D1487" s="139"/>
    </row>
    <row r="1488" spans="4:4" x14ac:dyDescent="0.2">
      <c r="D1488" s="139"/>
    </row>
    <row r="1489" spans="4:4" x14ac:dyDescent="0.2">
      <c r="D1489" s="139"/>
    </row>
    <row r="1490" spans="4:4" x14ac:dyDescent="0.2">
      <c r="D1490" s="139"/>
    </row>
    <row r="1491" spans="4:4" x14ac:dyDescent="0.2">
      <c r="D1491" s="139"/>
    </row>
    <row r="1492" spans="4:4" x14ac:dyDescent="0.2">
      <c r="D1492" s="139"/>
    </row>
    <row r="1493" spans="4:4" x14ac:dyDescent="0.2">
      <c r="D1493" s="139"/>
    </row>
    <row r="1494" spans="4:4" x14ac:dyDescent="0.2">
      <c r="D1494" s="139"/>
    </row>
    <row r="1495" spans="4:4" x14ac:dyDescent="0.2">
      <c r="D1495" s="139"/>
    </row>
    <row r="1496" spans="4:4" x14ac:dyDescent="0.2">
      <c r="D1496" s="139"/>
    </row>
    <row r="1497" spans="4:4" x14ac:dyDescent="0.2">
      <c r="D1497" s="139"/>
    </row>
    <row r="1498" spans="4:4" x14ac:dyDescent="0.2">
      <c r="D1498" s="139"/>
    </row>
    <row r="1499" spans="4:4" x14ac:dyDescent="0.2">
      <c r="D1499" s="139"/>
    </row>
    <row r="1500" spans="4:4" x14ac:dyDescent="0.2">
      <c r="D1500" s="139"/>
    </row>
    <row r="1501" spans="4:4" x14ac:dyDescent="0.2">
      <c r="D1501" s="139"/>
    </row>
    <row r="1502" spans="4:4" x14ac:dyDescent="0.2">
      <c r="D1502" s="139"/>
    </row>
    <row r="1503" spans="4:4" x14ac:dyDescent="0.2">
      <c r="D1503" s="139"/>
    </row>
    <row r="1504" spans="4:4" x14ac:dyDescent="0.2">
      <c r="D1504" s="139"/>
    </row>
    <row r="1505" spans="4:4" x14ac:dyDescent="0.2">
      <c r="D1505" s="139"/>
    </row>
    <row r="1506" spans="4:4" x14ac:dyDescent="0.2">
      <c r="D1506" s="139"/>
    </row>
    <row r="1507" spans="4:4" x14ac:dyDescent="0.2">
      <c r="D1507" s="139"/>
    </row>
    <row r="1508" spans="4:4" x14ac:dyDescent="0.2">
      <c r="D1508" s="139"/>
    </row>
    <row r="1509" spans="4:4" x14ac:dyDescent="0.2">
      <c r="D1509" s="139"/>
    </row>
    <row r="1510" spans="4:4" x14ac:dyDescent="0.2">
      <c r="D1510" s="139"/>
    </row>
    <row r="1511" spans="4:4" x14ac:dyDescent="0.2">
      <c r="D1511" s="139"/>
    </row>
    <row r="1512" spans="4:4" x14ac:dyDescent="0.2">
      <c r="D1512" s="139"/>
    </row>
    <row r="1513" spans="4:4" x14ac:dyDescent="0.2">
      <c r="D1513" s="139"/>
    </row>
    <row r="1514" spans="4:4" x14ac:dyDescent="0.2">
      <c r="D1514" s="139"/>
    </row>
    <row r="1515" spans="4:4" x14ac:dyDescent="0.2">
      <c r="D1515" s="139"/>
    </row>
    <row r="1516" spans="4:4" x14ac:dyDescent="0.2">
      <c r="D1516" s="139"/>
    </row>
    <row r="1517" spans="4:4" x14ac:dyDescent="0.2">
      <c r="D1517" s="139"/>
    </row>
    <row r="1518" spans="4:4" x14ac:dyDescent="0.2">
      <c r="D1518" s="139"/>
    </row>
    <row r="1519" spans="4:4" x14ac:dyDescent="0.2">
      <c r="D1519" s="139"/>
    </row>
    <row r="1520" spans="4:4" x14ac:dyDescent="0.2">
      <c r="D1520" s="139"/>
    </row>
    <row r="1521" spans="4:4" x14ac:dyDescent="0.2">
      <c r="D1521" s="139"/>
    </row>
    <row r="1522" spans="4:4" x14ac:dyDescent="0.2">
      <c r="D1522" s="139"/>
    </row>
    <row r="1523" spans="4:4" x14ac:dyDescent="0.2">
      <c r="D1523" s="139"/>
    </row>
    <row r="1524" spans="4:4" x14ac:dyDescent="0.2">
      <c r="D1524" s="139"/>
    </row>
    <row r="1525" spans="4:4" x14ac:dyDescent="0.2">
      <c r="D1525" s="139"/>
    </row>
    <row r="1526" spans="4:4" x14ac:dyDescent="0.2">
      <c r="D1526" s="139"/>
    </row>
    <row r="1527" spans="4:4" x14ac:dyDescent="0.2">
      <c r="D1527" s="139"/>
    </row>
    <row r="1528" spans="4:4" x14ac:dyDescent="0.2">
      <c r="D1528" s="139"/>
    </row>
    <row r="1529" spans="4:4" x14ac:dyDescent="0.2">
      <c r="D1529" s="139"/>
    </row>
    <row r="1530" spans="4:4" x14ac:dyDescent="0.2">
      <c r="D1530" s="139"/>
    </row>
    <row r="1531" spans="4:4" x14ac:dyDescent="0.2">
      <c r="D1531" s="139"/>
    </row>
    <row r="1532" spans="4:4" x14ac:dyDescent="0.2">
      <c r="D1532" s="139"/>
    </row>
    <row r="1533" spans="4:4" x14ac:dyDescent="0.2">
      <c r="D1533" s="139"/>
    </row>
    <row r="1534" spans="4:4" x14ac:dyDescent="0.2">
      <c r="D1534" s="139"/>
    </row>
    <row r="1535" spans="4:4" x14ac:dyDescent="0.2">
      <c r="D1535" s="139"/>
    </row>
    <row r="1536" spans="4:4" x14ac:dyDescent="0.2">
      <c r="D1536" s="139"/>
    </row>
    <row r="1537" spans="4:4" x14ac:dyDescent="0.2">
      <c r="D1537" s="139"/>
    </row>
    <row r="1538" spans="4:4" x14ac:dyDescent="0.2">
      <c r="D1538" s="139"/>
    </row>
    <row r="1539" spans="4:4" x14ac:dyDescent="0.2">
      <c r="D1539" s="139"/>
    </row>
    <row r="1540" spans="4:4" x14ac:dyDescent="0.2">
      <c r="D1540" s="139"/>
    </row>
    <row r="1541" spans="4:4" x14ac:dyDescent="0.2">
      <c r="D1541" s="139"/>
    </row>
    <row r="1542" spans="4:4" x14ac:dyDescent="0.2">
      <c r="D1542" s="139"/>
    </row>
    <row r="1543" spans="4:4" x14ac:dyDescent="0.2">
      <c r="D1543" s="139"/>
    </row>
    <row r="1544" spans="4:4" x14ac:dyDescent="0.2">
      <c r="D1544" s="139"/>
    </row>
    <row r="1545" spans="4:4" x14ac:dyDescent="0.2">
      <c r="D1545" s="139"/>
    </row>
    <row r="1546" spans="4:4" x14ac:dyDescent="0.2">
      <c r="D1546" s="139"/>
    </row>
    <row r="1547" spans="4:4" x14ac:dyDescent="0.2">
      <c r="D1547" s="139"/>
    </row>
    <row r="1548" spans="4:4" x14ac:dyDescent="0.2">
      <c r="D1548" s="139"/>
    </row>
    <row r="1549" spans="4:4" x14ac:dyDescent="0.2">
      <c r="D1549" s="139"/>
    </row>
    <row r="1550" spans="4:4" x14ac:dyDescent="0.2">
      <c r="D1550" s="139"/>
    </row>
    <row r="1551" spans="4:4" x14ac:dyDescent="0.2">
      <c r="D1551" s="139"/>
    </row>
    <row r="1552" spans="4:4" x14ac:dyDescent="0.2">
      <c r="D1552" s="139"/>
    </row>
    <row r="1553" spans="4:4" x14ac:dyDescent="0.2">
      <c r="D1553" s="139"/>
    </row>
    <row r="1554" spans="4:4" x14ac:dyDescent="0.2">
      <c r="D1554" s="139"/>
    </row>
    <row r="1555" spans="4:4" x14ac:dyDescent="0.2">
      <c r="D1555" s="139"/>
    </row>
    <row r="1556" spans="4:4" x14ac:dyDescent="0.2">
      <c r="D1556" s="139"/>
    </row>
    <row r="1557" spans="4:4" x14ac:dyDescent="0.2">
      <c r="D1557" s="139"/>
    </row>
    <row r="1558" spans="4:4" x14ac:dyDescent="0.2">
      <c r="D1558" s="139"/>
    </row>
    <row r="1559" spans="4:4" x14ac:dyDescent="0.2">
      <c r="D1559" s="139"/>
    </row>
    <row r="1560" spans="4:4" x14ac:dyDescent="0.2">
      <c r="D1560" s="139"/>
    </row>
    <row r="1561" spans="4:4" x14ac:dyDescent="0.2">
      <c r="D1561" s="139"/>
    </row>
    <row r="1562" spans="4:4" x14ac:dyDescent="0.2">
      <c r="D1562" s="139"/>
    </row>
    <row r="1563" spans="4:4" x14ac:dyDescent="0.2">
      <c r="D1563" s="139"/>
    </row>
    <row r="1564" spans="4:4" x14ac:dyDescent="0.2">
      <c r="D1564" s="139"/>
    </row>
    <row r="1565" spans="4:4" x14ac:dyDescent="0.2">
      <c r="D1565" s="139"/>
    </row>
    <row r="1566" spans="4:4" x14ac:dyDescent="0.2">
      <c r="D1566" s="139"/>
    </row>
    <row r="1567" spans="4:4" x14ac:dyDescent="0.2">
      <c r="D1567" s="139"/>
    </row>
    <row r="1568" spans="4:4" x14ac:dyDescent="0.2">
      <c r="D1568" s="139"/>
    </row>
    <row r="1569" spans="4:4" x14ac:dyDescent="0.2">
      <c r="D1569" s="139"/>
    </row>
    <row r="1570" spans="4:4" x14ac:dyDescent="0.2">
      <c r="D1570" s="139"/>
    </row>
    <row r="1571" spans="4:4" x14ac:dyDescent="0.2">
      <c r="D1571" s="139"/>
    </row>
    <row r="1572" spans="4:4" x14ac:dyDescent="0.2">
      <c r="D1572" s="139"/>
    </row>
    <row r="1573" spans="4:4" x14ac:dyDescent="0.2">
      <c r="D1573" s="139"/>
    </row>
    <row r="1574" spans="4:4" x14ac:dyDescent="0.2">
      <c r="D1574" s="139"/>
    </row>
    <row r="1575" spans="4:4" x14ac:dyDescent="0.2">
      <c r="D1575" s="139"/>
    </row>
    <row r="1576" spans="4:4" x14ac:dyDescent="0.2">
      <c r="D1576" s="139"/>
    </row>
    <row r="1577" spans="4:4" x14ac:dyDescent="0.2">
      <c r="D1577" s="139"/>
    </row>
    <row r="1578" spans="4:4" x14ac:dyDescent="0.2">
      <c r="D1578" s="139"/>
    </row>
    <row r="1579" spans="4:4" x14ac:dyDescent="0.2">
      <c r="D1579" s="139"/>
    </row>
    <row r="1580" spans="4:4" x14ac:dyDescent="0.2">
      <c r="D1580" s="139"/>
    </row>
    <row r="1581" spans="4:4" x14ac:dyDescent="0.2">
      <c r="D1581" s="139"/>
    </row>
    <row r="1582" spans="4:4" x14ac:dyDescent="0.2">
      <c r="D1582" s="139"/>
    </row>
    <row r="1583" spans="4:4" x14ac:dyDescent="0.2">
      <c r="D1583" s="139"/>
    </row>
    <row r="1584" spans="4:4" x14ac:dyDescent="0.2">
      <c r="D1584" s="139"/>
    </row>
    <row r="1585" spans="4:4" x14ac:dyDescent="0.2">
      <c r="D1585" s="139"/>
    </row>
    <row r="1586" spans="4:4" x14ac:dyDescent="0.2">
      <c r="D1586" s="139"/>
    </row>
    <row r="1587" spans="4:4" x14ac:dyDescent="0.2">
      <c r="D1587" s="139"/>
    </row>
    <row r="1588" spans="4:4" x14ac:dyDescent="0.2">
      <c r="D1588" s="139"/>
    </row>
    <row r="1589" spans="4:4" x14ac:dyDescent="0.2">
      <c r="D1589" s="139"/>
    </row>
    <row r="1590" spans="4:4" x14ac:dyDescent="0.2">
      <c r="D1590" s="139"/>
    </row>
    <row r="1591" spans="4:4" x14ac:dyDescent="0.2">
      <c r="D1591" s="139"/>
    </row>
    <row r="1592" spans="4:4" x14ac:dyDescent="0.2">
      <c r="D1592" s="139"/>
    </row>
    <row r="1593" spans="4:4" x14ac:dyDescent="0.2">
      <c r="D1593" s="139"/>
    </row>
    <row r="1594" spans="4:4" x14ac:dyDescent="0.2">
      <c r="D1594" s="139"/>
    </row>
    <row r="1595" spans="4:4" x14ac:dyDescent="0.2">
      <c r="D1595" s="139"/>
    </row>
    <row r="1596" spans="4:4" x14ac:dyDescent="0.2">
      <c r="D1596" s="139"/>
    </row>
    <row r="1597" spans="4:4" x14ac:dyDescent="0.2">
      <c r="D1597" s="139"/>
    </row>
    <row r="1598" spans="4:4" x14ac:dyDescent="0.2">
      <c r="D1598" s="139"/>
    </row>
    <row r="1599" spans="4:4" x14ac:dyDescent="0.2">
      <c r="D1599" s="139"/>
    </row>
    <row r="1600" spans="4:4" x14ac:dyDescent="0.2">
      <c r="D1600" s="139"/>
    </row>
    <row r="1601" spans="4:4" x14ac:dyDescent="0.2">
      <c r="D1601" s="139"/>
    </row>
    <row r="1602" spans="4:4" x14ac:dyDescent="0.2">
      <c r="D1602" s="139"/>
    </row>
    <row r="1603" spans="4:4" x14ac:dyDescent="0.2">
      <c r="D1603" s="139"/>
    </row>
    <row r="1604" spans="4:4" x14ac:dyDescent="0.2">
      <c r="D1604" s="139"/>
    </row>
    <row r="1605" spans="4:4" x14ac:dyDescent="0.2">
      <c r="D1605" s="139"/>
    </row>
    <row r="1606" spans="4:4" x14ac:dyDescent="0.2">
      <c r="D1606" s="139"/>
    </row>
    <row r="1607" spans="4:4" x14ac:dyDescent="0.2">
      <c r="D1607" s="139"/>
    </row>
    <row r="1608" spans="4:4" x14ac:dyDescent="0.2">
      <c r="D1608" s="139"/>
    </row>
    <row r="1609" spans="4:4" x14ac:dyDescent="0.2">
      <c r="D1609" s="139"/>
    </row>
    <row r="1610" spans="4:4" x14ac:dyDescent="0.2">
      <c r="D1610" s="139"/>
    </row>
    <row r="1611" spans="4:4" x14ac:dyDescent="0.2">
      <c r="D1611" s="139"/>
    </row>
    <row r="1612" spans="4:4" x14ac:dyDescent="0.2">
      <c r="D1612" s="139"/>
    </row>
    <row r="1613" spans="4:4" x14ac:dyDescent="0.2">
      <c r="D1613" s="139"/>
    </row>
    <row r="1614" spans="4:4" x14ac:dyDescent="0.2">
      <c r="D1614" s="139"/>
    </row>
    <row r="1615" spans="4:4" x14ac:dyDescent="0.2">
      <c r="D1615" s="139"/>
    </row>
    <row r="1616" spans="4:4" x14ac:dyDescent="0.2">
      <c r="D1616" s="139"/>
    </row>
    <row r="1617" spans="4:4" x14ac:dyDescent="0.2">
      <c r="D1617" s="139"/>
    </row>
    <row r="1618" spans="4:4" x14ac:dyDescent="0.2">
      <c r="D1618" s="139"/>
    </row>
    <row r="1619" spans="4:4" x14ac:dyDescent="0.2">
      <c r="D1619" s="139"/>
    </row>
    <row r="1620" spans="4:4" x14ac:dyDescent="0.2">
      <c r="D1620" s="139"/>
    </row>
    <row r="1621" spans="4:4" x14ac:dyDescent="0.2">
      <c r="D1621" s="139"/>
    </row>
    <row r="1622" spans="4:4" x14ac:dyDescent="0.2">
      <c r="D1622" s="139"/>
    </row>
    <row r="1623" spans="4:4" x14ac:dyDescent="0.2">
      <c r="D1623" s="139"/>
    </row>
    <row r="1624" spans="4:4" x14ac:dyDescent="0.2">
      <c r="D1624" s="139"/>
    </row>
    <row r="1625" spans="4:4" x14ac:dyDescent="0.2">
      <c r="D1625" s="139"/>
    </row>
    <row r="1626" spans="4:4" x14ac:dyDescent="0.2">
      <c r="D1626" s="139"/>
    </row>
    <row r="1627" spans="4:4" x14ac:dyDescent="0.2">
      <c r="D1627" s="139"/>
    </row>
    <row r="1628" spans="4:4" x14ac:dyDescent="0.2">
      <c r="D1628" s="139"/>
    </row>
    <row r="1629" spans="4:4" x14ac:dyDescent="0.2">
      <c r="D1629" s="139"/>
    </row>
    <row r="1630" spans="4:4" x14ac:dyDescent="0.2">
      <c r="D1630" s="139"/>
    </row>
    <row r="1631" spans="4:4" x14ac:dyDescent="0.2">
      <c r="D1631" s="139"/>
    </row>
    <row r="1632" spans="4:4" x14ac:dyDescent="0.2">
      <c r="D1632" s="139"/>
    </row>
    <row r="1633" spans="4:4" x14ac:dyDescent="0.2">
      <c r="D1633" s="139"/>
    </row>
    <row r="1634" spans="4:4" x14ac:dyDescent="0.2">
      <c r="D1634" s="139"/>
    </row>
    <row r="1635" spans="4:4" x14ac:dyDescent="0.2">
      <c r="D1635" s="139"/>
    </row>
    <row r="1636" spans="4:4" x14ac:dyDescent="0.2">
      <c r="D1636" s="139"/>
    </row>
    <row r="1637" spans="4:4" x14ac:dyDescent="0.2">
      <c r="D1637" s="139"/>
    </row>
    <row r="1638" spans="4:4" x14ac:dyDescent="0.2">
      <c r="D1638" s="139"/>
    </row>
    <row r="1639" spans="4:4" x14ac:dyDescent="0.2">
      <c r="D1639" s="139"/>
    </row>
    <row r="1640" spans="4:4" x14ac:dyDescent="0.2">
      <c r="D1640" s="139"/>
    </row>
    <row r="1641" spans="4:4" x14ac:dyDescent="0.2">
      <c r="D1641" s="139"/>
    </row>
    <row r="1642" spans="4:4" x14ac:dyDescent="0.2">
      <c r="D1642" s="139"/>
    </row>
    <row r="1643" spans="4:4" x14ac:dyDescent="0.2">
      <c r="D1643" s="139"/>
    </row>
    <row r="1644" spans="4:4" x14ac:dyDescent="0.2">
      <c r="D1644" s="139"/>
    </row>
    <row r="1645" spans="4:4" x14ac:dyDescent="0.2">
      <c r="D1645" s="139"/>
    </row>
    <row r="1646" spans="4:4" x14ac:dyDescent="0.2">
      <c r="D1646" s="139"/>
    </row>
    <row r="1647" spans="4:4" x14ac:dyDescent="0.2">
      <c r="D1647" s="139"/>
    </row>
    <row r="1648" spans="4:4" x14ac:dyDescent="0.2">
      <c r="D1648" s="139"/>
    </row>
    <row r="1649" spans="4:4" x14ac:dyDescent="0.2">
      <c r="D1649" s="139"/>
    </row>
    <row r="1650" spans="4:4" x14ac:dyDescent="0.2">
      <c r="D1650" s="139"/>
    </row>
    <row r="1651" spans="4:4" x14ac:dyDescent="0.2">
      <c r="D1651" s="139"/>
    </row>
    <row r="1652" spans="4:4" x14ac:dyDescent="0.2">
      <c r="D1652" s="139"/>
    </row>
    <row r="1653" spans="4:4" x14ac:dyDescent="0.2">
      <c r="D1653" s="139"/>
    </row>
    <row r="1654" spans="4:4" x14ac:dyDescent="0.2">
      <c r="D1654" s="139"/>
    </row>
    <row r="1655" spans="4:4" x14ac:dyDescent="0.2">
      <c r="D1655" s="139"/>
    </row>
    <row r="1656" spans="4:4" x14ac:dyDescent="0.2">
      <c r="D1656" s="139"/>
    </row>
    <row r="1657" spans="4:4" x14ac:dyDescent="0.2">
      <c r="D1657" s="139"/>
    </row>
    <row r="1658" spans="4:4" x14ac:dyDescent="0.2">
      <c r="D1658" s="139"/>
    </row>
    <row r="1659" spans="4:4" x14ac:dyDescent="0.2">
      <c r="D1659" s="139"/>
    </row>
    <row r="1660" spans="4:4" x14ac:dyDescent="0.2">
      <c r="D1660" s="139"/>
    </row>
    <row r="1661" spans="4:4" x14ac:dyDescent="0.2">
      <c r="D1661" s="139"/>
    </row>
    <row r="1662" spans="4:4" x14ac:dyDescent="0.2">
      <c r="D1662" s="139"/>
    </row>
    <row r="1663" spans="4:4" x14ac:dyDescent="0.2">
      <c r="D1663" s="139"/>
    </row>
    <row r="1664" spans="4:4" x14ac:dyDescent="0.2">
      <c r="D1664" s="139"/>
    </row>
    <row r="1665" spans="4:4" x14ac:dyDescent="0.2">
      <c r="D1665" s="139"/>
    </row>
    <row r="1666" spans="4:4" x14ac:dyDescent="0.2">
      <c r="D1666" s="139"/>
    </row>
    <row r="1667" spans="4:4" x14ac:dyDescent="0.2">
      <c r="D1667" s="139"/>
    </row>
    <row r="1668" spans="4:4" x14ac:dyDescent="0.2">
      <c r="D1668" s="139"/>
    </row>
    <row r="1669" spans="4:4" x14ac:dyDescent="0.2">
      <c r="D1669" s="139"/>
    </row>
    <row r="1670" spans="4:4" x14ac:dyDescent="0.2">
      <c r="D1670" s="139"/>
    </row>
    <row r="1671" spans="4:4" x14ac:dyDescent="0.2">
      <c r="D1671" s="139"/>
    </row>
    <row r="1672" spans="4:4" x14ac:dyDescent="0.2">
      <c r="D1672" s="139"/>
    </row>
    <row r="1673" spans="4:4" x14ac:dyDescent="0.2">
      <c r="D1673" s="139"/>
    </row>
    <row r="1674" spans="4:4" x14ac:dyDescent="0.2">
      <c r="D1674" s="139"/>
    </row>
    <row r="1675" spans="4:4" x14ac:dyDescent="0.2">
      <c r="D1675" s="139"/>
    </row>
    <row r="1676" spans="4:4" x14ac:dyDescent="0.2">
      <c r="D1676" s="139"/>
    </row>
    <row r="1677" spans="4:4" x14ac:dyDescent="0.2">
      <c r="D1677" s="139"/>
    </row>
    <row r="1678" spans="4:4" x14ac:dyDescent="0.2">
      <c r="D1678" s="139"/>
    </row>
    <row r="1679" spans="4:4" x14ac:dyDescent="0.2">
      <c r="D1679" s="139"/>
    </row>
    <row r="1680" spans="4:4" x14ac:dyDescent="0.2">
      <c r="D1680" s="139"/>
    </row>
    <row r="1681" spans="4:4" x14ac:dyDescent="0.2">
      <c r="D1681" s="139"/>
    </row>
    <row r="1682" spans="4:4" x14ac:dyDescent="0.2">
      <c r="D1682" s="139"/>
    </row>
    <row r="1683" spans="4:4" x14ac:dyDescent="0.2">
      <c r="D1683" s="139"/>
    </row>
    <row r="1684" spans="4:4" x14ac:dyDescent="0.2">
      <c r="D1684" s="139"/>
    </row>
    <row r="1685" spans="4:4" x14ac:dyDescent="0.2">
      <c r="D1685" s="139"/>
    </row>
    <row r="1686" spans="4:4" x14ac:dyDescent="0.2">
      <c r="D1686" s="139"/>
    </row>
    <row r="1687" spans="4:4" x14ac:dyDescent="0.2">
      <c r="D1687" s="139"/>
    </row>
    <row r="1688" spans="4:4" x14ac:dyDescent="0.2">
      <c r="D1688" s="139"/>
    </row>
    <row r="1689" spans="4:4" x14ac:dyDescent="0.2">
      <c r="D1689" s="139"/>
    </row>
    <row r="1690" spans="4:4" x14ac:dyDescent="0.2">
      <c r="D1690" s="139"/>
    </row>
    <row r="1691" spans="4:4" x14ac:dyDescent="0.2">
      <c r="D1691" s="139"/>
    </row>
    <row r="1692" spans="4:4" x14ac:dyDescent="0.2">
      <c r="D1692" s="139"/>
    </row>
    <row r="1693" spans="4:4" x14ac:dyDescent="0.2">
      <c r="D1693" s="139"/>
    </row>
    <row r="1694" spans="4:4" x14ac:dyDescent="0.2">
      <c r="D1694" s="139"/>
    </row>
    <row r="1695" spans="4:4" x14ac:dyDescent="0.2">
      <c r="D1695" s="139"/>
    </row>
    <row r="1696" spans="4:4" x14ac:dyDescent="0.2">
      <c r="D1696" s="139"/>
    </row>
    <row r="1697" spans="4:4" x14ac:dyDescent="0.2">
      <c r="D1697" s="139"/>
    </row>
    <row r="1698" spans="4:4" x14ac:dyDescent="0.2">
      <c r="D1698" s="139"/>
    </row>
    <row r="1699" spans="4:4" x14ac:dyDescent="0.2">
      <c r="D1699" s="139"/>
    </row>
    <row r="1700" spans="4:4" x14ac:dyDescent="0.2">
      <c r="D1700" s="139"/>
    </row>
    <row r="1701" spans="4:4" x14ac:dyDescent="0.2">
      <c r="D1701" s="139"/>
    </row>
    <row r="1702" spans="4:4" x14ac:dyDescent="0.2">
      <c r="D1702" s="139"/>
    </row>
    <row r="1703" spans="4:4" x14ac:dyDescent="0.2">
      <c r="D1703" s="139"/>
    </row>
    <row r="1704" spans="4:4" x14ac:dyDescent="0.2">
      <c r="D1704" s="139"/>
    </row>
    <row r="1705" spans="4:4" x14ac:dyDescent="0.2">
      <c r="D1705" s="139"/>
    </row>
    <row r="1706" spans="4:4" x14ac:dyDescent="0.2">
      <c r="D1706" s="139"/>
    </row>
    <row r="1707" spans="4:4" x14ac:dyDescent="0.2">
      <c r="D1707" s="139"/>
    </row>
    <row r="1708" spans="4:4" x14ac:dyDescent="0.2">
      <c r="D1708" s="139"/>
    </row>
    <row r="1709" spans="4:4" x14ac:dyDescent="0.2">
      <c r="D1709" s="139"/>
    </row>
    <row r="1710" spans="4:4" x14ac:dyDescent="0.2">
      <c r="D1710" s="139"/>
    </row>
    <row r="1711" spans="4:4" x14ac:dyDescent="0.2">
      <c r="D1711" s="139"/>
    </row>
    <row r="1712" spans="4:4" x14ac:dyDescent="0.2">
      <c r="D1712" s="139"/>
    </row>
    <row r="1713" spans="4:4" x14ac:dyDescent="0.2">
      <c r="D1713" s="139"/>
    </row>
    <row r="1714" spans="4:4" x14ac:dyDescent="0.2">
      <c r="D1714" s="139"/>
    </row>
    <row r="1715" spans="4:4" x14ac:dyDescent="0.2">
      <c r="D1715" s="139"/>
    </row>
    <row r="1716" spans="4:4" x14ac:dyDescent="0.2">
      <c r="D1716" s="139"/>
    </row>
    <row r="1717" spans="4:4" x14ac:dyDescent="0.2">
      <c r="D1717" s="139"/>
    </row>
    <row r="1718" spans="4:4" x14ac:dyDescent="0.2">
      <c r="D1718" s="139"/>
    </row>
    <row r="1719" spans="4:4" x14ac:dyDescent="0.2">
      <c r="D1719" s="139"/>
    </row>
    <row r="1720" spans="4:4" x14ac:dyDescent="0.2">
      <c r="D1720" s="139"/>
    </row>
    <row r="1721" spans="4:4" x14ac:dyDescent="0.2">
      <c r="D1721" s="139"/>
    </row>
    <row r="1722" spans="4:4" x14ac:dyDescent="0.2">
      <c r="D1722" s="139"/>
    </row>
    <row r="1723" spans="4:4" x14ac:dyDescent="0.2">
      <c r="D1723" s="139"/>
    </row>
    <row r="1724" spans="4:4" x14ac:dyDescent="0.2">
      <c r="D1724" s="139"/>
    </row>
    <row r="1725" spans="4:4" x14ac:dyDescent="0.2">
      <c r="D1725" s="139"/>
    </row>
    <row r="1726" spans="4:4" x14ac:dyDescent="0.2">
      <c r="D1726" s="139"/>
    </row>
    <row r="1727" spans="4:4" x14ac:dyDescent="0.2">
      <c r="D1727" s="139"/>
    </row>
    <row r="1728" spans="4:4" x14ac:dyDescent="0.2">
      <c r="D1728" s="139"/>
    </row>
    <row r="1729" spans="4:4" x14ac:dyDescent="0.2">
      <c r="D1729" s="139"/>
    </row>
    <row r="1730" spans="4:4" x14ac:dyDescent="0.2">
      <c r="D1730" s="139"/>
    </row>
    <row r="1731" spans="4:4" x14ac:dyDescent="0.2">
      <c r="D1731" s="139"/>
    </row>
    <row r="1732" spans="4:4" x14ac:dyDescent="0.2">
      <c r="D1732" s="139"/>
    </row>
    <row r="1733" spans="4:4" x14ac:dyDescent="0.2">
      <c r="D1733" s="139"/>
    </row>
    <row r="1734" spans="4:4" x14ac:dyDescent="0.2">
      <c r="D1734" s="139"/>
    </row>
    <row r="1735" spans="4:4" x14ac:dyDescent="0.2">
      <c r="D1735" s="139"/>
    </row>
    <row r="1736" spans="4:4" x14ac:dyDescent="0.2">
      <c r="D1736" s="139"/>
    </row>
    <row r="1737" spans="4:4" x14ac:dyDescent="0.2">
      <c r="D1737" s="139"/>
    </row>
    <row r="1738" spans="4:4" x14ac:dyDescent="0.2">
      <c r="D1738" s="139"/>
    </row>
    <row r="1739" spans="4:4" x14ac:dyDescent="0.2">
      <c r="D1739" s="139"/>
    </row>
    <row r="1740" spans="4:4" x14ac:dyDescent="0.2">
      <c r="D1740" s="139"/>
    </row>
    <row r="1741" spans="4:4" x14ac:dyDescent="0.2">
      <c r="D1741" s="139"/>
    </row>
    <row r="1742" spans="4:4" x14ac:dyDescent="0.2">
      <c r="D1742" s="139"/>
    </row>
    <row r="1743" spans="4:4" x14ac:dyDescent="0.2">
      <c r="D1743" s="139"/>
    </row>
    <row r="1744" spans="4:4" x14ac:dyDescent="0.2">
      <c r="D1744" s="139"/>
    </row>
    <row r="1745" spans="4:4" x14ac:dyDescent="0.2">
      <c r="D1745" s="139"/>
    </row>
    <row r="1746" spans="4:4" x14ac:dyDescent="0.2">
      <c r="D1746" s="139"/>
    </row>
    <row r="1747" spans="4:4" x14ac:dyDescent="0.2">
      <c r="D1747" s="139"/>
    </row>
    <row r="1748" spans="4:4" x14ac:dyDescent="0.2">
      <c r="D1748" s="139"/>
    </row>
    <row r="1749" spans="4:4" x14ac:dyDescent="0.2">
      <c r="D1749" s="139"/>
    </row>
    <row r="1750" spans="4:4" x14ac:dyDescent="0.2">
      <c r="D1750" s="139"/>
    </row>
    <row r="1751" spans="4:4" x14ac:dyDescent="0.2">
      <c r="D1751" s="139"/>
    </row>
    <row r="1752" spans="4:4" x14ac:dyDescent="0.2">
      <c r="D1752" s="139"/>
    </row>
    <row r="1753" spans="4:4" x14ac:dyDescent="0.2">
      <c r="D1753" s="139"/>
    </row>
    <row r="1754" spans="4:4" x14ac:dyDescent="0.2">
      <c r="D1754" s="139"/>
    </row>
    <row r="1755" spans="4:4" x14ac:dyDescent="0.2">
      <c r="D1755" s="139"/>
    </row>
    <row r="1756" spans="4:4" x14ac:dyDescent="0.2">
      <c r="D1756" s="139"/>
    </row>
    <row r="1757" spans="4:4" x14ac:dyDescent="0.2">
      <c r="D1757" s="139"/>
    </row>
    <row r="1758" spans="4:4" x14ac:dyDescent="0.2">
      <c r="D1758" s="139"/>
    </row>
    <row r="1759" spans="4:4" x14ac:dyDescent="0.2">
      <c r="D1759" s="139"/>
    </row>
    <row r="1760" spans="4:4" x14ac:dyDescent="0.2">
      <c r="D1760" s="139"/>
    </row>
    <row r="1761" spans="4:4" x14ac:dyDescent="0.2">
      <c r="D1761" s="139"/>
    </row>
    <row r="1762" spans="4:4" x14ac:dyDescent="0.2">
      <c r="D1762" s="139"/>
    </row>
    <row r="1763" spans="4:4" x14ac:dyDescent="0.2">
      <c r="D1763" s="139"/>
    </row>
    <row r="1764" spans="4:4" x14ac:dyDescent="0.2">
      <c r="D1764" s="139"/>
    </row>
    <row r="1765" spans="4:4" x14ac:dyDescent="0.2">
      <c r="D1765" s="139"/>
    </row>
    <row r="1766" spans="4:4" x14ac:dyDescent="0.2">
      <c r="D1766" s="139"/>
    </row>
    <row r="1767" spans="4:4" x14ac:dyDescent="0.2">
      <c r="D1767" s="139"/>
    </row>
    <row r="1768" spans="4:4" x14ac:dyDescent="0.2">
      <c r="D1768" s="139"/>
    </row>
    <row r="1769" spans="4:4" x14ac:dyDescent="0.2">
      <c r="D1769" s="139"/>
    </row>
    <row r="1770" spans="4:4" x14ac:dyDescent="0.2">
      <c r="D1770" s="139"/>
    </row>
    <row r="1771" spans="4:4" x14ac:dyDescent="0.2">
      <c r="D1771" s="139"/>
    </row>
    <row r="1772" spans="4:4" x14ac:dyDescent="0.2">
      <c r="D1772" s="139"/>
    </row>
    <row r="1773" spans="4:4" x14ac:dyDescent="0.2">
      <c r="D1773" s="139"/>
    </row>
    <row r="1774" spans="4:4" x14ac:dyDescent="0.2">
      <c r="D1774" s="139"/>
    </row>
    <row r="1775" spans="4:4" x14ac:dyDescent="0.2">
      <c r="D1775" s="139"/>
    </row>
    <row r="1776" spans="4:4" x14ac:dyDescent="0.2">
      <c r="D1776" s="139"/>
    </row>
    <row r="1777" spans="4:4" x14ac:dyDescent="0.2">
      <c r="D1777" s="139"/>
    </row>
    <row r="1778" spans="4:4" x14ac:dyDescent="0.2">
      <c r="D1778" s="139"/>
    </row>
    <row r="1779" spans="4:4" x14ac:dyDescent="0.2">
      <c r="D1779" s="139"/>
    </row>
    <row r="1780" spans="4:4" x14ac:dyDescent="0.2">
      <c r="D1780" s="139"/>
    </row>
    <row r="1781" spans="4:4" x14ac:dyDescent="0.2">
      <c r="D1781" s="139"/>
    </row>
    <row r="1782" spans="4:4" x14ac:dyDescent="0.2">
      <c r="D1782" s="139"/>
    </row>
    <row r="1783" spans="4:4" x14ac:dyDescent="0.2">
      <c r="D1783" s="139"/>
    </row>
    <row r="1784" spans="4:4" x14ac:dyDescent="0.2">
      <c r="D1784" s="139"/>
    </row>
    <row r="1785" spans="4:4" x14ac:dyDescent="0.2">
      <c r="D1785" s="139"/>
    </row>
    <row r="1786" spans="4:4" x14ac:dyDescent="0.2">
      <c r="D1786" s="139"/>
    </row>
    <row r="1787" spans="4:4" x14ac:dyDescent="0.2">
      <c r="D1787" s="139"/>
    </row>
    <row r="1788" spans="4:4" x14ac:dyDescent="0.2">
      <c r="D1788" s="139"/>
    </row>
    <row r="1789" spans="4:4" x14ac:dyDescent="0.2">
      <c r="D1789" s="139"/>
    </row>
    <row r="1790" spans="4:4" x14ac:dyDescent="0.2">
      <c r="D1790" s="139"/>
    </row>
    <row r="1791" spans="4:4" x14ac:dyDescent="0.2">
      <c r="D1791" s="139"/>
    </row>
    <row r="1792" spans="4:4" x14ac:dyDescent="0.2">
      <c r="D1792" s="139"/>
    </row>
    <row r="1793" spans="4:4" x14ac:dyDescent="0.2">
      <c r="D1793" s="139"/>
    </row>
    <row r="1794" spans="4:4" x14ac:dyDescent="0.2">
      <c r="D1794" s="139"/>
    </row>
    <row r="1795" spans="4:4" x14ac:dyDescent="0.2">
      <c r="D1795" s="139"/>
    </row>
    <row r="1796" spans="4:4" x14ac:dyDescent="0.2">
      <c r="D1796" s="139"/>
    </row>
    <row r="1797" spans="4:4" x14ac:dyDescent="0.2">
      <c r="D1797" s="139"/>
    </row>
    <row r="1798" spans="4:4" x14ac:dyDescent="0.2">
      <c r="D1798" s="139"/>
    </row>
    <row r="1799" spans="4:4" x14ac:dyDescent="0.2">
      <c r="D1799" s="139"/>
    </row>
    <row r="1800" spans="4:4" x14ac:dyDescent="0.2">
      <c r="D1800" s="139"/>
    </row>
    <row r="1801" spans="4:4" x14ac:dyDescent="0.2">
      <c r="D1801" s="139"/>
    </row>
    <row r="1802" spans="4:4" x14ac:dyDescent="0.2">
      <c r="D1802" s="139"/>
    </row>
    <row r="1803" spans="4:4" x14ac:dyDescent="0.2">
      <c r="D1803" s="139"/>
    </row>
    <row r="1804" spans="4:4" x14ac:dyDescent="0.2">
      <c r="D1804" s="139"/>
    </row>
    <row r="1805" spans="4:4" x14ac:dyDescent="0.2">
      <c r="D1805" s="139"/>
    </row>
    <row r="1806" spans="4:4" x14ac:dyDescent="0.2">
      <c r="D1806" s="139"/>
    </row>
    <row r="1807" spans="4:4" x14ac:dyDescent="0.2">
      <c r="D1807" s="139"/>
    </row>
    <row r="1808" spans="4:4" x14ac:dyDescent="0.2">
      <c r="D1808" s="139"/>
    </row>
    <row r="1809" spans="4:4" x14ac:dyDescent="0.2">
      <c r="D1809" s="139"/>
    </row>
    <row r="1810" spans="4:4" x14ac:dyDescent="0.2">
      <c r="D1810" s="139"/>
    </row>
    <row r="1811" spans="4:4" x14ac:dyDescent="0.2">
      <c r="D1811" s="139"/>
    </row>
    <row r="1812" spans="4:4" x14ac:dyDescent="0.2">
      <c r="D1812" s="139"/>
    </row>
    <row r="1813" spans="4:4" x14ac:dyDescent="0.2">
      <c r="D1813" s="139"/>
    </row>
    <row r="1814" spans="4:4" x14ac:dyDescent="0.2">
      <c r="D1814" s="139"/>
    </row>
    <row r="1815" spans="4:4" x14ac:dyDescent="0.2">
      <c r="D1815" s="139"/>
    </row>
    <row r="1816" spans="4:4" x14ac:dyDescent="0.2">
      <c r="D1816" s="139"/>
    </row>
    <row r="1817" spans="4:4" x14ac:dyDescent="0.2">
      <c r="D1817" s="139"/>
    </row>
    <row r="1818" spans="4:4" x14ac:dyDescent="0.2">
      <c r="D1818" s="139"/>
    </row>
    <row r="1819" spans="4:4" x14ac:dyDescent="0.2">
      <c r="D1819" s="139"/>
    </row>
    <row r="1820" spans="4:4" x14ac:dyDescent="0.2">
      <c r="D1820" s="139"/>
    </row>
    <row r="1821" spans="4:4" x14ac:dyDescent="0.2">
      <c r="D1821" s="139"/>
    </row>
    <row r="1822" spans="4:4" x14ac:dyDescent="0.2">
      <c r="D1822" s="139"/>
    </row>
    <row r="1823" spans="4:4" x14ac:dyDescent="0.2">
      <c r="D1823" s="139"/>
    </row>
    <row r="1824" spans="4:4" x14ac:dyDescent="0.2">
      <c r="D1824" s="139"/>
    </row>
    <row r="1825" spans="4:4" x14ac:dyDescent="0.2">
      <c r="D1825" s="139"/>
    </row>
    <row r="1826" spans="4:4" x14ac:dyDescent="0.2">
      <c r="D1826" s="139"/>
    </row>
    <row r="1827" spans="4:4" x14ac:dyDescent="0.2">
      <c r="D1827" s="139"/>
    </row>
    <row r="1828" spans="4:4" x14ac:dyDescent="0.2">
      <c r="D1828" s="139"/>
    </row>
    <row r="1829" spans="4:4" x14ac:dyDescent="0.2">
      <c r="D1829" s="139"/>
    </row>
    <row r="1830" spans="4:4" x14ac:dyDescent="0.2">
      <c r="D1830" s="139"/>
    </row>
    <row r="1831" spans="4:4" x14ac:dyDescent="0.2">
      <c r="D1831" s="139"/>
    </row>
    <row r="1832" spans="4:4" x14ac:dyDescent="0.2">
      <c r="D1832" s="139"/>
    </row>
    <row r="1833" spans="4:4" x14ac:dyDescent="0.2">
      <c r="D1833" s="139"/>
    </row>
    <row r="1834" spans="4:4" x14ac:dyDescent="0.2">
      <c r="D1834" s="139"/>
    </row>
    <row r="1835" spans="4:4" x14ac:dyDescent="0.2">
      <c r="D1835" s="139"/>
    </row>
    <row r="1836" spans="4:4" x14ac:dyDescent="0.2">
      <c r="D1836" s="139"/>
    </row>
    <row r="1837" spans="4:4" x14ac:dyDescent="0.2">
      <c r="D1837" s="139"/>
    </row>
    <row r="1838" spans="4:4" x14ac:dyDescent="0.2">
      <c r="D1838" s="139"/>
    </row>
    <row r="1839" spans="4:4" x14ac:dyDescent="0.2">
      <c r="D1839" s="139"/>
    </row>
    <row r="1840" spans="4:4" x14ac:dyDescent="0.2">
      <c r="D1840" s="139"/>
    </row>
    <row r="1841" spans="4:4" x14ac:dyDescent="0.2">
      <c r="D1841" s="139"/>
    </row>
    <row r="1842" spans="4:4" x14ac:dyDescent="0.2">
      <c r="D1842" s="139"/>
    </row>
    <row r="1843" spans="4:4" x14ac:dyDescent="0.2">
      <c r="D1843" s="139"/>
    </row>
    <row r="1844" spans="4:4" x14ac:dyDescent="0.2">
      <c r="D1844" s="139"/>
    </row>
    <row r="1845" spans="4:4" x14ac:dyDescent="0.2">
      <c r="D1845" s="139"/>
    </row>
    <row r="1846" spans="4:4" x14ac:dyDescent="0.2">
      <c r="D1846" s="139"/>
    </row>
    <row r="1847" spans="4:4" x14ac:dyDescent="0.2">
      <c r="D1847" s="139"/>
    </row>
    <row r="1848" spans="4:4" x14ac:dyDescent="0.2">
      <c r="D1848" s="139"/>
    </row>
    <row r="1849" spans="4:4" x14ac:dyDescent="0.2">
      <c r="D1849" s="139"/>
    </row>
    <row r="1850" spans="4:4" x14ac:dyDescent="0.2">
      <c r="D1850" s="139"/>
    </row>
    <row r="1851" spans="4:4" x14ac:dyDescent="0.2">
      <c r="D1851" s="139"/>
    </row>
    <row r="1852" spans="4:4" x14ac:dyDescent="0.2">
      <c r="D1852" s="139"/>
    </row>
    <row r="1853" spans="4:4" x14ac:dyDescent="0.2">
      <c r="D1853" s="139"/>
    </row>
    <row r="1854" spans="4:4" x14ac:dyDescent="0.2">
      <c r="D1854" s="139"/>
    </row>
    <row r="1855" spans="4:4" x14ac:dyDescent="0.2">
      <c r="D1855" s="139"/>
    </row>
    <row r="1856" spans="4:4" x14ac:dyDescent="0.2">
      <c r="D1856" s="139"/>
    </row>
    <row r="1857" spans="4:4" x14ac:dyDescent="0.2">
      <c r="D1857" s="139"/>
    </row>
    <row r="1858" spans="4:4" x14ac:dyDescent="0.2">
      <c r="D1858" s="139"/>
    </row>
    <row r="1859" spans="4:4" x14ac:dyDescent="0.2">
      <c r="D1859" s="139"/>
    </row>
    <row r="1860" spans="4:4" x14ac:dyDescent="0.2">
      <c r="D1860" s="139"/>
    </row>
    <row r="1861" spans="4:4" x14ac:dyDescent="0.2">
      <c r="D1861" s="139"/>
    </row>
    <row r="1862" spans="4:4" x14ac:dyDescent="0.2">
      <c r="D1862" s="139"/>
    </row>
    <row r="1863" spans="4:4" x14ac:dyDescent="0.2">
      <c r="D1863" s="139"/>
    </row>
    <row r="1864" spans="4:4" x14ac:dyDescent="0.2">
      <c r="D1864" s="139"/>
    </row>
    <row r="1865" spans="4:4" x14ac:dyDescent="0.2">
      <c r="D1865" s="139"/>
    </row>
    <row r="1866" spans="4:4" x14ac:dyDescent="0.2">
      <c r="D1866" s="139"/>
    </row>
    <row r="1867" spans="4:4" x14ac:dyDescent="0.2">
      <c r="D1867" s="139"/>
    </row>
    <row r="1868" spans="4:4" x14ac:dyDescent="0.2">
      <c r="D1868" s="139"/>
    </row>
    <row r="1869" spans="4:4" x14ac:dyDescent="0.2">
      <c r="D1869" s="139"/>
    </row>
    <row r="1870" spans="4:4" x14ac:dyDescent="0.2">
      <c r="D1870" s="139"/>
    </row>
    <row r="1871" spans="4:4" x14ac:dyDescent="0.2">
      <c r="D1871" s="139"/>
    </row>
    <row r="1872" spans="4:4" x14ac:dyDescent="0.2">
      <c r="D1872" s="139"/>
    </row>
    <row r="1873" spans="4:4" x14ac:dyDescent="0.2">
      <c r="D1873" s="139"/>
    </row>
    <row r="1874" spans="4:4" x14ac:dyDescent="0.2">
      <c r="D1874" s="139"/>
    </row>
    <row r="1875" spans="4:4" x14ac:dyDescent="0.2">
      <c r="D1875" s="139"/>
    </row>
    <row r="1876" spans="4:4" x14ac:dyDescent="0.2">
      <c r="D1876" s="139"/>
    </row>
    <row r="1877" spans="4:4" x14ac:dyDescent="0.2">
      <c r="D1877" s="139"/>
    </row>
    <row r="1878" spans="4:4" x14ac:dyDescent="0.2">
      <c r="D1878" s="139"/>
    </row>
    <row r="1879" spans="4:4" x14ac:dyDescent="0.2">
      <c r="D1879" s="139"/>
    </row>
    <row r="1880" spans="4:4" x14ac:dyDescent="0.2">
      <c r="D1880" s="139"/>
    </row>
    <row r="1881" spans="4:4" x14ac:dyDescent="0.2">
      <c r="D1881" s="139"/>
    </row>
    <row r="1882" spans="4:4" x14ac:dyDescent="0.2">
      <c r="D1882" s="139"/>
    </row>
    <row r="1883" spans="4:4" x14ac:dyDescent="0.2">
      <c r="D1883" s="139"/>
    </row>
    <row r="1884" spans="4:4" x14ac:dyDescent="0.2">
      <c r="D1884" s="139"/>
    </row>
    <row r="1885" spans="4:4" x14ac:dyDescent="0.2">
      <c r="D1885" s="139"/>
    </row>
    <row r="1886" spans="4:4" x14ac:dyDescent="0.2">
      <c r="D1886" s="139"/>
    </row>
    <row r="1887" spans="4:4" x14ac:dyDescent="0.2">
      <c r="D1887" s="139"/>
    </row>
    <row r="1888" spans="4:4" x14ac:dyDescent="0.2">
      <c r="D1888" s="139"/>
    </row>
    <row r="1889" spans="4:4" x14ac:dyDescent="0.2">
      <c r="D1889" s="139"/>
    </row>
    <row r="1890" spans="4:4" x14ac:dyDescent="0.2">
      <c r="D1890" s="139"/>
    </row>
    <row r="1891" spans="4:4" x14ac:dyDescent="0.2">
      <c r="D1891" s="139"/>
    </row>
    <row r="1892" spans="4:4" x14ac:dyDescent="0.2">
      <c r="D1892" s="139"/>
    </row>
    <row r="1893" spans="4:4" x14ac:dyDescent="0.2">
      <c r="D1893" s="139"/>
    </row>
    <row r="1894" spans="4:4" x14ac:dyDescent="0.2">
      <c r="D1894" s="139"/>
    </row>
    <row r="1895" spans="4:4" x14ac:dyDescent="0.2">
      <c r="D1895" s="139"/>
    </row>
    <row r="1896" spans="4:4" x14ac:dyDescent="0.2">
      <c r="D1896" s="139"/>
    </row>
    <row r="1897" spans="4:4" x14ac:dyDescent="0.2">
      <c r="D1897" s="139"/>
    </row>
    <row r="1898" spans="4:4" x14ac:dyDescent="0.2">
      <c r="D1898" s="139"/>
    </row>
    <row r="1899" spans="4:4" x14ac:dyDescent="0.2">
      <c r="D1899" s="139"/>
    </row>
    <row r="1900" spans="4:4" x14ac:dyDescent="0.2">
      <c r="D1900" s="139"/>
    </row>
    <row r="1901" spans="4:4" x14ac:dyDescent="0.2">
      <c r="D1901" s="139"/>
    </row>
    <row r="1902" spans="4:4" x14ac:dyDescent="0.2">
      <c r="D1902" s="139"/>
    </row>
    <row r="1903" spans="4:4" x14ac:dyDescent="0.2">
      <c r="D1903" s="139"/>
    </row>
    <row r="1904" spans="4:4" x14ac:dyDescent="0.2">
      <c r="D1904" s="139"/>
    </row>
    <row r="1905" spans="4:4" x14ac:dyDescent="0.2">
      <c r="D1905" s="139"/>
    </row>
    <row r="1906" spans="4:4" x14ac:dyDescent="0.2">
      <c r="D1906" s="139"/>
    </row>
    <row r="1907" spans="4:4" x14ac:dyDescent="0.2">
      <c r="D1907" s="139"/>
    </row>
    <row r="1908" spans="4:4" x14ac:dyDescent="0.2">
      <c r="D1908" s="139"/>
    </row>
    <row r="1909" spans="4:4" x14ac:dyDescent="0.2">
      <c r="D1909" s="139"/>
    </row>
    <row r="1910" spans="4:4" x14ac:dyDescent="0.2">
      <c r="D1910" s="139"/>
    </row>
    <row r="1911" spans="4:4" x14ac:dyDescent="0.2">
      <c r="D1911" s="139"/>
    </row>
    <row r="1912" spans="4:4" x14ac:dyDescent="0.2">
      <c r="D1912" s="139"/>
    </row>
    <row r="1913" spans="4:4" x14ac:dyDescent="0.2">
      <c r="D1913" s="139"/>
    </row>
    <row r="1914" spans="4:4" x14ac:dyDescent="0.2">
      <c r="D1914" s="139"/>
    </row>
    <row r="1915" spans="4:4" x14ac:dyDescent="0.2">
      <c r="D1915" s="139"/>
    </row>
    <row r="1916" spans="4:4" x14ac:dyDescent="0.2">
      <c r="D1916" s="139"/>
    </row>
    <row r="1917" spans="4:4" x14ac:dyDescent="0.2">
      <c r="D1917" s="139"/>
    </row>
    <row r="1918" spans="4:4" x14ac:dyDescent="0.2">
      <c r="D1918" s="139"/>
    </row>
    <row r="1919" spans="4:4" x14ac:dyDescent="0.2">
      <c r="D1919" s="139"/>
    </row>
    <row r="1920" spans="4:4" x14ac:dyDescent="0.2">
      <c r="D1920" s="139"/>
    </row>
    <row r="1921" spans="4:4" x14ac:dyDescent="0.2">
      <c r="D1921" s="139"/>
    </row>
    <row r="1922" spans="4:4" x14ac:dyDescent="0.2">
      <c r="D1922" s="139"/>
    </row>
    <row r="1923" spans="4:4" x14ac:dyDescent="0.2">
      <c r="D1923" s="139"/>
    </row>
    <row r="1924" spans="4:4" x14ac:dyDescent="0.2">
      <c r="D1924" s="139"/>
    </row>
    <row r="1925" spans="4:4" x14ac:dyDescent="0.2">
      <c r="D1925" s="139"/>
    </row>
    <row r="1926" spans="4:4" x14ac:dyDescent="0.2">
      <c r="D1926" s="139"/>
    </row>
    <row r="1927" spans="4:4" x14ac:dyDescent="0.2">
      <c r="D1927" s="139"/>
    </row>
    <row r="1928" spans="4:4" x14ac:dyDescent="0.2">
      <c r="D1928" s="139"/>
    </row>
    <row r="1929" spans="4:4" x14ac:dyDescent="0.2">
      <c r="D1929" s="139"/>
    </row>
    <row r="1930" spans="4:4" x14ac:dyDescent="0.2">
      <c r="D1930" s="139"/>
    </row>
    <row r="1931" spans="4:4" x14ac:dyDescent="0.2">
      <c r="D1931" s="139"/>
    </row>
    <row r="1932" spans="4:4" x14ac:dyDescent="0.2">
      <c r="D1932" s="139"/>
    </row>
    <row r="1933" spans="4:4" x14ac:dyDescent="0.2">
      <c r="D1933" s="139"/>
    </row>
    <row r="1934" spans="4:4" x14ac:dyDescent="0.2">
      <c r="D1934" s="139"/>
    </row>
    <row r="1935" spans="4:4" x14ac:dyDescent="0.2">
      <c r="D1935" s="139"/>
    </row>
    <row r="1936" spans="4:4" x14ac:dyDescent="0.2">
      <c r="D1936" s="139"/>
    </row>
    <row r="1937" spans="4:4" x14ac:dyDescent="0.2">
      <c r="D1937" s="139"/>
    </row>
    <row r="1938" spans="4:4" x14ac:dyDescent="0.2">
      <c r="D1938" s="139"/>
    </row>
    <row r="1939" spans="4:4" x14ac:dyDescent="0.2">
      <c r="D1939" s="139"/>
    </row>
    <row r="1940" spans="4:4" x14ac:dyDescent="0.2">
      <c r="D1940" s="139"/>
    </row>
    <row r="1941" spans="4:4" x14ac:dyDescent="0.2">
      <c r="D1941" s="139"/>
    </row>
    <row r="1942" spans="4:4" x14ac:dyDescent="0.2">
      <c r="D1942" s="139"/>
    </row>
    <row r="1943" spans="4:4" x14ac:dyDescent="0.2">
      <c r="D1943" s="139"/>
    </row>
    <row r="1944" spans="4:4" x14ac:dyDescent="0.2">
      <c r="D1944" s="139"/>
    </row>
    <row r="1945" spans="4:4" x14ac:dyDescent="0.2">
      <c r="D1945" s="139"/>
    </row>
    <row r="1946" spans="4:4" x14ac:dyDescent="0.2">
      <c r="D1946" s="139"/>
    </row>
    <row r="1947" spans="4:4" x14ac:dyDescent="0.2">
      <c r="D1947" s="139"/>
    </row>
    <row r="1948" spans="4:4" x14ac:dyDescent="0.2">
      <c r="D1948" s="139"/>
    </row>
    <row r="1949" spans="4:4" x14ac:dyDescent="0.2">
      <c r="D1949" s="139"/>
    </row>
    <row r="1950" spans="4:4" x14ac:dyDescent="0.2">
      <c r="D1950" s="139"/>
    </row>
    <row r="1951" spans="4:4" x14ac:dyDescent="0.2">
      <c r="D1951" s="139"/>
    </row>
    <row r="1952" spans="4:4" x14ac:dyDescent="0.2">
      <c r="D1952" s="139"/>
    </row>
    <row r="1953" spans="4:4" x14ac:dyDescent="0.2">
      <c r="D1953" s="139"/>
    </row>
    <row r="1954" spans="4:4" x14ac:dyDescent="0.2">
      <c r="D1954" s="139"/>
    </row>
    <row r="1955" spans="4:4" x14ac:dyDescent="0.2">
      <c r="D1955" s="139"/>
    </row>
    <row r="1956" spans="4:4" x14ac:dyDescent="0.2">
      <c r="D1956" s="139"/>
    </row>
    <row r="1957" spans="4:4" x14ac:dyDescent="0.2">
      <c r="D1957" s="139"/>
    </row>
    <row r="1958" spans="4:4" x14ac:dyDescent="0.2">
      <c r="D1958" s="139"/>
    </row>
    <row r="1959" spans="4:4" x14ac:dyDescent="0.2">
      <c r="D1959" s="139"/>
    </row>
    <row r="1960" spans="4:4" x14ac:dyDescent="0.2">
      <c r="D1960" s="139"/>
    </row>
    <row r="1961" spans="4:4" x14ac:dyDescent="0.2">
      <c r="D1961" s="139"/>
    </row>
    <row r="1962" spans="4:4" x14ac:dyDescent="0.2">
      <c r="D1962" s="139"/>
    </row>
    <row r="1963" spans="4:4" x14ac:dyDescent="0.2">
      <c r="D1963" s="139"/>
    </row>
    <row r="1964" spans="4:4" x14ac:dyDescent="0.2">
      <c r="D1964" s="139"/>
    </row>
    <row r="1965" spans="4:4" x14ac:dyDescent="0.2">
      <c r="D1965" s="139"/>
    </row>
    <row r="1966" spans="4:4" x14ac:dyDescent="0.2">
      <c r="D1966" s="139"/>
    </row>
    <row r="1967" spans="4:4" x14ac:dyDescent="0.2">
      <c r="D1967" s="139"/>
    </row>
    <row r="1968" spans="4:4" x14ac:dyDescent="0.2">
      <c r="D1968" s="139"/>
    </row>
    <row r="1969" spans="4:4" x14ac:dyDescent="0.2">
      <c r="D1969" s="139"/>
    </row>
    <row r="1970" spans="4:4" x14ac:dyDescent="0.2">
      <c r="D1970" s="139"/>
    </row>
    <row r="1971" spans="4:4" x14ac:dyDescent="0.2">
      <c r="D1971" s="139"/>
    </row>
    <row r="1972" spans="4:4" x14ac:dyDescent="0.2">
      <c r="D1972" s="139"/>
    </row>
    <row r="1973" spans="4:4" x14ac:dyDescent="0.2">
      <c r="D1973" s="139"/>
    </row>
    <row r="1974" spans="4:4" x14ac:dyDescent="0.2">
      <c r="D1974" s="139"/>
    </row>
    <row r="1975" spans="4:4" x14ac:dyDescent="0.2">
      <c r="D1975" s="139"/>
    </row>
    <row r="1976" spans="4:4" x14ac:dyDescent="0.2">
      <c r="D1976" s="139"/>
    </row>
    <row r="1977" spans="4:4" x14ac:dyDescent="0.2">
      <c r="D1977" s="139"/>
    </row>
    <row r="1978" spans="4:4" x14ac:dyDescent="0.2">
      <c r="D1978" s="139"/>
    </row>
    <row r="1979" spans="4:4" x14ac:dyDescent="0.2">
      <c r="D1979" s="139"/>
    </row>
    <row r="1980" spans="4:4" x14ac:dyDescent="0.2">
      <c r="D1980" s="139"/>
    </row>
    <row r="1981" spans="4:4" x14ac:dyDescent="0.2">
      <c r="D1981" s="139"/>
    </row>
    <row r="1982" spans="4:4" x14ac:dyDescent="0.2">
      <c r="D1982" s="139"/>
    </row>
    <row r="1983" spans="4:4" x14ac:dyDescent="0.2">
      <c r="D1983" s="139"/>
    </row>
    <row r="1984" spans="4:4" x14ac:dyDescent="0.2">
      <c r="D1984" s="139"/>
    </row>
    <row r="1985" spans="4:4" x14ac:dyDescent="0.2">
      <c r="D1985" s="139"/>
    </row>
    <row r="1986" spans="4:4" x14ac:dyDescent="0.2">
      <c r="D1986" s="139"/>
    </row>
    <row r="1987" spans="4:4" x14ac:dyDescent="0.2">
      <c r="D1987" s="139"/>
    </row>
    <row r="1988" spans="4:4" x14ac:dyDescent="0.2">
      <c r="D1988" s="139"/>
    </row>
    <row r="1989" spans="4:4" x14ac:dyDescent="0.2">
      <c r="D1989" s="139"/>
    </row>
    <row r="1990" spans="4:4" x14ac:dyDescent="0.2">
      <c r="D1990" s="139"/>
    </row>
    <row r="1991" spans="4:4" x14ac:dyDescent="0.2">
      <c r="D1991" s="139"/>
    </row>
    <row r="1992" spans="4:4" x14ac:dyDescent="0.2">
      <c r="D1992" s="139"/>
    </row>
    <row r="1993" spans="4:4" x14ac:dyDescent="0.2">
      <c r="D1993" s="139"/>
    </row>
    <row r="1994" spans="4:4" x14ac:dyDescent="0.2">
      <c r="D1994" s="139"/>
    </row>
    <row r="1995" spans="4:4" x14ac:dyDescent="0.2">
      <c r="D1995" s="139"/>
    </row>
    <row r="1996" spans="4:4" x14ac:dyDescent="0.2">
      <c r="D1996" s="139"/>
    </row>
    <row r="1997" spans="4:4" x14ac:dyDescent="0.2">
      <c r="D1997" s="139"/>
    </row>
    <row r="1998" spans="4:4" x14ac:dyDescent="0.2">
      <c r="D1998" s="139"/>
    </row>
    <row r="1999" spans="4:4" x14ac:dyDescent="0.2">
      <c r="D1999" s="139"/>
    </row>
    <row r="2000" spans="4:4" x14ac:dyDescent="0.2">
      <c r="D2000" s="139"/>
    </row>
    <row r="2001" spans="4:4" x14ac:dyDescent="0.2">
      <c r="D2001" s="139"/>
    </row>
    <row r="2002" spans="4:4" x14ac:dyDescent="0.2">
      <c r="D2002" s="139"/>
    </row>
    <row r="2003" spans="4:4" x14ac:dyDescent="0.2">
      <c r="D2003" s="139"/>
    </row>
    <row r="2004" spans="4:4" x14ac:dyDescent="0.2">
      <c r="D2004" s="139"/>
    </row>
    <row r="2005" spans="4:4" x14ac:dyDescent="0.2">
      <c r="D2005" s="139"/>
    </row>
    <row r="2006" spans="4:4" x14ac:dyDescent="0.2">
      <c r="D2006" s="139"/>
    </row>
    <row r="2007" spans="4:4" x14ac:dyDescent="0.2">
      <c r="D2007" s="139"/>
    </row>
    <row r="2008" spans="4:4" x14ac:dyDescent="0.2">
      <c r="D2008" s="139"/>
    </row>
    <row r="2009" spans="4:4" x14ac:dyDescent="0.2">
      <c r="D2009" s="139"/>
    </row>
    <row r="2010" spans="4:4" x14ac:dyDescent="0.2">
      <c r="D2010" s="139"/>
    </row>
    <row r="2011" spans="4:4" x14ac:dyDescent="0.2">
      <c r="D2011" s="139"/>
    </row>
    <row r="2012" spans="4:4" x14ac:dyDescent="0.2">
      <c r="D2012" s="139"/>
    </row>
    <row r="2013" spans="4:4" x14ac:dyDescent="0.2">
      <c r="D2013" s="139"/>
    </row>
    <row r="2014" spans="4:4" x14ac:dyDescent="0.2">
      <c r="D2014" s="139"/>
    </row>
    <row r="2015" spans="4:4" x14ac:dyDescent="0.2">
      <c r="D2015" s="139"/>
    </row>
    <row r="2016" spans="4:4" x14ac:dyDescent="0.2">
      <c r="D2016" s="139"/>
    </row>
    <row r="2017" spans="4:4" x14ac:dyDescent="0.2">
      <c r="D2017" s="139"/>
    </row>
    <row r="2018" spans="4:4" x14ac:dyDescent="0.2">
      <c r="D2018" s="139"/>
    </row>
    <row r="2019" spans="4:4" x14ac:dyDescent="0.2">
      <c r="D2019" s="139"/>
    </row>
    <row r="2020" spans="4:4" x14ac:dyDescent="0.2">
      <c r="D2020" s="139"/>
    </row>
    <row r="2021" spans="4:4" x14ac:dyDescent="0.2">
      <c r="D2021" s="139"/>
    </row>
    <row r="2022" spans="4:4" x14ac:dyDescent="0.2">
      <c r="D2022" s="139"/>
    </row>
    <row r="2023" spans="4:4" x14ac:dyDescent="0.2">
      <c r="D2023" s="139"/>
    </row>
    <row r="2024" spans="4:4" x14ac:dyDescent="0.2">
      <c r="D2024" s="139"/>
    </row>
    <row r="2025" spans="4:4" x14ac:dyDescent="0.2">
      <c r="D2025" s="139"/>
    </row>
    <row r="2026" spans="4:4" x14ac:dyDescent="0.2">
      <c r="D2026" s="139"/>
    </row>
    <row r="2027" spans="4:4" x14ac:dyDescent="0.2">
      <c r="D2027" s="139"/>
    </row>
    <row r="2028" spans="4:4" x14ac:dyDescent="0.2">
      <c r="D2028" s="139"/>
    </row>
    <row r="2029" spans="4:4" x14ac:dyDescent="0.2">
      <c r="D2029" s="139"/>
    </row>
    <row r="2030" spans="4:4" x14ac:dyDescent="0.2">
      <c r="D2030" s="139"/>
    </row>
    <row r="2031" spans="4:4" x14ac:dyDescent="0.2">
      <c r="D2031" s="139"/>
    </row>
    <row r="2032" spans="4:4" x14ac:dyDescent="0.2">
      <c r="D2032" s="139"/>
    </row>
    <row r="2033" spans="4:4" x14ac:dyDescent="0.2">
      <c r="D2033" s="139"/>
    </row>
    <row r="2034" spans="4:4" x14ac:dyDescent="0.2">
      <c r="D2034" s="139"/>
    </row>
    <row r="2035" spans="4:4" x14ac:dyDescent="0.2">
      <c r="D2035" s="139"/>
    </row>
    <row r="2036" spans="4:4" x14ac:dyDescent="0.2">
      <c r="D2036" s="139"/>
    </row>
    <row r="2037" spans="4:4" x14ac:dyDescent="0.2">
      <c r="D2037" s="139"/>
    </row>
    <row r="2038" spans="4:4" x14ac:dyDescent="0.2">
      <c r="D2038" s="139"/>
    </row>
    <row r="2039" spans="4:4" x14ac:dyDescent="0.2">
      <c r="D2039" s="139"/>
    </row>
    <row r="2040" spans="4:4" x14ac:dyDescent="0.2">
      <c r="D2040" s="139"/>
    </row>
    <row r="2041" spans="4:4" x14ac:dyDescent="0.2">
      <c r="D2041" s="139"/>
    </row>
    <row r="2042" spans="4:4" x14ac:dyDescent="0.2">
      <c r="D2042" s="139"/>
    </row>
    <row r="2043" spans="4:4" x14ac:dyDescent="0.2">
      <c r="D2043" s="139"/>
    </row>
    <row r="2044" spans="4:4" x14ac:dyDescent="0.2">
      <c r="D2044" s="139"/>
    </row>
    <row r="2045" spans="4:4" x14ac:dyDescent="0.2">
      <c r="D2045" s="139"/>
    </row>
    <row r="2046" spans="4:4" x14ac:dyDescent="0.2">
      <c r="D2046" s="139"/>
    </row>
    <row r="2047" spans="4:4" x14ac:dyDescent="0.2">
      <c r="D2047" s="139"/>
    </row>
    <row r="2048" spans="4:4" x14ac:dyDescent="0.2">
      <c r="D2048" s="139"/>
    </row>
    <row r="2049" spans="4:4" x14ac:dyDescent="0.2">
      <c r="D2049" s="139"/>
    </row>
    <row r="2050" spans="4:4" x14ac:dyDescent="0.2">
      <c r="D2050" s="139"/>
    </row>
    <row r="2051" spans="4:4" x14ac:dyDescent="0.2">
      <c r="D2051" s="139"/>
    </row>
    <row r="2052" spans="4:4" x14ac:dyDescent="0.2">
      <c r="D2052" s="139"/>
    </row>
    <row r="2053" spans="4:4" x14ac:dyDescent="0.2">
      <c r="D2053" s="139"/>
    </row>
    <row r="2054" spans="4:4" x14ac:dyDescent="0.2">
      <c r="D2054" s="139"/>
    </row>
    <row r="2055" spans="4:4" x14ac:dyDescent="0.2">
      <c r="D2055" s="139"/>
    </row>
    <row r="2056" spans="4:4" x14ac:dyDescent="0.2">
      <c r="D2056" s="139"/>
    </row>
    <row r="2057" spans="4:4" x14ac:dyDescent="0.2">
      <c r="D2057" s="139"/>
    </row>
    <row r="2058" spans="4:4" x14ac:dyDescent="0.2">
      <c r="D2058" s="139"/>
    </row>
    <row r="2059" spans="4:4" x14ac:dyDescent="0.2">
      <c r="D2059" s="139"/>
    </row>
    <row r="2060" spans="4:4" x14ac:dyDescent="0.2">
      <c r="D2060" s="139"/>
    </row>
    <row r="2061" spans="4:4" x14ac:dyDescent="0.2">
      <c r="D2061" s="139"/>
    </row>
    <row r="2062" spans="4:4" x14ac:dyDescent="0.2">
      <c r="D2062" s="139"/>
    </row>
    <row r="2063" spans="4:4" x14ac:dyDescent="0.2">
      <c r="D2063" s="139"/>
    </row>
    <row r="2064" spans="4:4" x14ac:dyDescent="0.2">
      <c r="D2064" s="139"/>
    </row>
    <row r="2065" spans="4:4" x14ac:dyDescent="0.2">
      <c r="D2065" s="139"/>
    </row>
    <row r="2066" spans="4:4" x14ac:dyDescent="0.2">
      <c r="D2066" s="139"/>
    </row>
    <row r="2067" spans="4:4" x14ac:dyDescent="0.2">
      <c r="D2067" s="139"/>
    </row>
    <row r="2068" spans="4:4" x14ac:dyDescent="0.2">
      <c r="D2068" s="139"/>
    </row>
    <row r="2069" spans="4:4" x14ac:dyDescent="0.2">
      <c r="D2069" s="139"/>
    </row>
    <row r="2070" spans="4:4" x14ac:dyDescent="0.2">
      <c r="D2070" s="139"/>
    </row>
    <row r="2071" spans="4:4" x14ac:dyDescent="0.2">
      <c r="D2071" s="139"/>
    </row>
    <row r="2072" spans="4:4" x14ac:dyDescent="0.2">
      <c r="D2072" s="139"/>
    </row>
    <row r="2073" spans="4:4" x14ac:dyDescent="0.2">
      <c r="D2073" s="139"/>
    </row>
    <row r="2074" spans="4:4" x14ac:dyDescent="0.2">
      <c r="D2074" s="139"/>
    </row>
    <row r="2075" spans="4:4" x14ac:dyDescent="0.2">
      <c r="D2075" s="139"/>
    </row>
    <row r="2076" spans="4:4" x14ac:dyDescent="0.2">
      <c r="D2076" s="139"/>
    </row>
    <row r="2077" spans="4:4" x14ac:dyDescent="0.2">
      <c r="D2077" s="139"/>
    </row>
    <row r="2078" spans="4:4" x14ac:dyDescent="0.2">
      <c r="D2078" s="139"/>
    </row>
    <row r="2079" spans="4:4" x14ac:dyDescent="0.2">
      <c r="D2079" s="139"/>
    </row>
    <row r="2080" spans="4:4" x14ac:dyDescent="0.2">
      <c r="D2080" s="139"/>
    </row>
    <row r="2081" spans="4:4" x14ac:dyDescent="0.2">
      <c r="D2081" s="139"/>
    </row>
    <row r="2082" spans="4:4" x14ac:dyDescent="0.2">
      <c r="D2082" s="139"/>
    </row>
    <row r="2083" spans="4:4" x14ac:dyDescent="0.2">
      <c r="D2083" s="139"/>
    </row>
    <row r="2084" spans="4:4" x14ac:dyDescent="0.2">
      <c r="D2084" s="139"/>
    </row>
    <row r="2085" spans="4:4" x14ac:dyDescent="0.2">
      <c r="D2085" s="139"/>
    </row>
    <row r="2086" spans="4:4" x14ac:dyDescent="0.2">
      <c r="D2086" s="139"/>
    </row>
    <row r="2087" spans="4:4" x14ac:dyDescent="0.2">
      <c r="D2087" s="139"/>
    </row>
    <row r="2088" spans="4:4" x14ac:dyDescent="0.2">
      <c r="D2088" s="139"/>
    </row>
    <row r="2089" spans="4:4" x14ac:dyDescent="0.2">
      <c r="D2089" s="139"/>
    </row>
    <row r="2090" spans="4:4" x14ac:dyDescent="0.2">
      <c r="D2090" s="139"/>
    </row>
    <row r="2091" spans="4:4" x14ac:dyDescent="0.2">
      <c r="D2091" s="139"/>
    </row>
    <row r="2092" spans="4:4" x14ac:dyDescent="0.2">
      <c r="D2092" s="139"/>
    </row>
    <row r="2093" spans="4:4" x14ac:dyDescent="0.2">
      <c r="D2093" s="139"/>
    </row>
    <row r="2094" spans="4:4" x14ac:dyDescent="0.2">
      <c r="D2094" s="139"/>
    </row>
    <row r="2095" spans="4:4" x14ac:dyDescent="0.2">
      <c r="D2095" s="139"/>
    </row>
    <row r="2096" spans="4:4" x14ac:dyDescent="0.2">
      <c r="D2096" s="139"/>
    </row>
    <row r="2097" spans="4:4" x14ac:dyDescent="0.2">
      <c r="D2097" s="139"/>
    </row>
    <row r="2098" spans="4:4" x14ac:dyDescent="0.2">
      <c r="D2098" s="139"/>
    </row>
    <row r="2099" spans="4:4" x14ac:dyDescent="0.2">
      <c r="D2099" s="139"/>
    </row>
    <row r="2100" spans="4:4" x14ac:dyDescent="0.2">
      <c r="D2100" s="139"/>
    </row>
    <row r="2101" spans="4:4" x14ac:dyDescent="0.2">
      <c r="D2101" s="139"/>
    </row>
    <row r="2102" spans="4:4" x14ac:dyDescent="0.2">
      <c r="D2102" s="139"/>
    </row>
    <row r="2103" spans="4:4" x14ac:dyDescent="0.2">
      <c r="D2103" s="139"/>
    </row>
    <row r="2104" spans="4:4" x14ac:dyDescent="0.2">
      <c r="D2104" s="139"/>
    </row>
    <row r="2105" spans="4:4" x14ac:dyDescent="0.2">
      <c r="D2105" s="139"/>
    </row>
    <row r="2106" spans="4:4" x14ac:dyDescent="0.2">
      <c r="D2106" s="139"/>
    </row>
    <row r="2107" spans="4:4" x14ac:dyDescent="0.2">
      <c r="D2107" s="139"/>
    </row>
    <row r="2108" spans="4:4" x14ac:dyDescent="0.2">
      <c r="D2108" s="139"/>
    </row>
    <row r="2109" spans="4:4" x14ac:dyDescent="0.2">
      <c r="D2109" s="139"/>
    </row>
    <row r="2110" spans="4:4" x14ac:dyDescent="0.2">
      <c r="D2110" s="139"/>
    </row>
    <row r="2111" spans="4:4" x14ac:dyDescent="0.2">
      <c r="D2111" s="139"/>
    </row>
    <row r="2112" spans="4:4" x14ac:dyDescent="0.2">
      <c r="D2112" s="139"/>
    </row>
    <row r="2113" spans="4:4" x14ac:dyDescent="0.2">
      <c r="D2113" s="139"/>
    </row>
    <row r="2114" spans="4:4" x14ac:dyDescent="0.2">
      <c r="D2114" s="139"/>
    </row>
    <row r="2115" spans="4:4" x14ac:dyDescent="0.2">
      <c r="D2115" s="139"/>
    </row>
    <row r="2116" spans="4:4" x14ac:dyDescent="0.2">
      <c r="D2116" s="139"/>
    </row>
    <row r="2117" spans="4:4" x14ac:dyDescent="0.2">
      <c r="D2117" s="139"/>
    </row>
    <row r="2118" spans="4:4" x14ac:dyDescent="0.2">
      <c r="D2118" s="139"/>
    </row>
    <row r="2119" spans="4:4" x14ac:dyDescent="0.2">
      <c r="D2119" s="139"/>
    </row>
    <row r="2120" spans="4:4" x14ac:dyDescent="0.2">
      <c r="D2120" s="139"/>
    </row>
    <row r="2121" spans="4:4" x14ac:dyDescent="0.2">
      <c r="D2121" s="139"/>
    </row>
    <row r="2122" spans="4:4" x14ac:dyDescent="0.2">
      <c r="D2122" s="139"/>
    </row>
    <row r="2123" spans="4:4" x14ac:dyDescent="0.2">
      <c r="D2123" s="139"/>
    </row>
    <row r="2124" spans="4:4" x14ac:dyDescent="0.2">
      <c r="D2124" s="139"/>
    </row>
    <row r="2125" spans="4:4" x14ac:dyDescent="0.2">
      <c r="D2125" s="139"/>
    </row>
    <row r="2126" spans="4:4" x14ac:dyDescent="0.2">
      <c r="D2126" s="139"/>
    </row>
    <row r="2127" spans="4:4" x14ac:dyDescent="0.2">
      <c r="D2127" s="139"/>
    </row>
    <row r="2128" spans="4:4" x14ac:dyDescent="0.2">
      <c r="D2128" s="139"/>
    </row>
    <row r="2129" spans="4:4" x14ac:dyDescent="0.2">
      <c r="D2129" s="139"/>
    </row>
    <row r="2130" spans="4:4" x14ac:dyDescent="0.2">
      <c r="D2130" s="139"/>
    </row>
    <row r="2131" spans="4:4" x14ac:dyDescent="0.2">
      <c r="D2131" s="139"/>
    </row>
    <row r="2132" spans="4:4" x14ac:dyDescent="0.2">
      <c r="D2132" s="139"/>
    </row>
    <row r="2133" spans="4:4" x14ac:dyDescent="0.2">
      <c r="D2133" s="139"/>
    </row>
    <row r="2134" spans="4:4" x14ac:dyDescent="0.2">
      <c r="D2134" s="139"/>
    </row>
    <row r="2135" spans="4:4" x14ac:dyDescent="0.2">
      <c r="D2135" s="139"/>
    </row>
    <row r="2136" spans="4:4" x14ac:dyDescent="0.2">
      <c r="D2136" s="139"/>
    </row>
    <row r="2137" spans="4:4" x14ac:dyDescent="0.2">
      <c r="D2137" s="139"/>
    </row>
    <row r="2138" spans="4:4" x14ac:dyDescent="0.2">
      <c r="D2138" s="139"/>
    </row>
    <row r="2139" spans="4:4" x14ac:dyDescent="0.2">
      <c r="D2139" s="139"/>
    </row>
    <row r="2140" spans="4:4" x14ac:dyDescent="0.2">
      <c r="D2140" s="139"/>
    </row>
    <row r="2141" spans="4:4" x14ac:dyDescent="0.2">
      <c r="D2141" s="139"/>
    </row>
    <row r="2142" spans="4:4" x14ac:dyDescent="0.2">
      <c r="D2142" s="139"/>
    </row>
    <row r="2143" spans="4:4" x14ac:dyDescent="0.2">
      <c r="D2143" s="139"/>
    </row>
    <row r="2144" spans="4:4" x14ac:dyDescent="0.2">
      <c r="D2144" s="139"/>
    </row>
    <row r="2145" spans="4:4" x14ac:dyDescent="0.2">
      <c r="D2145" s="139"/>
    </row>
    <row r="2146" spans="4:4" x14ac:dyDescent="0.2">
      <c r="D2146" s="139"/>
    </row>
    <row r="2147" spans="4:4" x14ac:dyDescent="0.2">
      <c r="D2147" s="139"/>
    </row>
    <row r="2148" spans="4:4" x14ac:dyDescent="0.2">
      <c r="D2148" s="139"/>
    </row>
    <row r="2149" spans="4:4" x14ac:dyDescent="0.2">
      <c r="D2149" s="139"/>
    </row>
    <row r="2150" spans="4:4" x14ac:dyDescent="0.2">
      <c r="D2150" s="139"/>
    </row>
    <row r="2151" spans="4:4" x14ac:dyDescent="0.2">
      <c r="D2151" s="139"/>
    </row>
    <row r="2152" spans="4:4" x14ac:dyDescent="0.2">
      <c r="D2152" s="139"/>
    </row>
    <row r="2153" spans="4:4" x14ac:dyDescent="0.2">
      <c r="D2153" s="139"/>
    </row>
    <row r="2154" spans="4:4" x14ac:dyDescent="0.2">
      <c r="D2154" s="139"/>
    </row>
    <row r="2155" spans="4:4" x14ac:dyDescent="0.2">
      <c r="D2155" s="139"/>
    </row>
    <row r="2156" spans="4:4" x14ac:dyDescent="0.2">
      <c r="D2156" s="139"/>
    </row>
    <row r="2157" spans="4:4" x14ac:dyDescent="0.2">
      <c r="D2157" s="139"/>
    </row>
    <row r="2158" spans="4:4" x14ac:dyDescent="0.2">
      <c r="D2158" s="139"/>
    </row>
    <row r="2159" spans="4:4" x14ac:dyDescent="0.2">
      <c r="D2159" s="139"/>
    </row>
    <row r="2160" spans="4:4" x14ac:dyDescent="0.2">
      <c r="D2160" s="139"/>
    </row>
    <row r="2161" spans="4:4" x14ac:dyDescent="0.2">
      <c r="D2161" s="139"/>
    </row>
    <row r="2162" spans="4:4" x14ac:dyDescent="0.2">
      <c r="D2162" s="139"/>
    </row>
    <row r="2163" spans="4:4" x14ac:dyDescent="0.2">
      <c r="D2163" s="139"/>
    </row>
    <row r="2164" spans="4:4" x14ac:dyDescent="0.2">
      <c r="D2164" s="139"/>
    </row>
    <row r="2165" spans="4:4" x14ac:dyDescent="0.2">
      <c r="D2165" s="139"/>
    </row>
    <row r="2166" spans="4:4" x14ac:dyDescent="0.2">
      <c r="D2166" s="139"/>
    </row>
    <row r="2167" spans="4:4" x14ac:dyDescent="0.2">
      <c r="D2167" s="139"/>
    </row>
    <row r="2168" spans="4:4" x14ac:dyDescent="0.2">
      <c r="D2168" s="139"/>
    </row>
    <row r="2169" spans="4:4" x14ac:dyDescent="0.2">
      <c r="D2169" s="139"/>
    </row>
    <row r="2170" spans="4:4" x14ac:dyDescent="0.2">
      <c r="D2170" s="139"/>
    </row>
    <row r="2171" spans="4:4" x14ac:dyDescent="0.2">
      <c r="D2171" s="139"/>
    </row>
    <row r="2172" spans="4:4" x14ac:dyDescent="0.2">
      <c r="D2172" s="139"/>
    </row>
    <row r="2173" spans="4:4" x14ac:dyDescent="0.2">
      <c r="D2173" s="139"/>
    </row>
    <row r="2174" spans="4:4" x14ac:dyDescent="0.2">
      <c r="D2174" s="139"/>
    </row>
    <row r="2175" spans="4:4" x14ac:dyDescent="0.2">
      <c r="D2175" s="139"/>
    </row>
    <row r="2176" spans="4:4" x14ac:dyDescent="0.2">
      <c r="D2176" s="139"/>
    </row>
    <row r="2177" spans="4:4" x14ac:dyDescent="0.2">
      <c r="D2177" s="139"/>
    </row>
    <row r="2178" spans="4:4" x14ac:dyDescent="0.2">
      <c r="D2178" s="139"/>
    </row>
    <row r="2179" spans="4:4" x14ac:dyDescent="0.2">
      <c r="D2179" s="139"/>
    </row>
    <row r="2180" spans="4:4" x14ac:dyDescent="0.2">
      <c r="D2180" s="139"/>
    </row>
    <row r="2181" spans="4:4" x14ac:dyDescent="0.2">
      <c r="D2181" s="139"/>
    </row>
    <row r="2182" spans="4:4" x14ac:dyDescent="0.2">
      <c r="D2182" s="139"/>
    </row>
    <row r="2183" spans="4:4" x14ac:dyDescent="0.2">
      <c r="D2183" s="139"/>
    </row>
    <row r="2184" spans="4:4" x14ac:dyDescent="0.2">
      <c r="D2184" s="139"/>
    </row>
    <row r="2185" spans="4:4" x14ac:dyDescent="0.2">
      <c r="D2185" s="139"/>
    </row>
    <row r="2186" spans="4:4" x14ac:dyDescent="0.2">
      <c r="D2186" s="139"/>
    </row>
    <row r="2187" spans="4:4" x14ac:dyDescent="0.2">
      <c r="D2187" s="139"/>
    </row>
    <row r="2188" spans="4:4" x14ac:dyDescent="0.2">
      <c r="D2188" s="139"/>
    </row>
    <row r="2189" spans="4:4" x14ac:dyDescent="0.2">
      <c r="D2189" s="139"/>
    </row>
    <row r="2190" spans="4:4" x14ac:dyDescent="0.2">
      <c r="D2190" s="139"/>
    </row>
    <row r="2191" spans="4:4" x14ac:dyDescent="0.2">
      <c r="D2191" s="139"/>
    </row>
    <row r="2192" spans="4:4" x14ac:dyDescent="0.2">
      <c r="D2192" s="139"/>
    </row>
    <row r="2193" spans="4:4" x14ac:dyDescent="0.2">
      <c r="D2193" s="139"/>
    </row>
    <row r="2194" spans="4:4" x14ac:dyDescent="0.2">
      <c r="D2194" s="139"/>
    </row>
    <row r="2195" spans="4:4" x14ac:dyDescent="0.2">
      <c r="D2195" s="139"/>
    </row>
    <row r="2196" spans="4:4" x14ac:dyDescent="0.2">
      <c r="D2196" s="139"/>
    </row>
    <row r="2197" spans="4:4" x14ac:dyDescent="0.2">
      <c r="D2197" s="139"/>
    </row>
    <row r="2198" spans="4:4" x14ac:dyDescent="0.2">
      <c r="D2198" s="139"/>
    </row>
    <row r="2199" spans="4:4" x14ac:dyDescent="0.2">
      <c r="D2199" s="139"/>
    </row>
    <row r="2200" spans="4:4" x14ac:dyDescent="0.2">
      <c r="D2200" s="139"/>
    </row>
    <row r="2201" spans="4:4" x14ac:dyDescent="0.2">
      <c r="D2201" s="139"/>
    </row>
    <row r="2202" spans="4:4" x14ac:dyDescent="0.2">
      <c r="D2202" s="139"/>
    </row>
    <row r="2203" spans="4:4" x14ac:dyDescent="0.2">
      <c r="D2203" s="139"/>
    </row>
    <row r="2204" spans="4:4" x14ac:dyDescent="0.2">
      <c r="D2204" s="139"/>
    </row>
    <row r="2205" spans="4:4" x14ac:dyDescent="0.2">
      <c r="D2205" s="139"/>
    </row>
    <row r="2206" spans="4:4" x14ac:dyDescent="0.2">
      <c r="D2206" s="139"/>
    </row>
    <row r="2207" spans="4:4" x14ac:dyDescent="0.2">
      <c r="D2207" s="139"/>
    </row>
    <row r="2208" spans="4:4" x14ac:dyDescent="0.2">
      <c r="D2208" s="139"/>
    </row>
    <row r="2209" spans="4:4" x14ac:dyDescent="0.2">
      <c r="D2209" s="139"/>
    </row>
    <row r="2210" spans="4:4" x14ac:dyDescent="0.2">
      <c r="D2210" s="139"/>
    </row>
    <row r="2211" spans="4:4" x14ac:dyDescent="0.2">
      <c r="D2211" s="139"/>
    </row>
    <row r="2212" spans="4:4" x14ac:dyDescent="0.2">
      <c r="D2212" s="139"/>
    </row>
    <row r="2213" spans="4:4" x14ac:dyDescent="0.2">
      <c r="D2213" s="139"/>
    </row>
    <row r="2214" spans="4:4" x14ac:dyDescent="0.2">
      <c r="D2214" s="139"/>
    </row>
    <row r="2215" spans="4:4" x14ac:dyDescent="0.2">
      <c r="D2215" s="139"/>
    </row>
    <row r="2216" spans="4:4" x14ac:dyDescent="0.2">
      <c r="D2216" s="139"/>
    </row>
    <row r="2217" spans="4:4" x14ac:dyDescent="0.2">
      <c r="D2217" s="139"/>
    </row>
    <row r="2218" spans="4:4" x14ac:dyDescent="0.2">
      <c r="D2218" s="139"/>
    </row>
    <row r="2219" spans="4:4" x14ac:dyDescent="0.2">
      <c r="D2219" s="139"/>
    </row>
    <row r="2220" spans="4:4" x14ac:dyDescent="0.2">
      <c r="D2220" s="139"/>
    </row>
    <row r="2221" spans="4:4" x14ac:dyDescent="0.2">
      <c r="D2221" s="139"/>
    </row>
    <row r="2222" spans="4:4" x14ac:dyDescent="0.2">
      <c r="D2222" s="139"/>
    </row>
    <row r="2223" spans="4:4" x14ac:dyDescent="0.2">
      <c r="D2223" s="139"/>
    </row>
    <row r="2224" spans="4:4" x14ac:dyDescent="0.2">
      <c r="D2224" s="139"/>
    </row>
    <row r="2225" spans="4:4" x14ac:dyDescent="0.2">
      <c r="D2225" s="139"/>
    </row>
    <row r="2226" spans="4:4" x14ac:dyDescent="0.2">
      <c r="D2226" s="139"/>
    </row>
    <row r="2227" spans="4:4" x14ac:dyDescent="0.2">
      <c r="D2227" s="139"/>
    </row>
    <row r="2228" spans="4:4" x14ac:dyDescent="0.2">
      <c r="D2228" s="139"/>
    </row>
    <row r="2229" spans="4:4" x14ac:dyDescent="0.2">
      <c r="D2229" s="139"/>
    </row>
    <row r="2230" spans="4:4" x14ac:dyDescent="0.2">
      <c r="D2230" s="139"/>
    </row>
    <row r="2231" spans="4:4" x14ac:dyDescent="0.2">
      <c r="D2231" s="139"/>
    </row>
    <row r="2232" spans="4:4" x14ac:dyDescent="0.2">
      <c r="D2232" s="139"/>
    </row>
    <row r="2233" spans="4:4" x14ac:dyDescent="0.2">
      <c r="D2233" s="139"/>
    </row>
    <row r="2234" spans="4:4" x14ac:dyDescent="0.2">
      <c r="D2234" s="139"/>
    </row>
    <row r="2235" spans="4:4" x14ac:dyDescent="0.2">
      <c r="D2235" s="139"/>
    </row>
    <row r="2236" spans="4:4" x14ac:dyDescent="0.2">
      <c r="D2236" s="139"/>
    </row>
    <row r="2237" spans="4:4" x14ac:dyDescent="0.2">
      <c r="D2237" s="139"/>
    </row>
    <row r="2238" spans="4:4" x14ac:dyDescent="0.2">
      <c r="D2238" s="139"/>
    </row>
    <row r="2239" spans="4:4" x14ac:dyDescent="0.2">
      <c r="D2239" s="139"/>
    </row>
    <row r="2240" spans="4:4" x14ac:dyDescent="0.2">
      <c r="D2240" s="139"/>
    </row>
    <row r="2241" spans="4:4" x14ac:dyDescent="0.2">
      <c r="D2241" s="139"/>
    </row>
    <row r="2242" spans="4:4" x14ac:dyDescent="0.2">
      <c r="D2242" s="139"/>
    </row>
    <row r="2243" spans="4:4" x14ac:dyDescent="0.2">
      <c r="D2243" s="139"/>
    </row>
    <row r="2244" spans="4:4" x14ac:dyDescent="0.2">
      <c r="D2244" s="139"/>
    </row>
    <row r="2245" spans="4:4" x14ac:dyDescent="0.2">
      <c r="D2245" s="139"/>
    </row>
    <row r="2246" spans="4:4" x14ac:dyDescent="0.2">
      <c r="D2246" s="139"/>
    </row>
    <row r="2247" spans="4:4" x14ac:dyDescent="0.2">
      <c r="D2247" s="139"/>
    </row>
    <row r="2248" spans="4:4" x14ac:dyDescent="0.2">
      <c r="D2248" s="139"/>
    </row>
    <row r="2249" spans="4:4" x14ac:dyDescent="0.2">
      <c r="D2249" s="139"/>
    </row>
    <row r="2250" spans="4:4" x14ac:dyDescent="0.2">
      <c r="D2250" s="139"/>
    </row>
    <row r="2251" spans="4:4" x14ac:dyDescent="0.2">
      <c r="D2251" s="139"/>
    </row>
    <row r="2252" spans="4:4" x14ac:dyDescent="0.2">
      <c r="D2252" s="139"/>
    </row>
    <row r="2253" spans="4:4" x14ac:dyDescent="0.2">
      <c r="D2253" s="139"/>
    </row>
    <row r="2254" spans="4:4" x14ac:dyDescent="0.2">
      <c r="D2254" s="139"/>
    </row>
    <row r="2255" spans="4:4" x14ac:dyDescent="0.2">
      <c r="D2255" s="139"/>
    </row>
    <row r="2256" spans="4:4" x14ac:dyDescent="0.2">
      <c r="D2256" s="139"/>
    </row>
    <row r="2257" spans="4:4" x14ac:dyDescent="0.2">
      <c r="D2257" s="139"/>
    </row>
    <row r="2258" spans="4:4" x14ac:dyDescent="0.2">
      <c r="D2258" s="139"/>
    </row>
    <row r="2259" spans="4:4" x14ac:dyDescent="0.2">
      <c r="D2259" s="139"/>
    </row>
    <row r="2260" spans="4:4" x14ac:dyDescent="0.2">
      <c r="D2260" s="139"/>
    </row>
    <row r="2261" spans="4:4" x14ac:dyDescent="0.2">
      <c r="D2261" s="139"/>
    </row>
    <row r="2262" spans="4:4" x14ac:dyDescent="0.2">
      <c r="D2262" s="139"/>
    </row>
    <row r="2263" spans="4:4" x14ac:dyDescent="0.2">
      <c r="D2263" s="139"/>
    </row>
    <row r="2264" spans="4:4" x14ac:dyDescent="0.2">
      <c r="D2264" s="139"/>
    </row>
    <row r="2265" spans="4:4" x14ac:dyDescent="0.2">
      <c r="D2265" s="139"/>
    </row>
    <row r="2266" spans="4:4" x14ac:dyDescent="0.2">
      <c r="D2266" s="139"/>
    </row>
    <row r="2267" spans="4:4" x14ac:dyDescent="0.2">
      <c r="D2267" s="139"/>
    </row>
    <row r="2268" spans="4:4" x14ac:dyDescent="0.2">
      <c r="D2268" s="139"/>
    </row>
    <row r="2269" spans="4:4" x14ac:dyDescent="0.2">
      <c r="D2269" s="139"/>
    </row>
    <row r="2270" spans="4:4" x14ac:dyDescent="0.2">
      <c r="D2270" s="139"/>
    </row>
    <row r="2271" spans="4:4" x14ac:dyDescent="0.2">
      <c r="D2271" s="139"/>
    </row>
    <row r="2272" spans="4:4" x14ac:dyDescent="0.2">
      <c r="D2272" s="139"/>
    </row>
    <row r="2273" spans="4:4" x14ac:dyDescent="0.2">
      <c r="D2273" s="139"/>
    </row>
    <row r="2274" spans="4:4" x14ac:dyDescent="0.2">
      <c r="D2274" s="139"/>
    </row>
    <row r="2275" spans="4:4" x14ac:dyDescent="0.2">
      <c r="D2275" s="139"/>
    </row>
    <row r="2276" spans="4:4" x14ac:dyDescent="0.2">
      <c r="D2276" s="139"/>
    </row>
    <row r="2277" spans="4:4" x14ac:dyDescent="0.2">
      <c r="D2277" s="139"/>
    </row>
    <row r="2278" spans="4:4" x14ac:dyDescent="0.2">
      <c r="D2278" s="139"/>
    </row>
    <row r="2279" spans="4:4" x14ac:dyDescent="0.2">
      <c r="D2279" s="139"/>
    </row>
    <row r="2280" spans="4:4" x14ac:dyDescent="0.2">
      <c r="D2280" s="139"/>
    </row>
    <row r="2281" spans="4:4" x14ac:dyDescent="0.2">
      <c r="D2281" s="139"/>
    </row>
    <row r="2282" spans="4:4" x14ac:dyDescent="0.2">
      <c r="D2282" s="139"/>
    </row>
    <row r="2283" spans="4:4" x14ac:dyDescent="0.2">
      <c r="D2283" s="139"/>
    </row>
    <row r="2284" spans="4:4" x14ac:dyDescent="0.2">
      <c r="D2284" s="139"/>
    </row>
    <row r="2285" spans="4:4" x14ac:dyDescent="0.2">
      <c r="D2285" s="139"/>
    </row>
    <row r="2286" spans="4:4" x14ac:dyDescent="0.2">
      <c r="D2286" s="139"/>
    </row>
    <row r="2287" spans="4:4" x14ac:dyDescent="0.2">
      <c r="D2287" s="139"/>
    </row>
    <row r="2288" spans="4:4" x14ac:dyDescent="0.2">
      <c r="D2288" s="139"/>
    </row>
    <row r="2289" spans="4:4" x14ac:dyDescent="0.2">
      <c r="D2289" s="139"/>
    </row>
    <row r="2290" spans="4:4" x14ac:dyDescent="0.2">
      <c r="D2290" s="139"/>
    </row>
    <row r="2291" spans="4:4" x14ac:dyDescent="0.2">
      <c r="D2291" s="139"/>
    </row>
    <row r="2292" spans="4:4" x14ac:dyDescent="0.2">
      <c r="D2292" s="139"/>
    </row>
    <row r="2293" spans="4:4" x14ac:dyDescent="0.2">
      <c r="D2293" s="139"/>
    </row>
    <row r="2294" spans="4:4" x14ac:dyDescent="0.2">
      <c r="D2294" s="139"/>
    </row>
    <row r="2295" spans="4:4" x14ac:dyDescent="0.2">
      <c r="D2295" s="139"/>
    </row>
    <row r="2296" spans="4:4" x14ac:dyDescent="0.2">
      <c r="D2296" s="139"/>
    </row>
    <row r="2297" spans="4:4" x14ac:dyDescent="0.2">
      <c r="D2297" s="139"/>
    </row>
    <row r="2298" spans="4:4" x14ac:dyDescent="0.2">
      <c r="D2298" s="139"/>
    </row>
    <row r="2299" spans="4:4" x14ac:dyDescent="0.2">
      <c r="D2299" s="139"/>
    </row>
    <row r="2300" spans="4:4" x14ac:dyDescent="0.2">
      <c r="D2300" s="139"/>
    </row>
    <row r="2301" spans="4:4" x14ac:dyDescent="0.2">
      <c r="D2301" s="139"/>
    </row>
    <row r="2302" spans="4:4" x14ac:dyDescent="0.2">
      <c r="D2302" s="139"/>
    </row>
    <row r="2303" spans="4:4" x14ac:dyDescent="0.2">
      <c r="D2303" s="139"/>
    </row>
    <row r="2304" spans="4:4" x14ac:dyDescent="0.2">
      <c r="D2304" s="139"/>
    </row>
    <row r="2305" spans="4:4" x14ac:dyDescent="0.2">
      <c r="D2305" s="139"/>
    </row>
    <row r="2306" spans="4:4" x14ac:dyDescent="0.2">
      <c r="D2306" s="139"/>
    </row>
    <row r="2307" spans="4:4" x14ac:dyDescent="0.2">
      <c r="D2307" s="139"/>
    </row>
    <row r="2308" spans="4:4" x14ac:dyDescent="0.2">
      <c r="D2308" s="139"/>
    </row>
    <row r="2309" spans="4:4" x14ac:dyDescent="0.2">
      <c r="D2309" s="139"/>
    </row>
    <row r="2310" spans="4:4" x14ac:dyDescent="0.2">
      <c r="D2310" s="139"/>
    </row>
    <row r="2311" spans="4:4" x14ac:dyDescent="0.2">
      <c r="D2311" s="139"/>
    </row>
    <row r="2312" spans="4:4" x14ac:dyDescent="0.2">
      <c r="D2312" s="139"/>
    </row>
    <row r="2313" spans="4:4" x14ac:dyDescent="0.2">
      <c r="D2313" s="139"/>
    </row>
    <row r="2314" spans="4:4" x14ac:dyDescent="0.2">
      <c r="D2314" s="139"/>
    </row>
    <row r="2315" spans="4:4" x14ac:dyDescent="0.2">
      <c r="D2315" s="139"/>
    </row>
    <row r="2316" spans="4:4" x14ac:dyDescent="0.2">
      <c r="D2316" s="139"/>
    </row>
    <row r="2317" spans="4:4" x14ac:dyDescent="0.2">
      <c r="D2317" s="139"/>
    </row>
    <row r="2318" spans="4:4" x14ac:dyDescent="0.2">
      <c r="D2318" s="139"/>
    </row>
    <row r="2319" spans="4:4" x14ac:dyDescent="0.2">
      <c r="D2319" s="139"/>
    </row>
    <row r="2320" spans="4:4" x14ac:dyDescent="0.2">
      <c r="D2320" s="139"/>
    </row>
    <row r="2321" spans="4:4" x14ac:dyDescent="0.2">
      <c r="D2321" s="139"/>
    </row>
    <row r="2322" spans="4:4" x14ac:dyDescent="0.2">
      <c r="D2322" s="139"/>
    </row>
    <row r="2323" spans="4:4" x14ac:dyDescent="0.2">
      <c r="D2323" s="139"/>
    </row>
    <row r="2324" spans="4:4" x14ac:dyDescent="0.2">
      <c r="D2324" s="139"/>
    </row>
    <row r="2325" spans="4:4" x14ac:dyDescent="0.2">
      <c r="D2325" s="139"/>
    </row>
    <row r="2326" spans="4:4" x14ac:dyDescent="0.2">
      <c r="D2326" s="139"/>
    </row>
    <row r="2327" spans="4:4" x14ac:dyDescent="0.2">
      <c r="D2327" s="139"/>
    </row>
    <row r="2328" spans="4:4" x14ac:dyDescent="0.2">
      <c r="D2328" s="139"/>
    </row>
    <row r="2329" spans="4:4" x14ac:dyDescent="0.2">
      <c r="D2329" s="139"/>
    </row>
    <row r="2330" spans="4:4" x14ac:dyDescent="0.2">
      <c r="D2330" s="139"/>
    </row>
    <row r="2331" spans="4:4" x14ac:dyDescent="0.2">
      <c r="D2331" s="139"/>
    </row>
    <row r="2332" spans="4:4" x14ac:dyDescent="0.2">
      <c r="D2332" s="139"/>
    </row>
    <row r="2333" spans="4:4" x14ac:dyDescent="0.2">
      <c r="D2333" s="139"/>
    </row>
    <row r="2334" spans="4:4" x14ac:dyDescent="0.2">
      <c r="D2334" s="139"/>
    </row>
    <row r="2335" spans="4:4" x14ac:dyDescent="0.2">
      <c r="D2335" s="139"/>
    </row>
    <row r="2336" spans="4:4" x14ac:dyDescent="0.2">
      <c r="D2336" s="139"/>
    </row>
    <row r="2337" spans="4:4" x14ac:dyDescent="0.2">
      <c r="D2337" s="139"/>
    </row>
    <row r="2338" spans="4:4" x14ac:dyDescent="0.2">
      <c r="D2338" s="139"/>
    </row>
    <row r="2339" spans="4:4" x14ac:dyDescent="0.2">
      <c r="D2339" s="139"/>
    </row>
    <row r="2340" spans="4:4" x14ac:dyDescent="0.2">
      <c r="D2340" s="139"/>
    </row>
    <row r="2341" spans="4:4" x14ac:dyDescent="0.2">
      <c r="D2341" s="139"/>
    </row>
    <row r="2342" spans="4:4" x14ac:dyDescent="0.2">
      <c r="D2342" s="139"/>
    </row>
    <row r="2343" spans="4:4" x14ac:dyDescent="0.2">
      <c r="D2343" s="139"/>
    </row>
    <row r="2344" spans="4:4" x14ac:dyDescent="0.2">
      <c r="D2344" s="139"/>
    </row>
    <row r="2345" spans="4:4" x14ac:dyDescent="0.2">
      <c r="D2345" s="139"/>
    </row>
    <row r="2346" spans="4:4" x14ac:dyDescent="0.2">
      <c r="D2346" s="139"/>
    </row>
    <row r="2347" spans="4:4" x14ac:dyDescent="0.2">
      <c r="D2347" s="139"/>
    </row>
    <row r="2348" spans="4:4" x14ac:dyDescent="0.2">
      <c r="D2348" s="139"/>
    </row>
    <row r="2349" spans="4:4" x14ac:dyDescent="0.2">
      <c r="D2349" s="139"/>
    </row>
    <row r="2350" spans="4:4" x14ac:dyDescent="0.2">
      <c r="D2350" s="139"/>
    </row>
    <row r="2351" spans="4:4" x14ac:dyDescent="0.2">
      <c r="D2351" s="139"/>
    </row>
    <row r="2352" spans="4:4" x14ac:dyDescent="0.2">
      <c r="D2352" s="139"/>
    </row>
    <row r="2353" spans="4:4" x14ac:dyDescent="0.2">
      <c r="D2353" s="139"/>
    </row>
    <row r="2354" spans="4:4" x14ac:dyDescent="0.2">
      <c r="D2354" s="139"/>
    </row>
    <row r="2355" spans="4:4" x14ac:dyDescent="0.2">
      <c r="D2355" s="139"/>
    </row>
    <row r="2356" spans="4:4" x14ac:dyDescent="0.2">
      <c r="D2356" s="139"/>
    </row>
    <row r="2357" spans="4:4" x14ac:dyDescent="0.2">
      <c r="D2357" s="139"/>
    </row>
    <row r="2358" spans="4:4" x14ac:dyDescent="0.2">
      <c r="D2358" s="139"/>
    </row>
    <row r="2359" spans="4:4" x14ac:dyDescent="0.2">
      <c r="D2359" s="139"/>
    </row>
    <row r="2360" spans="4:4" x14ac:dyDescent="0.2">
      <c r="D2360" s="139"/>
    </row>
    <row r="2361" spans="4:4" x14ac:dyDescent="0.2">
      <c r="D2361" s="139"/>
    </row>
    <row r="2362" spans="4:4" x14ac:dyDescent="0.2">
      <c r="D2362" s="139"/>
    </row>
    <row r="2363" spans="4:4" x14ac:dyDescent="0.2">
      <c r="D2363" s="139"/>
    </row>
    <row r="2364" spans="4:4" x14ac:dyDescent="0.2">
      <c r="D2364" s="139"/>
    </row>
    <row r="2365" spans="4:4" x14ac:dyDescent="0.2">
      <c r="D2365" s="139"/>
    </row>
    <row r="2366" spans="4:4" x14ac:dyDescent="0.2">
      <c r="D2366" s="139"/>
    </row>
    <row r="2367" spans="4:4" x14ac:dyDescent="0.2">
      <c r="D2367" s="139"/>
    </row>
    <row r="2368" spans="4:4" x14ac:dyDescent="0.2">
      <c r="D2368" s="139"/>
    </row>
    <row r="2369" spans="4:4" x14ac:dyDescent="0.2">
      <c r="D2369" s="139"/>
    </row>
    <row r="2370" spans="4:4" x14ac:dyDescent="0.2">
      <c r="D2370" s="139"/>
    </row>
    <row r="2371" spans="4:4" x14ac:dyDescent="0.2">
      <c r="D2371" s="139"/>
    </row>
    <row r="2372" spans="4:4" x14ac:dyDescent="0.2">
      <c r="D2372" s="139"/>
    </row>
    <row r="2373" spans="4:4" x14ac:dyDescent="0.2">
      <c r="D2373" s="139"/>
    </row>
    <row r="2374" spans="4:4" x14ac:dyDescent="0.2">
      <c r="D2374" s="139"/>
    </row>
    <row r="2375" spans="4:4" x14ac:dyDescent="0.2">
      <c r="D2375" s="139"/>
    </row>
    <row r="2376" spans="4:4" x14ac:dyDescent="0.2">
      <c r="D2376" s="139"/>
    </row>
    <row r="2377" spans="4:4" x14ac:dyDescent="0.2">
      <c r="D2377" s="139"/>
    </row>
    <row r="2378" spans="4:4" x14ac:dyDescent="0.2">
      <c r="D2378" s="139"/>
    </row>
    <row r="2379" spans="4:4" x14ac:dyDescent="0.2">
      <c r="D2379" s="139"/>
    </row>
    <row r="2380" spans="4:4" x14ac:dyDescent="0.2">
      <c r="D2380" s="139"/>
    </row>
    <row r="2381" spans="4:4" x14ac:dyDescent="0.2">
      <c r="D2381" s="139"/>
    </row>
    <row r="2382" spans="4:4" x14ac:dyDescent="0.2">
      <c r="D2382" s="139"/>
    </row>
    <row r="2383" spans="4:4" x14ac:dyDescent="0.2">
      <c r="D2383" s="139"/>
    </row>
    <row r="2384" spans="4:4" x14ac:dyDescent="0.2">
      <c r="D2384" s="139"/>
    </row>
    <row r="2385" spans="4:4" x14ac:dyDescent="0.2">
      <c r="D2385" s="139"/>
    </row>
    <row r="2386" spans="4:4" x14ac:dyDescent="0.2">
      <c r="D2386" s="139"/>
    </row>
    <row r="2387" spans="4:4" x14ac:dyDescent="0.2">
      <c r="D2387" s="139"/>
    </row>
    <row r="2388" spans="4:4" x14ac:dyDescent="0.2">
      <c r="D2388" s="139"/>
    </row>
    <row r="2389" spans="4:4" x14ac:dyDescent="0.2">
      <c r="D2389" s="139"/>
    </row>
    <row r="2390" spans="4:4" x14ac:dyDescent="0.2">
      <c r="D2390" s="139"/>
    </row>
    <row r="2391" spans="4:4" x14ac:dyDescent="0.2">
      <c r="D2391" s="139"/>
    </row>
    <row r="2392" spans="4:4" x14ac:dyDescent="0.2">
      <c r="D2392" s="139"/>
    </row>
    <row r="2393" spans="4:4" x14ac:dyDescent="0.2">
      <c r="D2393" s="139"/>
    </row>
    <row r="2394" spans="4:4" x14ac:dyDescent="0.2">
      <c r="D2394" s="139"/>
    </row>
    <row r="2395" spans="4:4" x14ac:dyDescent="0.2">
      <c r="D2395" s="139"/>
    </row>
    <row r="2396" spans="4:4" x14ac:dyDescent="0.2">
      <c r="D2396" s="139"/>
    </row>
    <row r="2397" spans="4:4" x14ac:dyDescent="0.2">
      <c r="D2397" s="139"/>
    </row>
    <row r="2398" spans="4:4" x14ac:dyDescent="0.2">
      <c r="D2398" s="139"/>
    </row>
    <row r="2399" spans="4:4" x14ac:dyDescent="0.2">
      <c r="D2399" s="139"/>
    </row>
    <row r="2400" spans="4:4" x14ac:dyDescent="0.2">
      <c r="D2400" s="139"/>
    </row>
    <row r="2401" spans="4:4" x14ac:dyDescent="0.2">
      <c r="D2401" s="139"/>
    </row>
    <row r="2402" spans="4:4" x14ac:dyDescent="0.2">
      <c r="D2402" s="139"/>
    </row>
    <row r="2403" spans="4:4" x14ac:dyDescent="0.2">
      <c r="D2403" s="139"/>
    </row>
    <row r="2404" spans="4:4" x14ac:dyDescent="0.2">
      <c r="D2404" s="139"/>
    </row>
    <row r="2405" spans="4:4" x14ac:dyDescent="0.2">
      <c r="D2405" s="139"/>
    </row>
    <row r="2406" spans="4:4" x14ac:dyDescent="0.2">
      <c r="D2406" s="139"/>
    </row>
    <row r="2407" spans="4:4" x14ac:dyDescent="0.2">
      <c r="D2407" s="139"/>
    </row>
    <row r="2408" spans="4:4" x14ac:dyDescent="0.2">
      <c r="D2408" s="139"/>
    </row>
    <row r="2409" spans="4:4" x14ac:dyDescent="0.2">
      <c r="D2409" s="139"/>
    </row>
    <row r="2410" spans="4:4" x14ac:dyDescent="0.2">
      <c r="D2410" s="139"/>
    </row>
    <row r="2411" spans="4:4" x14ac:dyDescent="0.2">
      <c r="D2411" s="139"/>
    </row>
    <row r="2412" spans="4:4" x14ac:dyDescent="0.2">
      <c r="D2412" s="139"/>
    </row>
    <row r="2413" spans="4:4" x14ac:dyDescent="0.2">
      <c r="D2413" s="139"/>
    </row>
    <row r="2414" spans="4:4" x14ac:dyDescent="0.2">
      <c r="D2414" s="139"/>
    </row>
    <row r="2415" spans="4:4" x14ac:dyDescent="0.2">
      <c r="D2415" s="139"/>
    </row>
    <row r="2416" spans="4:4" x14ac:dyDescent="0.2">
      <c r="D2416" s="139"/>
    </row>
    <row r="2417" spans="4:4" x14ac:dyDescent="0.2">
      <c r="D2417" s="139"/>
    </row>
    <row r="2418" spans="4:4" x14ac:dyDescent="0.2">
      <c r="D2418" s="139"/>
    </row>
    <row r="2419" spans="4:4" x14ac:dyDescent="0.2">
      <c r="D2419" s="139"/>
    </row>
    <row r="2420" spans="4:4" x14ac:dyDescent="0.2">
      <c r="D2420" s="139"/>
    </row>
    <row r="2421" spans="4:4" x14ac:dyDescent="0.2">
      <c r="D2421" s="139"/>
    </row>
    <row r="2422" spans="4:4" x14ac:dyDescent="0.2">
      <c r="D2422" s="139"/>
    </row>
    <row r="2423" spans="4:4" x14ac:dyDescent="0.2">
      <c r="D2423" s="139"/>
    </row>
    <row r="2424" spans="4:4" x14ac:dyDescent="0.2">
      <c r="D2424" s="139"/>
    </row>
    <row r="2425" spans="4:4" x14ac:dyDescent="0.2">
      <c r="D2425" s="139"/>
    </row>
    <row r="2426" spans="4:4" x14ac:dyDescent="0.2">
      <c r="D2426" s="139"/>
    </row>
    <row r="2427" spans="4:4" x14ac:dyDescent="0.2">
      <c r="D2427" s="139"/>
    </row>
    <row r="2428" spans="4:4" x14ac:dyDescent="0.2">
      <c r="D2428" s="139"/>
    </row>
    <row r="2429" spans="4:4" x14ac:dyDescent="0.2">
      <c r="D2429" s="139"/>
    </row>
    <row r="2430" spans="4:4" x14ac:dyDescent="0.2">
      <c r="D2430" s="139"/>
    </row>
    <row r="2431" spans="4:4" x14ac:dyDescent="0.2">
      <c r="D2431" s="139"/>
    </row>
    <row r="2432" spans="4:4" x14ac:dyDescent="0.2">
      <c r="D2432" s="139"/>
    </row>
    <row r="2433" spans="4:4" x14ac:dyDescent="0.2">
      <c r="D2433" s="139"/>
    </row>
    <row r="2434" spans="4:4" x14ac:dyDescent="0.2">
      <c r="D2434" s="139"/>
    </row>
    <row r="2435" spans="4:4" x14ac:dyDescent="0.2">
      <c r="D2435" s="139"/>
    </row>
    <row r="2436" spans="4:4" x14ac:dyDescent="0.2">
      <c r="D2436" s="139"/>
    </row>
    <row r="2437" spans="4:4" x14ac:dyDescent="0.2">
      <c r="D2437" s="139"/>
    </row>
    <row r="2438" spans="4:4" x14ac:dyDescent="0.2">
      <c r="D2438" s="139"/>
    </row>
    <row r="2439" spans="4:4" x14ac:dyDescent="0.2">
      <c r="D2439" s="139"/>
    </row>
    <row r="2440" spans="4:4" x14ac:dyDescent="0.2">
      <c r="D2440" s="139"/>
    </row>
    <row r="2441" spans="4:4" x14ac:dyDescent="0.2">
      <c r="D2441" s="139"/>
    </row>
    <row r="2442" spans="4:4" x14ac:dyDescent="0.2">
      <c r="D2442" s="139"/>
    </row>
    <row r="2443" spans="4:4" x14ac:dyDescent="0.2">
      <c r="D2443" s="139"/>
    </row>
    <row r="2444" spans="4:4" x14ac:dyDescent="0.2">
      <c r="D2444" s="139"/>
    </row>
    <row r="2445" spans="4:4" x14ac:dyDescent="0.2">
      <c r="D2445" s="139"/>
    </row>
    <row r="2446" spans="4:4" x14ac:dyDescent="0.2">
      <c r="D2446" s="139"/>
    </row>
    <row r="2447" spans="4:4" x14ac:dyDescent="0.2">
      <c r="D2447" s="139"/>
    </row>
    <row r="2448" spans="4:4" x14ac:dyDescent="0.2">
      <c r="D2448" s="139"/>
    </row>
    <row r="2449" spans="4:4" x14ac:dyDescent="0.2">
      <c r="D2449" s="139"/>
    </row>
    <row r="2450" spans="4:4" x14ac:dyDescent="0.2">
      <c r="D2450" s="139"/>
    </row>
    <row r="2451" spans="4:4" x14ac:dyDescent="0.2">
      <c r="D2451" s="139"/>
    </row>
    <row r="2452" spans="4:4" x14ac:dyDescent="0.2">
      <c r="D2452" s="139"/>
    </row>
    <row r="2453" spans="4:4" x14ac:dyDescent="0.2">
      <c r="D2453" s="139"/>
    </row>
    <row r="2454" spans="4:4" x14ac:dyDescent="0.2">
      <c r="D2454" s="139"/>
    </row>
    <row r="2455" spans="4:4" x14ac:dyDescent="0.2">
      <c r="D2455" s="139"/>
    </row>
    <row r="2456" spans="4:4" x14ac:dyDescent="0.2">
      <c r="D2456" s="139"/>
    </row>
    <row r="2457" spans="4:4" x14ac:dyDescent="0.2">
      <c r="D2457" s="139"/>
    </row>
    <row r="2458" spans="4:4" x14ac:dyDescent="0.2">
      <c r="D2458" s="139"/>
    </row>
    <row r="2459" spans="4:4" x14ac:dyDescent="0.2">
      <c r="D2459" s="139"/>
    </row>
    <row r="2460" spans="4:4" x14ac:dyDescent="0.2">
      <c r="D2460" s="139"/>
    </row>
    <row r="2461" spans="4:4" x14ac:dyDescent="0.2">
      <c r="D2461" s="139"/>
    </row>
    <row r="2462" spans="4:4" x14ac:dyDescent="0.2">
      <c r="D2462" s="139"/>
    </row>
    <row r="2463" spans="4:4" x14ac:dyDescent="0.2">
      <c r="D2463" s="139"/>
    </row>
    <row r="2464" spans="4:4" x14ac:dyDescent="0.2">
      <c r="D2464" s="139"/>
    </row>
    <row r="2465" spans="4:4" x14ac:dyDescent="0.2">
      <c r="D2465" s="139"/>
    </row>
    <row r="2466" spans="4:4" x14ac:dyDescent="0.2">
      <c r="D2466" s="139"/>
    </row>
    <row r="2467" spans="4:4" x14ac:dyDescent="0.2">
      <c r="D2467" s="139"/>
    </row>
    <row r="2468" spans="4:4" x14ac:dyDescent="0.2">
      <c r="D2468" s="139"/>
    </row>
    <row r="2469" spans="4:4" x14ac:dyDescent="0.2">
      <c r="D2469" s="139"/>
    </row>
    <row r="2470" spans="4:4" x14ac:dyDescent="0.2">
      <c r="D2470" s="139"/>
    </row>
    <row r="2471" spans="4:4" x14ac:dyDescent="0.2">
      <c r="D2471" s="139"/>
    </row>
    <row r="2472" spans="4:4" x14ac:dyDescent="0.2">
      <c r="D2472" s="139"/>
    </row>
    <row r="2473" spans="4:4" x14ac:dyDescent="0.2">
      <c r="D2473" s="139"/>
    </row>
    <row r="2474" spans="4:4" x14ac:dyDescent="0.2">
      <c r="D2474" s="139"/>
    </row>
    <row r="2475" spans="4:4" x14ac:dyDescent="0.2">
      <c r="D2475" s="139"/>
    </row>
    <row r="2476" spans="4:4" x14ac:dyDescent="0.2">
      <c r="D2476" s="139"/>
    </row>
    <row r="2477" spans="4:4" x14ac:dyDescent="0.2">
      <c r="D2477" s="139"/>
    </row>
    <row r="2478" spans="4:4" x14ac:dyDescent="0.2">
      <c r="D2478" s="139"/>
    </row>
    <row r="2479" spans="4:4" x14ac:dyDescent="0.2">
      <c r="D2479" s="139"/>
    </row>
    <row r="2480" spans="4:4" x14ac:dyDescent="0.2">
      <c r="D2480" s="139"/>
    </row>
    <row r="2481" spans="4:4" x14ac:dyDescent="0.2">
      <c r="D2481" s="139"/>
    </row>
    <row r="2482" spans="4:4" x14ac:dyDescent="0.2">
      <c r="D2482" s="139"/>
    </row>
    <row r="2483" spans="4:4" x14ac:dyDescent="0.2">
      <c r="D2483" s="139"/>
    </row>
    <row r="2484" spans="4:4" x14ac:dyDescent="0.2">
      <c r="D2484" s="139"/>
    </row>
    <row r="2485" spans="4:4" x14ac:dyDescent="0.2">
      <c r="D2485" s="139"/>
    </row>
    <row r="2486" spans="4:4" x14ac:dyDescent="0.2">
      <c r="D2486" s="139"/>
    </row>
    <row r="2487" spans="4:4" x14ac:dyDescent="0.2">
      <c r="D2487" s="139"/>
    </row>
    <row r="2488" spans="4:4" x14ac:dyDescent="0.2">
      <c r="D2488" s="139"/>
    </row>
    <row r="2489" spans="4:4" x14ac:dyDescent="0.2">
      <c r="D2489" s="139"/>
    </row>
    <row r="2490" spans="4:4" x14ac:dyDescent="0.2">
      <c r="D2490" s="139"/>
    </row>
    <row r="2491" spans="4:4" x14ac:dyDescent="0.2">
      <c r="D2491" s="139"/>
    </row>
    <row r="2492" spans="4:4" x14ac:dyDescent="0.2">
      <c r="D2492" s="139"/>
    </row>
    <row r="2493" spans="4:4" x14ac:dyDescent="0.2">
      <c r="D2493" s="139"/>
    </row>
    <row r="2494" spans="4:4" x14ac:dyDescent="0.2">
      <c r="D2494" s="139"/>
    </row>
    <row r="2495" spans="4:4" x14ac:dyDescent="0.2">
      <c r="D2495" s="139"/>
    </row>
    <row r="2496" spans="4:4" x14ac:dyDescent="0.2">
      <c r="D2496" s="139"/>
    </row>
    <row r="2497" spans="4:4" x14ac:dyDescent="0.2">
      <c r="D2497" s="139"/>
    </row>
    <row r="2498" spans="4:4" x14ac:dyDescent="0.2">
      <c r="D2498" s="139"/>
    </row>
    <row r="2499" spans="4:4" x14ac:dyDescent="0.2">
      <c r="D2499" s="139"/>
    </row>
    <row r="2500" spans="4:4" x14ac:dyDescent="0.2">
      <c r="D2500" s="139"/>
    </row>
    <row r="2501" spans="4:4" x14ac:dyDescent="0.2">
      <c r="D2501" s="139"/>
    </row>
    <row r="2502" spans="4:4" x14ac:dyDescent="0.2">
      <c r="D2502" s="139"/>
    </row>
    <row r="2503" spans="4:4" x14ac:dyDescent="0.2">
      <c r="D2503" s="139"/>
    </row>
    <row r="2504" spans="4:4" x14ac:dyDescent="0.2">
      <c r="D2504" s="139"/>
    </row>
    <row r="2505" spans="4:4" x14ac:dyDescent="0.2">
      <c r="D2505" s="139"/>
    </row>
    <row r="2506" spans="4:4" x14ac:dyDescent="0.2">
      <c r="D2506" s="139"/>
    </row>
    <row r="2507" spans="4:4" x14ac:dyDescent="0.2">
      <c r="D2507" s="139"/>
    </row>
    <row r="2508" spans="4:4" x14ac:dyDescent="0.2">
      <c r="D2508" s="139"/>
    </row>
    <row r="2509" spans="4:4" x14ac:dyDescent="0.2">
      <c r="D2509" s="139"/>
    </row>
    <row r="2510" spans="4:4" x14ac:dyDescent="0.2">
      <c r="D2510" s="139"/>
    </row>
    <row r="2511" spans="4:4" x14ac:dyDescent="0.2">
      <c r="D2511" s="139"/>
    </row>
    <row r="2512" spans="4:4" x14ac:dyDescent="0.2">
      <c r="D2512" s="139"/>
    </row>
    <row r="2513" spans="4:4" x14ac:dyDescent="0.2">
      <c r="D2513" s="139"/>
    </row>
    <row r="2514" spans="4:4" x14ac:dyDescent="0.2">
      <c r="D2514" s="139"/>
    </row>
    <row r="2515" spans="4:4" x14ac:dyDescent="0.2">
      <c r="D2515" s="139"/>
    </row>
    <row r="2516" spans="4:4" x14ac:dyDescent="0.2">
      <c r="D2516" s="139"/>
    </row>
    <row r="2517" spans="4:4" x14ac:dyDescent="0.2">
      <c r="D2517" s="139"/>
    </row>
    <row r="2518" spans="4:4" x14ac:dyDescent="0.2">
      <c r="D2518" s="139"/>
    </row>
    <row r="2519" spans="4:4" x14ac:dyDescent="0.2">
      <c r="D2519" s="139"/>
    </row>
    <row r="2520" spans="4:4" x14ac:dyDescent="0.2">
      <c r="D2520" s="139"/>
    </row>
    <row r="2521" spans="4:4" x14ac:dyDescent="0.2">
      <c r="D2521" s="139"/>
    </row>
    <row r="2522" spans="4:4" x14ac:dyDescent="0.2">
      <c r="D2522" s="139"/>
    </row>
    <row r="2523" spans="4:4" x14ac:dyDescent="0.2">
      <c r="D2523" s="139"/>
    </row>
    <row r="2524" spans="4:4" x14ac:dyDescent="0.2">
      <c r="D2524" s="139"/>
    </row>
    <row r="2525" spans="4:4" x14ac:dyDescent="0.2">
      <c r="D2525" s="139"/>
    </row>
    <row r="2526" spans="4:4" x14ac:dyDescent="0.2">
      <c r="D2526" s="139"/>
    </row>
    <row r="2527" spans="4:4" x14ac:dyDescent="0.2">
      <c r="D2527" s="139"/>
    </row>
    <row r="2528" spans="4:4" x14ac:dyDescent="0.2">
      <c r="D2528" s="139"/>
    </row>
    <row r="2529" spans="4:4" x14ac:dyDescent="0.2">
      <c r="D2529" s="139"/>
    </row>
    <row r="2530" spans="4:4" x14ac:dyDescent="0.2">
      <c r="D2530" s="139"/>
    </row>
    <row r="2531" spans="4:4" x14ac:dyDescent="0.2">
      <c r="D2531" s="139"/>
    </row>
    <row r="2532" spans="4:4" x14ac:dyDescent="0.2">
      <c r="D2532" s="139"/>
    </row>
    <row r="2533" spans="4:4" x14ac:dyDescent="0.2">
      <c r="D2533" s="139"/>
    </row>
    <row r="2534" spans="4:4" x14ac:dyDescent="0.2">
      <c r="D2534" s="139"/>
    </row>
    <row r="2535" spans="4:4" x14ac:dyDescent="0.2">
      <c r="D2535" s="139"/>
    </row>
    <row r="2536" spans="4:4" x14ac:dyDescent="0.2">
      <c r="D2536" s="139"/>
    </row>
    <row r="2537" spans="4:4" x14ac:dyDescent="0.2">
      <c r="D2537" s="139"/>
    </row>
    <row r="2538" spans="4:4" x14ac:dyDescent="0.2">
      <c r="D2538" s="139"/>
    </row>
    <row r="2539" spans="4:4" x14ac:dyDescent="0.2">
      <c r="D2539" s="139"/>
    </row>
    <row r="2540" spans="4:4" x14ac:dyDescent="0.2">
      <c r="D2540" s="139"/>
    </row>
    <row r="2541" spans="4:4" x14ac:dyDescent="0.2">
      <c r="D2541" s="139"/>
    </row>
    <row r="2542" spans="4:4" x14ac:dyDescent="0.2">
      <c r="D2542" s="139"/>
    </row>
    <row r="2543" spans="4:4" x14ac:dyDescent="0.2">
      <c r="D2543" s="139"/>
    </row>
    <row r="2544" spans="4:4" x14ac:dyDescent="0.2">
      <c r="D2544" s="139"/>
    </row>
    <row r="2545" spans="4:4" x14ac:dyDescent="0.2">
      <c r="D2545" s="139"/>
    </row>
    <row r="2546" spans="4:4" x14ac:dyDescent="0.2">
      <c r="D2546" s="139"/>
    </row>
    <row r="2547" spans="4:4" x14ac:dyDescent="0.2">
      <c r="D2547" s="139"/>
    </row>
    <row r="2548" spans="4:4" x14ac:dyDescent="0.2">
      <c r="D2548" s="139"/>
    </row>
    <row r="2549" spans="4:4" x14ac:dyDescent="0.2">
      <c r="D2549" s="139"/>
    </row>
    <row r="2550" spans="4:4" x14ac:dyDescent="0.2">
      <c r="D2550" s="139"/>
    </row>
    <row r="2551" spans="4:4" x14ac:dyDescent="0.2">
      <c r="D2551" s="139"/>
    </row>
    <row r="2552" spans="4:4" x14ac:dyDescent="0.2">
      <c r="D2552" s="139"/>
    </row>
    <row r="2553" spans="4:4" x14ac:dyDescent="0.2">
      <c r="D2553" s="139"/>
    </row>
    <row r="2554" spans="4:4" x14ac:dyDescent="0.2">
      <c r="D2554" s="139"/>
    </row>
    <row r="2555" spans="4:4" x14ac:dyDescent="0.2">
      <c r="D2555" s="139"/>
    </row>
    <row r="2556" spans="4:4" x14ac:dyDescent="0.2">
      <c r="D2556" s="139"/>
    </row>
    <row r="2557" spans="4:4" x14ac:dyDescent="0.2">
      <c r="D2557" s="139"/>
    </row>
    <row r="2558" spans="4:4" x14ac:dyDescent="0.2">
      <c r="D2558" s="139"/>
    </row>
    <row r="2559" spans="4:4" x14ac:dyDescent="0.2">
      <c r="D2559" s="139"/>
    </row>
    <row r="2560" spans="4:4" x14ac:dyDescent="0.2">
      <c r="D2560" s="139"/>
    </row>
    <row r="2561" spans="4:4" x14ac:dyDescent="0.2">
      <c r="D2561" s="139"/>
    </row>
    <row r="2562" spans="4:4" x14ac:dyDescent="0.2">
      <c r="D2562" s="139"/>
    </row>
    <row r="2563" spans="4:4" x14ac:dyDescent="0.2">
      <c r="D2563" s="139"/>
    </row>
    <row r="2564" spans="4:4" x14ac:dyDescent="0.2">
      <c r="D2564" s="139"/>
    </row>
    <row r="2565" spans="4:4" x14ac:dyDescent="0.2">
      <c r="D2565" s="139"/>
    </row>
    <row r="2566" spans="4:4" x14ac:dyDescent="0.2">
      <c r="D2566" s="139"/>
    </row>
    <row r="2567" spans="4:4" x14ac:dyDescent="0.2">
      <c r="D2567" s="139"/>
    </row>
    <row r="2568" spans="4:4" x14ac:dyDescent="0.2">
      <c r="D2568" s="139"/>
    </row>
    <row r="2569" spans="4:4" x14ac:dyDescent="0.2">
      <c r="D2569" s="139"/>
    </row>
    <row r="2570" spans="4:4" x14ac:dyDescent="0.2">
      <c r="D2570" s="139"/>
    </row>
    <row r="2571" spans="4:4" x14ac:dyDescent="0.2">
      <c r="D2571" s="139"/>
    </row>
    <row r="2572" spans="4:4" x14ac:dyDescent="0.2">
      <c r="D2572" s="139"/>
    </row>
    <row r="2573" spans="4:4" x14ac:dyDescent="0.2">
      <c r="D2573" s="139"/>
    </row>
    <row r="2574" spans="4:4" x14ac:dyDescent="0.2">
      <c r="D2574" s="139"/>
    </row>
    <row r="2575" spans="4:4" x14ac:dyDescent="0.2">
      <c r="D2575" s="139"/>
    </row>
    <row r="2576" spans="4:4" x14ac:dyDescent="0.2">
      <c r="D2576" s="139"/>
    </row>
    <row r="2577" spans="4:4" x14ac:dyDescent="0.2">
      <c r="D2577" s="139"/>
    </row>
    <row r="2578" spans="4:4" x14ac:dyDescent="0.2">
      <c r="D2578" s="139"/>
    </row>
    <row r="2579" spans="4:4" x14ac:dyDescent="0.2">
      <c r="D2579" s="139"/>
    </row>
    <row r="2580" spans="4:4" x14ac:dyDescent="0.2">
      <c r="D2580" s="139"/>
    </row>
    <row r="2581" spans="4:4" x14ac:dyDescent="0.2">
      <c r="D2581" s="139"/>
    </row>
    <row r="2582" spans="4:4" x14ac:dyDescent="0.2">
      <c r="D2582" s="139"/>
    </row>
    <row r="2583" spans="4:4" x14ac:dyDescent="0.2">
      <c r="D2583" s="139"/>
    </row>
    <row r="2584" spans="4:4" x14ac:dyDescent="0.2">
      <c r="D2584" s="139"/>
    </row>
    <row r="2585" spans="4:4" x14ac:dyDescent="0.2">
      <c r="D2585" s="139"/>
    </row>
    <row r="2586" spans="4:4" x14ac:dyDescent="0.2">
      <c r="D2586" s="139"/>
    </row>
    <row r="2587" spans="4:4" x14ac:dyDescent="0.2">
      <c r="D2587" s="139"/>
    </row>
    <row r="2588" spans="4:4" x14ac:dyDescent="0.2">
      <c r="D2588" s="139"/>
    </row>
    <row r="2589" spans="4:4" x14ac:dyDescent="0.2">
      <c r="D2589" s="139"/>
    </row>
    <row r="2590" spans="4:4" x14ac:dyDescent="0.2">
      <c r="D2590" s="139"/>
    </row>
    <row r="2591" spans="4:4" x14ac:dyDescent="0.2">
      <c r="D2591" s="139"/>
    </row>
    <row r="2592" spans="4:4" x14ac:dyDescent="0.2">
      <c r="D2592" s="139"/>
    </row>
    <row r="2593" spans="4:4" x14ac:dyDescent="0.2">
      <c r="D2593" s="139"/>
    </row>
    <row r="2594" spans="4:4" x14ac:dyDescent="0.2">
      <c r="D2594" s="139"/>
    </row>
    <row r="2595" spans="4:4" x14ac:dyDescent="0.2">
      <c r="D2595" s="139"/>
    </row>
    <row r="2596" spans="4:4" x14ac:dyDescent="0.2">
      <c r="D2596" s="139"/>
    </row>
    <row r="2597" spans="4:4" x14ac:dyDescent="0.2">
      <c r="D2597" s="139"/>
    </row>
    <row r="2598" spans="4:4" x14ac:dyDescent="0.2">
      <c r="D2598" s="139"/>
    </row>
    <row r="2599" spans="4:4" x14ac:dyDescent="0.2">
      <c r="D2599" s="139"/>
    </row>
    <row r="2600" spans="4:4" x14ac:dyDescent="0.2">
      <c r="D2600" s="139"/>
    </row>
    <row r="2601" spans="4:4" x14ac:dyDescent="0.2">
      <c r="D2601" s="139"/>
    </row>
    <row r="2602" spans="4:4" x14ac:dyDescent="0.2">
      <c r="D2602" s="139"/>
    </row>
    <row r="2603" spans="4:4" x14ac:dyDescent="0.2">
      <c r="D2603" s="139"/>
    </row>
    <row r="2604" spans="4:4" x14ac:dyDescent="0.2">
      <c r="D2604" s="139"/>
    </row>
    <row r="2605" spans="4:4" x14ac:dyDescent="0.2">
      <c r="D2605" s="139"/>
    </row>
    <row r="2606" spans="4:4" x14ac:dyDescent="0.2">
      <c r="D2606" s="139"/>
    </row>
    <row r="2607" spans="4:4" x14ac:dyDescent="0.2">
      <c r="D2607" s="139"/>
    </row>
    <row r="2608" spans="4:4" x14ac:dyDescent="0.2">
      <c r="D2608" s="139"/>
    </row>
    <row r="2609" spans="4:4" x14ac:dyDescent="0.2">
      <c r="D2609" s="139"/>
    </row>
    <row r="2610" spans="4:4" x14ac:dyDescent="0.2">
      <c r="D2610" s="139"/>
    </row>
    <row r="2611" spans="4:4" x14ac:dyDescent="0.2">
      <c r="D2611" s="139"/>
    </row>
    <row r="2612" spans="4:4" x14ac:dyDescent="0.2">
      <c r="D2612" s="139"/>
    </row>
    <row r="2613" spans="4:4" x14ac:dyDescent="0.2">
      <c r="D2613" s="139"/>
    </row>
    <row r="2614" spans="4:4" x14ac:dyDescent="0.2">
      <c r="D2614" s="139"/>
    </row>
    <row r="2615" spans="4:4" x14ac:dyDescent="0.2">
      <c r="D2615" s="139"/>
    </row>
    <row r="2616" spans="4:4" x14ac:dyDescent="0.2">
      <c r="D2616" s="139"/>
    </row>
    <row r="2617" spans="4:4" x14ac:dyDescent="0.2">
      <c r="D2617" s="139"/>
    </row>
    <row r="2618" spans="4:4" x14ac:dyDescent="0.2">
      <c r="D2618" s="139"/>
    </row>
    <row r="2619" spans="4:4" x14ac:dyDescent="0.2">
      <c r="D2619" s="139"/>
    </row>
    <row r="2620" spans="4:4" x14ac:dyDescent="0.2">
      <c r="D2620" s="139"/>
    </row>
    <row r="2621" spans="4:4" x14ac:dyDescent="0.2">
      <c r="D2621" s="139"/>
    </row>
    <row r="2622" spans="4:4" x14ac:dyDescent="0.2">
      <c r="D2622" s="139"/>
    </row>
    <row r="2623" spans="4:4" x14ac:dyDescent="0.2">
      <c r="D2623" s="139"/>
    </row>
    <row r="2624" spans="4:4" x14ac:dyDescent="0.2">
      <c r="D2624" s="139"/>
    </row>
    <row r="2625" spans="4:4" x14ac:dyDescent="0.2">
      <c r="D2625" s="139"/>
    </row>
    <row r="2626" spans="4:4" x14ac:dyDescent="0.2">
      <c r="D2626" s="139"/>
    </row>
    <row r="2627" spans="4:4" x14ac:dyDescent="0.2">
      <c r="D2627" s="139"/>
    </row>
    <row r="2628" spans="4:4" x14ac:dyDescent="0.2">
      <c r="D2628" s="139"/>
    </row>
    <row r="2629" spans="4:4" x14ac:dyDescent="0.2">
      <c r="D2629" s="139"/>
    </row>
    <row r="2630" spans="4:4" x14ac:dyDescent="0.2">
      <c r="D2630" s="139"/>
    </row>
    <row r="2631" spans="4:4" x14ac:dyDescent="0.2">
      <c r="D2631" s="139"/>
    </row>
    <row r="2632" spans="4:4" x14ac:dyDescent="0.2">
      <c r="D2632" s="139"/>
    </row>
    <row r="2633" spans="4:4" x14ac:dyDescent="0.2">
      <c r="D2633" s="139"/>
    </row>
    <row r="2634" spans="4:4" x14ac:dyDescent="0.2">
      <c r="D2634" s="139"/>
    </row>
    <row r="2635" spans="4:4" x14ac:dyDescent="0.2">
      <c r="D2635" s="139"/>
    </row>
    <row r="2636" spans="4:4" x14ac:dyDescent="0.2">
      <c r="D2636" s="139"/>
    </row>
    <row r="2637" spans="4:4" x14ac:dyDescent="0.2">
      <c r="D2637" s="139"/>
    </row>
    <row r="2638" spans="4:4" x14ac:dyDescent="0.2">
      <c r="D2638" s="139"/>
    </row>
    <row r="2639" spans="4:4" x14ac:dyDescent="0.2">
      <c r="D2639" s="139"/>
    </row>
    <row r="2640" spans="4:4" x14ac:dyDescent="0.2">
      <c r="D2640" s="139"/>
    </row>
    <row r="2641" spans="4:4" x14ac:dyDescent="0.2">
      <c r="D2641" s="139"/>
    </row>
    <row r="2642" spans="4:4" x14ac:dyDescent="0.2">
      <c r="D2642" s="139"/>
    </row>
    <row r="2643" spans="4:4" x14ac:dyDescent="0.2">
      <c r="D2643" s="139"/>
    </row>
    <row r="2644" spans="4:4" x14ac:dyDescent="0.2">
      <c r="D2644" s="139"/>
    </row>
    <row r="2645" spans="4:4" x14ac:dyDescent="0.2">
      <c r="D2645" s="139"/>
    </row>
    <row r="2646" spans="4:4" x14ac:dyDescent="0.2">
      <c r="D2646" s="139"/>
    </row>
    <row r="2647" spans="4:4" x14ac:dyDescent="0.2">
      <c r="D2647" s="139"/>
    </row>
    <row r="2648" spans="4:4" x14ac:dyDescent="0.2">
      <c r="D2648" s="139"/>
    </row>
    <row r="2649" spans="4:4" x14ac:dyDescent="0.2">
      <c r="D2649" s="139"/>
    </row>
    <row r="2650" spans="4:4" x14ac:dyDescent="0.2">
      <c r="D2650" s="139"/>
    </row>
    <row r="2651" spans="4:4" x14ac:dyDescent="0.2">
      <c r="D2651" s="139"/>
    </row>
    <row r="2652" spans="4:4" x14ac:dyDescent="0.2">
      <c r="D2652" s="139"/>
    </row>
    <row r="2653" spans="4:4" x14ac:dyDescent="0.2">
      <c r="D2653" s="139"/>
    </row>
    <row r="2654" spans="4:4" x14ac:dyDescent="0.2">
      <c r="D2654" s="139"/>
    </row>
    <row r="2655" spans="4:4" x14ac:dyDescent="0.2">
      <c r="D2655" s="139"/>
    </row>
    <row r="2656" spans="4:4" x14ac:dyDescent="0.2">
      <c r="D2656" s="139"/>
    </row>
    <row r="2657" spans="4:4" x14ac:dyDescent="0.2">
      <c r="D2657" s="139"/>
    </row>
    <row r="2658" spans="4:4" x14ac:dyDescent="0.2">
      <c r="D2658" s="139"/>
    </row>
    <row r="2659" spans="4:4" x14ac:dyDescent="0.2">
      <c r="D2659" s="139"/>
    </row>
    <row r="2660" spans="4:4" x14ac:dyDescent="0.2">
      <c r="D2660" s="139"/>
    </row>
    <row r="2661" spans="4:4" x14ac:dyDescent="0.2">
      <c r="D2661" s="139"/>
    </row>
    <row r="2662" spans="4:4" x14ac:dyDescent="0.2">
      <c r="D2662" s="139"/>
    </row>
    <row r="2663" spans="4:4" x14ac:dyDescent="0.2">
      <c r="D2663" s="139"/>
    </row>
    <row r="2664" spans="4:4" x14ac:dyDescent="0.2">
      <c r="D2664" s="139"/>
    </row>
    <row r="2665" spans="4:4" x14ac:dyDescent="0.2">
      <c r="D2665" s="139"/>
    </row>
    <row r="2666" spans="4:4" x14ac:dyDescent="0.2">
      <c r="D2666" s="139"/>
    </row>
    <row r="2667" spans="4:4" x14ac:dyDescent="0.2">
      <c r="D2667" s="139"/>
    </row>
    <row r="2668" spans="4:4" x14ac:dyDescent="0.2">
      <c r="D2668" s="139"/>
    </row>
    <row r="2669" spans="4:4" x14ac:dyDescent="0.2">
      <c r="D2669" s="139"/>
    </row>
    <row r="2670" spans="4:4" x14ac:dyDescent="0.2">
      <c r="D2670" s="139"/>
    </row>
    <row r="2671" spans="4:4" x14ac:dyDescent="0.2">
      <c r="D2671" s="139"/>
    </row>
    <row r="2672" spans="4:4" x14ac:dyDescent="0.2">
      <c r="D2672" s="139"/>
    </row>
    <row r="2673" spans="4:4" x14ac:dyDescent="0.2">
      <c r="D2673" s="139"/>
    </row>
    <row r="2674" spans="4:4" x14ac:dyDescent="0.2">
      <c r="D2674" s="139"/>
    </row>
    <row r="2675" spans="4:4" x14ac:dyDescent="0.2">
      <c r="D2675" s="139"/>
    </row>
    <row r="2676" spans="4:4" x14ac:dyDescent="0.2">
      <c r="D2676" s="139"/>
    </row>
    <row r="2677" spans="4:4" x14ac:dyDescent="0.2">
      <c r="D2677" s="139"/>
    </row>
    <row r="2678" spans="4:4" x14ac:dyDescent="0.2">
      <c r="D2678" s="139"/>
    </row>
    <row r="2679" spans="4:4" x14ac:dyDescent="0.2">
      <c r="D2679" s="139"/>
    </row>
    <row r="2680" spans="4:4" x14ac:dyDescent="0.2">
      <c r="D2680" s="139"/>
    </row>
    <row r="2681" spans="4:4" x14ac:dyDescent="0.2">
      <c r="D2681" s="139"/>
    </row>
    <row r="2682" spans="4:4" x14ac:dyDescent="0.2">
      <c r="D2682" s="139"/>
    </row>
    <row r="2683" spans="4:4" x14ac:dyDescent="0.2">
      <c r="D2683" s="139"/>
    </row>
    <row r="2684" spans="4:4" x14ac:dyDescent="0.2">
      <c r="D2684" s="139"/>
    </row>
    <row r="2685" spans="4:4" x14ac:dyDescent="0.2">
      <c r="D2685" s="139"/>
    </row>
    <row r="2686" spans="4:4" x14ac:dyDescent="0.2">
      <c r="D2686" s="139"/>
    </row>
    <row r="2687" spans="4:4" x14ac:dyDescent="0.2">
      <c r="D2687" s="139"/>
    </row>
    <row r="2688" spans="4:4" x14ac:dyDescent="0.2">
      <c r="D2688" s="139"/>
    </row>
    <row r="2689" spans="4:4" x14ac:dyDescent="0.2">
      <c r="D2689" s="139"/>
    </row>
    <row r="2690" spans="4:4" x14ac:dyDescent="0.2">
      <c r="D2690" s="139"/>
    </row>
    <row r="2691" spans="4:4" x14ac:dyDescent="0.2">
      <c r="D2691" s="139"/>
    </row>
    <row r="2692" spans="4:4" x14ac:dyDescent="0.2">
      <c r="D2692" s="139"/>
    </row>
    <row r="2693" spans="4:4" x14ac:dyDescent="0.2">
      <c r="D2693" s="139"/>
    </row>
    <row r="2694" spans="4:4" x14ac:dyDescent="0.2">
      <c r="D2694" s="139"/>
    </row>
    <row r="2695" spans="4:4" x14ac:dyDescent="0.2">
      <c r="D2695" s="139"/>
    </row>
    <row r="2696" spans="4:4" x14ac:dyDescent="0.2">
      <c r="D2696" s="139"/>
    </row>
    <row r="2697" spans="4:4" x14ac:dyDescent="0.2">
      <c r="D2697" s="139"/>
    </row>
    <row r="2698" spans="4:4" x14ac:dyDescent="0.2">
      <c r="D2698" s="139"/>
    </row>
    <row r="2699" spans="4:4" x14ac:dyDescent="0.2">
      <c r="D2699" s="139"/>
    </row>
    <row r="2700" spans="4:4" x14ac:dyDescent="0.2">
      <c r="D2700" s="139"/>
    </row>
    <row r="2701" spans="4:4" x14ac:dyDescent="0.2">
      <c r="D2701" s="139"/>
    </row>
    <row r="2702" spans="4:4" x14ac:dyDescent="0.2">
      <c r="D2702" s="139"/>
    </row>
    <row r="2703" spans="4:4" x14ac:dyDescent="0.2">
      <c r="D2703" s="139"/>
    </row>
    <row r="2704" spans="4:4" x14ac:dyDescent="0.2">
      <c r="D2704" s="139"/>
    </row>
    <row r="2705" spans="4:4" x14ac:dyDescent="0.2">
      <c r="D2705" s="139"/>
    </row>
    <row r="2706" spans="4:4" x14ac:dyDescent="0.2">
      <c r="D2706" s="139"/>
    </row>
    <row r="2707" spans="4:4" x14ac:dyDescent="0.2">
      <c r="D2707" s="139"/>
    </row>
    <row r="2708" spans="4:4" x14ac:dyDescent="0.2">
      <c r="D2708" s="139"/>
    </row>
    <row r="2709" spans="4:4" x14ac:dyDescent="0.2">
      <c r="D2709" s="139"/>
    </row>
    <row r="2710" spans="4:4" x14ac:dyDescent="0.2">
      <c r="D2710" s="139"/>
    </row>
    <row r="2711" spans="4:4" x14ac:dyDescent="0.2">
      <c r="D2711" s="139"/>
    </row>
    <row r="2712" spans="4:4" x14ac:dyDescent="0.2">
      <c r="D2712" s="139"/>
    </row>
    <row r="2713" spans="4:4" x14ac:dyDescent="0.2">
      <c r="D2713" s="139"/>
    </row>
    <row r="2714" spans="4:4" x14ac:dyDescent="0.2">
      <c r="D2714" s="139"/>
    </row>
    <row r="2715" spans="4:4" x14ac:dyDescent="0.2">
      <c r="D2715" s="139"/>
    </row>
    <row r="2716" spans="4:4" x14ac:dyDescent="0.2">
      <c r="D2716" s="139"/>
    </row>
    <row r="2717" spans="4:4" x14ac:dyDescent="0.2">
      <c r="D2717" s="139"/>
    </row>
    <row r="2718" spans="4:4" x14ac:dyDescent="0.2">
      <c r="D2718" s="139"/>
    </row>
    <row r="2719" spans="4:4" x14ac:dyDescent="0.2">
      <c r="D2719" s="139"/>
    </row>
    <row r="2720" spans="4:4" x14ac:dyDescent="0.2">
      <c r="D2720" s="139"/>
    </row>
    <row r="2721" spans="4:4" x14ac:dyDescent="0.2">
      <c r="D2721" s="139"/>
    </row>
    <row r="2722" spans="4:4" x14ac:dyDescent="0.2">
      <c r="D2722" s="139"/>
    </row>
    <row r="2723" spans="4:4" x14ac:dyDescent="0.2">
      <c r="D2723" s="139"/>
    </row>
    <row r="2724" spans="4:4" x14ac:dyDescent="0.2">
      <c r="D2724" s="139"/>
    </row>
    <row r="2725" spans="4:4" x14ac:dyDescent="0.2">
      <c r="D2725" s="139"/>
    </row>
    <row r="2726" spans="4:4" x14ac:dyDescent="0.2">
      <c r="D2726" s="139"/>
    </row>
    <row r="2727" spans="4:4" x14ac:dyDescent="0.2">
      <c r="D2727" s="139"/>
    </row>
    <row r="2728" spans="4:4" x14ac:dyDescent="0.2">
      <c r="D2728" s="139"/>
    </row>
    <row r="2729" spans="4:4" x14ac:dyDescent="0.2">
      <c r="D2729" s="139"/>
    </row>
    <row r="2730" spans="4:4" x14ac:dyDescent="0.2">
      <c r="D2730" s="139"/>
    </row>
    <row r="2731" spans="4:4" x14ac:dyDescent="0.2">
      <c r="D2731" s="139"/>
    </row>
    <row r="2732" spans="4:4" x14ac:dyDescent="0.2">
      <c r="D2732" s="139"/>
    </row>
    <row r="2733" spans="4:4" x14ac:dyDescent="0.2">
      <c r="D2733" s="139"/>
    </row>
    <row r="2734" spans="4:4" x14ac:dyDescent="0.2">
      <c r="D2734" s="139"/>
    </row>
    <row r="2735" spans="4:4" x14ac:dyDescent="0.2">
      <c r="D2735" s="139"/>
    </row>
    <row r="2736" spans="4:4" x14ac:dyDescent="0.2">
      <c r="D2736" s="139"/>
    </row>
    <row r="2737" spans="4:4" x14ac:dyDescent="0.2">
      <c r="D2737" s="139"/>
    </row>
    <row r="2738" spans="4:4" x14ac:dyDescent="0.2">
      <c r="D2738" s="139"/>
    </row>
    <row r="2739" spans="4:4" x14ac:dyDescent="0.2">
      <c r="D2739" s="139"/>
    </row>
    <row r="2740" spans="4:4" x14ac:dyDescent="0.2">
      <c r="D2740" s="139"/>
    </row>
    <row r="2741" spans="4:4" x14ac:dyDescent="0.2">
      <c r="D2741" s="139"/>
    </row>
    <row r="2742" spans="4:4" x14ac:dyDescent="0.2">
      <c r="D2742" s="139"/>
    </row>
    <row r="2743" spans="4:4" x14ac:dyDescent="0.2">
      <c r="D2743" s="139"/>
    </row>
    <row r="2744" spans="4:4" x14ac:dyDescent="0.2">
      <c r="D2744" s="139"/>
    </row>
    <row r="2745" spans="4:4" x14ac:dyDescent="0.2">
      <c r="D2745" s="139"/>
    </row>
    <row r="2746" spans="4:4" x14ac:dyDescent="0.2">
      <c r="D2746" s="139"/>
    </row>
    <row r="2747" spans="4:4" x14ac:dyDescent="0.2">
      <c r="D2747" s="139"/>
    </row>
    <row r="2748" spans="4:4" x14ac:dyDescent="0.2">
      <c r="D2748" s="139"/>
    </row>
    <row r="2749" spans="4:4" x14ac:dyDescent="0.2">
      <c r="D2749" s="139"/>
    </row>
    <row r="2750" spans="4:4" x14ac:dyDescent="0.2">
      <c r="D2750" s="139"/>
    </row>
    <row r="2751" spans="4:4" x14ac:dyDescent="0.2">
      <c r="D2751" s="139"/>
    </row>
    <row r="2752" spans="4:4" x14ac:dyDescent="0.2">
      <c r="D2752" s="139"/>
    </row>
    <row r="2753" spans="4:4" x14ac:dyDescent="0.2">
      <c r="D2753" s="139"/>
    </row>
    <row r="2754" spans="4:4" x14ac:dyDescent="0.2">
      <c r="D2754" s="139"/>
    </row>
    <row r="2755" spans="4:4" x14ac:dyDescent="0.2">
      <c r="D2755" s="139"/>
    </row>
    <row r="2756" spans="4:4" x14ac:dyDescent="0.2">
      <c r="D2756" s="139"/>
    </row>
    <row r="2757" spans="4:4" x14ac:dyDescent="0.2">
      <c r="D2757" s="139"/>
    </row>
    <row r="2758" spans="4:4" x14ac:dyDescent="0.2">
      <c r="D2758" s="139"/>
    </row>
    <row r="2759" spans="4:4" x14ac:dyDescent="0.2">
      <c r="D2759" s="139"/>
    </row>
    <row r="2760" spans="4:4" x14ac:dyDescent="0.2">
      <c r="D2760" s="139"/>
    </row>
    <row r="2761" spans="4:4" x14ac:dyDescent="0.2">
      <c r="D2761" s="139"/>
    </row>
    <row r="2762" spans="4:4" x14ac:dyDescent="0.2">
      <c r="D2762" s="139"/>
    </row>
    <row r="2763" spans="4:4" x14ac:dyDescent="0.2">
      <c r="D2763" s="139"/>
    </row>
    <row r="2764" spans="4:4" x14ac:dyDescent="0.2">
      <c r="D2764" s="139"/>
    </row>
    <row r="2765" spans="4:4" x14ac:dyDescent="0.2">
      <c r="D2765" s="139"/>
    </row>
    <row r="2766" spans="4:4" x14ac:dyDescent="0.2">
      <c r="D2766" s="139"/>
    </row>
    <row r="2767" spans="4:4" x14ac:dyDescent="0.2">
      <c r="D2767" s="139"/>
    </row>
    <row r="2768" spans="4:4" x14ac:dyDescent="0.2">
      <c r="D2768" s="139"/>
    </row>
    <row r="2769" spans="4:4" x14ac:dyDescent="0.2">
      <c r="D2769" s="139"/>
    </row>
    <row r="2770" spans="4:4" x14ac:dyDescent="0.2">
      <c r="D2770" s="139"/>
    </row>
    <row r="2771" spans="4:4" x14ac:dyDescent="0.2">
      <c r="D2771" s="139"/>
    </row>
    <row r="2772" spans="4:4" x14ac:dyDescent="0.2">
      <c r="D2772" s="139"/>
    </row>
    <row r="2773" spans="4:4" x14ac:dyDescent="0.2">
      <c r="D2773" s="139"/>
    </row>
    <row r="2774" spans="4:4" x14ac:dyDescent="0.2">
      <c r="D2774" s="139"/>
    </row>
    <row r="2775" spans="4:4" x14ac:dyDescent="0.2">
      <c r="D2775" s="139"/>
    </row>
    <row r="2776" spans="4:4" x14ac:dyDescent="0.2">
      <c r="D2776" s="139"/>
    </row>
    <row r="2777" spans="4:4" x14ac:dyDescent="0.2">
      <c r="D2777" s="139"/>
    </row>
    <row r="2778" spans="4:4" x14ac:dyDescent="0.2">
      <c r="D2778" s="139"/>
    </row>
    <row r="2779" spans="4:4" x14ac:dyDescent="0.2">
      <c r="D2779" s="139"/>
    </row>
    <row r="2780" spans="4:4" x14ac:dyDescent="0.2">
      <c r="D2780" s="139"/>
    </row>
    <row r="2781" spans="4:4" x14ac:dyDescent="0.2">
      <c r="D2781" s="139"/>
    </row>
    <row r="2782" spans="4:4" x14ac:dyDescent="0.2">
      <c r="D2782" s="139"/>
    </row>
    <row r="2783" spans="4:4" x14ac:dyDescent="0.2">
      <c r="D2783" s="139"/>
    </row>
    <row r="2784" spans="4:4" x14ac:dyDescent="0.2">
      <c r="D2784" s="139"/>
    </row>
    <row r="2785" spans="4:4" x14ac:dyDescent="0.2">
      <c r="D2785" s="139"/>
    </row>
    <row r="2786" spans="4:4" x14ac:dyDescent="0.2">
      <c r="D2786" s="139"/>
    </row>
    <row r="2787" spans="4:4" x14ac:dyDescent="0.2">
      <c r="D2787" s="139"/>
    </row>
    <row r="2788" spans="4:4" x14ac:dyDescent="0.2">
      <c r="D2788" s="139"/>
    </row>
    <row r="2789" spans="4:4" x14ac:dyDescent="0.2">
      <c r="D2789" s="139"/>
    </row>
    <row r="2790" spans="4:4" x14ac:dyDescent="0.2">
      <c r="D2790" s="139"/>
    </row>
    <row r="2791" spans="4:4" x14ac:dyDescent="0.2">
      <c r="D2791" s="139"/>
    </row>
    <row r="2792" spans="4:4" x14ac:dyDescent="0.2">
      <c r="D2792" s="139"/>
    </row>
    <row r="2793" spans="4:4" x14ac:dyDescent="0.2">
      <c r="D2793" s="139"/>
    </row>
    <row r="2794" spans="4:4" x14ac:dyDescent="0.2">
      <c r="D2794" s="139"/>
    </row>
    <row r="2795" spans="4:4" x14ac:dyDescent="0.2">
      <c r="D2795" s="139"/>
    </row>
    <row r="2796" spans="4:4" x14ac:dyDescent="0.2">
      <c r="D2796" s="139"/>
    </row>
    <row r="2797" spans="4:4" x14ac:dyDescent="0.2">
      <c r="D2797" s="139"/>
    </row>
    <row r="2798" spans="4:4" x14ac:dyDescent="0.2">
      <c r="D2798" s="139"/>
    </row>
    <row r="2799" spans="4:4" x14ac:dyDescent="0.2">
      <c r="D2799" s="139"/>
    </row>
    <row r="2800" spans="4:4" x14ac:dyDescent="0.2">
      <c r="D2800" s="139"/>
    </row>
    <row r="2801" spans="4:4" x14ac:dyDescent="0.2">
      <c r="D2801" s="139"/>
    </row>
    <row r="2802" spans="4:4" x14ac:dyDescent="0.2">
      <c r="D2802" s="139"/>
    </row>
    <row r="2803" spans="4:4" x14ac:dyDescent="0.2">
      <c r="D2803" s="139"/>
    </row>
    <row r="2804" spans="4:4" x14ac:dyDescent="0.2">
      <c r="D2804" s="139"/>
    </row>
    <row r="2805" spans="4:4" x14ac:dyDescent="0.2">
      <c r="D2805" s="139"/>
    </row>
    <row r="2806" spans="4:4" x14ac:dyDescent="0.2">
      <c r="D2806" s="139"/>
    </row>
    <row r="2807" spans="4:4" x14ac:dyDescent="0.2">
      <c r="D2807" s="139"/>
    </row>
    <row r="2808" spans="4:4" x14ac:dyDescent="0.2">
      <c r="D2808" s="139"/>
    </row>
    <row r="2809" spans="4:4" x14ac:dyDescent="0.2">
      <c r="D2809" s="139"/>
    </row>
    <row r="2810" spans="4:4" x14ac:dyDescent="0.2">
      <c r="D2810" s="139"/>
    </row>
    <row r="2811" spans="4:4" x14ac:dyDescent="0.2">
      <c r="D2811" s="139"/>
    </row>
    <row r="2812" spans="4:4" x14ac:dyDescent="0.2">
      <c r="D2812" s="139"/>
    </row>
    <row r="2813" spans="4:4" x14ac:dyDescent="0.2">
      <c r="D2813" s="139"/>
    </row>
    <row r="2814" spans="4:4" x14ac:dyDescent="0.2">
      <c r="D2814" s="139"/>
    </row>
    <row r="2815" spans="4:4" x14ac:dyDescent="0.2">
      <c r="D2815" s="139"/>
    </row>
    <row r="2816" spans="4:4" x14ac:dyDescent="0.2">
      <c r="D2816" s="139"/>
    </row>
    <row r="2817" spans="4:4" x14ac:dyDescent="0.2">
      <c r="D2817" s="139"/>
    </row>
    <row r="2818" spans="4:4" x14ac:dyDescent="0.2">
      <c r="D2818" s="139"/>
    </row>
    <row r="2819" spans="4:4" x14ac:dyDescent="0.2">
      <c r="D2819" s="139"/>
    </row>
    <row r="2820" spans="4:4" x14ac:dyDescent="0.2">
      <c r="D2820" s="139"/>
    </row>
    <row r="2821" spans="4:4" x14ac:dyDescent="0.2">
      <c r="D2821" s="139"/>
    </row>
    <row r="2822" spans="4:4" x14ac:dyDescent="0.2">
      <c r="D2822" s="139"/>
    </row>
    <row r="2823" spans="4:4" x14ac:dyDescent="0.2">
      <c r="D2823" s="139"/>
    </row>
    <row r="2824" spans="4:4" x14ac:dyDescent="0.2">
      <c r="D2824" s="139"/>
    </row>
    <row r="2825" spans="4:4" x14ac:dyDescent="0.2">
      <c r="D2825" s="139"/>
    </row>
    <row r="2826" spans="4:4" x14ac:dyDescent="0.2">
      <c r="D2826" s="139"/>
    </row>
    <row r="2827" spans="4:4" x14ac:dyDescent="0.2">
      <c r="D2827" s="139"/>
    </row>
    <row r="2828" spans="4:4" x14ac:dyDescent="0.2">
      <c r="D2828" s="139"/>
    </row>
    <row r="2829" spans="4:4" x14ac:dyDescent="0.2">
      <c r="D2829" s="139"/>
    </row>
    <row r="2830" spans="4:4" x14ac:dyDescent="0.2">
      <c r="D2830" s="139"/>
    </row>
    <row r="2831" spans="4:4" x14ac:dyDescent="0.2">
      <c r="D2831" s="139"/>
    </row>
    <row r="2832" spans="4:4" x14ac:dyDescent="0.2">
      <c r="D2832" s="139"/>
    </row>
    <row r="2833" spans="4:4" x14ac:dyDescent="0.2">
      <c r="D2833" s="139"/>
    </row>
    <row r="2834" spans="4:4" x14ac:dyDescent="0.2">
      <c r="D2834" s="139"/>
    </row>
    <row r="2835" spans="4:4" x14ac:dyDescent="0.2">
      <c r="D2835" s="139"/>
    </row>
    <row r="2836" spans="4:4" x14ac:dyDescent="0.2">
      <c r="D2836" s="139"/>
    </row>
    <row r="2837" spans="4:4" x14ac:dyDescent="0.2">
      <c r="D2837" s="139"/>
    </row>
    <row r="2838" spans="4:4" x14ac:dyDescent="0.2">
      <c r="D2838" s="139"/>
    </row>
    <row r="2839" spans="4:4" x14ac:dyDescent="0.2">
      <c r="D2839" s="139"/>
    </row>
    <row r="2840" spans="4:4" x14ac:dyDescent="0.2">
      <c r="D2840" s="139"/>
    </row>
    <row r="2841" spans="4:4" x14ac:dyDescent="0.2">
      <c r="D2841" s="139"/>
    </row>
    <row r="2842" spans="4:4" x14ac:dyDescent="0.2">
      <c r="D2842" s="139"/>
    </row>
    <row r="2843" spans="4:4" x14ac:dyDescent="0.2">
      <c r="D2843" s="139"/>
    </row>
    <row r="2844" spans="4:4" x14ac:dyDescent="0.2">
      <c r="D2844" s="139"/>
    </row>
    <row r="2845" spans="4:4" x14ac:dyDescent="0.2">
      <c r="D2845" s="139"/>
    </row>
    <row r="2846" spans="4:4" x14ac:dyDescent="0.2">
      <c r="D2846" s="139"/>
    </row>
    <row r="2847" spans="4:4" x14ac:dyDescent="0.2">
      <c r="D2847" s="139"/>
    </row>
    <row r="2848" spans="4:4" x14ac:dyDescent="0.2">
      <c r="D2848" s="139"/>
    </row>
    <row r="2849" spans="4:4" x14ac:dyDescent="0.2">
      <c r="D2849" s="139"/>
    </row>
    <row r="2850" spans="4:4" x14ac:dyDescent="0.2">
      <c r="D2850" s="139"/>
    </row>
    <row r="2851" spans="4:4" x14ac:dyDescent="0.2">
      <c r="D2851" s="139"/>
    </row>
    <row r="2852" spans="4:4" x14ac:dyDescent="0.2">
      <c r="D2852" s="139"/>
    </row>
    <row r="2853" spans="4:4" x14ac:dyDescent="0.2">
      <c r="D2853" s="139"/>
    </row>
    <row r="2854" spans="4:4" x14ac:dyDescent="0.2">
      <c r="D2854" s="139"/>
    </row>
    <row r="2855" spans="4:4" x14ac:dyDescent="0.2">
      <c r="D2855" s="139"/>
    </row>
    <row r="2856" spans="4:4" x14ac:dyDescent="0.2">
      <c r="D2856" s="139"/>
    </row>
    <row r="2857" spans="4:4" x14ac:dyDescent="0.2">
      <c r="D2857" s="139"/>
    </row>
    <row r="2858" spans="4:4" x14ac:dyDescent="0.2">
      <c r="D2858" s="139"/>
    </row>
    <row r="2859" spans="4:4" x14ac:dyDescent="0.2">
      <c r="D2859" s="139"/>
    </row>
    <row r="2860" spans="4:4" x14ac:dyDescent="0.2">
      <c r="D2860" s="139"/>
    </row>
    <row r="2861" spans="4:4" x14ac:dyDescent="0.2">
      <c r="D2861" s="139"/>
    </row>
    <row r="2862" spans="4:4" x14ac:dyDescent="0.2">
      <c r="D2862" s="139"/>
    </row>
    <row r="2863" spans="4:4" x14ac:dyDescent="0.2">
      <c r="D2863" s="139"/>
    </row>
    <row r="2864" spans="4:4" x14ac:dyDescent="0.2">
      <c r="D2864" s="139"/>
    </row>
    <row r="2865" spans="4:4" x14ac:dyDescent="0.2">
      <c r="D2865" s="139"/>
    </row>
    <row r="2866" spans="4:4" x14ac:dyDescent="0.2">
      <c r="D2866" s="139"/>
    </row>
    <row r="2867" spans="4:4" x14ac:dyDescent="0.2">
      <c r="D2867" s="139"/>
    </row>
    <row r="2868" spans="4:4" x14ac:dyDescent="0.2">
      <c r="D2868" s="139"/>
    </row>
    <row r="2869" spans="4:4" x14ac:dyDescent="0.2">
      <c r="D2869" s="139"/>
    </row>
    <row r="2870" spans="4:4" x14ac:dyDescent="0.2">
      <c r="D2870" s="139"/>
    </row>
    <row r="2871" spans="4:4" x14ac:dyDescent="0.2">
      <c r="D2871" s="139"/>
    </row>
    <row r="2872" spans="4:4" x14ac:dyDescent="0.2">
      <c r="D2872" s="139"/>
    </row>
    <row r="2873" spans="4:4" x14ac:dyDescent="0.2">
      <c r="D2873" s="139"/>
    </row>
    <row r="2874" spans="4:4" x14ac:dyDescent="0.2">
      <c r="D2874" s="139"/>
    </row>
    <row r="2875" spans="4:4" x14ac:dyDescent="0.2">
      <c r="D2875" s="139"/>
    </row>
    <row r="2876" spans="4:4" x14ac:dyDescent="0.2">
      <c r="D2876" s="139"/>
    </row>
    <row r="2877" spans="4:4" x14ac:dyDescent="0.2">
      <c r="D2877" s="139"/>
    </row>
    <row r="2878" spans="4:4" x14ac:dyDescent="0.2">
      <c r="D2878" s="139"/>
    </row>
    <row r="2879" spans="4:4" x14ac:dyDescent="0.2">
      <c r="D2879" s="139"/>
    </row>
    <row r="2880" spans="4:4" x14ac:dyDescent="0.2">
      <c r="D2880" s="139"/>
    </row>
    <row r="2881" spans="4:4" x14ac:dyDescent="0.2">
      <c r="D2881" s="139"/>
    </row>
    <row r="2882" spans="4:4" x14ac:dyDescent="0.2">
      <c r="D2882" s="139"/>
    </row>
    <row r="2883" spans="4:4" x14ac:dyDescent="0.2">
      <c r="D2883" s="139"/>
    </row>
    <row r="2884" spans="4:4" x14ac:dyDescent="0.2">
      <c r="D2884" s="139"/>
    </row>
    <row r="2885" spans="4:4" x14ac:dyDescent="0.2">
      <c r="D2885" s="139"/>
    </row>
    <row r="2886" spans="4:4" x14ac:dyDescent="0.2">
      <c r="D2886" s="139"/>
    </row>
    <row r="2887" spans="4:4" x14ac:dyDescent="0.2">
      <c r="D2887" s="139"/>
    </row>
    <row r="2888" spans="4:4" x14ac:dyDescent="0.2">
      <c r="D2888" s="139"/>
    </row>
    <row r="2889" spans="4:4" x14ac:dyDescent="0.2">
      <c r="D2889" s="139"/>
    </row>
    <row r="2890" spans="4:4" x14ac:dyDescent="0.2">
      <c r="D2890" s="139"/>
    </row>
    <row r="2891" spans="4:4" x14ac:dyDescent="0.2">
      <c r="D2891" s="139"/>
    </row>
    <row r="2892" spans="4:4" x14ac:dyDescent="0.2">
      <c r="D2892" s="139"/>
    </row>
    <row r="2893" spans="4:4" x14ac:dyDescent="0.2">
      <c r="D2893" s="139"/>
    </row>
    <row r="2894" spans="4:4" x14ac:dyDescent="0.2">
      <c r="D2894" s="139"/>
    </row>
    <row r="2895" spans="4:4" x14ac:dyDescent="0.2">
      <c r="D2895" s="139"/>
    </row>
    <row r="2896" spans="4:4" x14ac:dyDescent="0.2">
      <c r="D2896" s="139"/>
    </row>
    <row r="2897" spans="4:4" x14ac:dyDescent="0.2">
      <c r="D2897" s="139"/>
    </row>
    <row r="2898" spans="4:4" x14ac:dyDescent="0.2">
      <c r="D2898" s="139"/>
    </row>
    <row r="2899" spans="4:4" x14ac:dyDescent="0.2">
      <c r="D2899" s="139"/>
    </row>
    <row r="2900" spans="4:4" x14ac:dyDescent="0.2">
      <c r="D2900" s="139"/>
    </row>
    <row r="2901" spans="4:4" x14ac:dyDescent="0.2">
      <c r="D2901" s="139"/>
    </row>
    <row r="2902" spans="4:4" x14ac:dyDescent="0.2">
      <c r="D2902" s="139"/>
    </row>
    <row r="2903" spans="4:4" x14ac:dyDescent="0.2">
      <c r="D2903" s="139"/>
    </row>
    <row r="2904" spans="4:4" x14ac:dyDescent="0.2">
      <c r="D2904" s="139"/>
    </row>
    <row r="2905" spans="4:4" x14ac:dyDescent="0.2">
      <c r="D2905" s="139"/>
    </row>
    <row r="2906" spans="4:4" x14ac:dyDescent="0.2">
      <c r="D2906" s="139"/>
    </row>
    <row r="2907" spans="4:4" x14ac:dyDescent="0.2">
      <c r="D2907" s="139"/>
    </row>
    <row r="2908" spans="4:4" x14ac:dyDescent="0.2">
      <c r="D2908" s="139"/>
    </row>
    <row r="2909" spans="4:4" x14ac:dyDescent="0.2">
      <c r="D2909" s="139"/>
    </row>
    <row r="2910" spans="4:4" x14ac:dyDescent="0.2">
      <c r="D2910" s="139"/>
    </row>
    <row r="2911" spans="4:4" x14ac:dyDescent="0.2">
      <c r="D2911" s="139"/>
    </row>
    <row r="2912" spans="4:4" x14ac:dyDescent="0.2">
      <c r="D2912" s="139"/>
    </row>
    <row r="2913" spans="4:4" x14ac:dyDescent="0.2">
      <c r="D2913" s="139"/>
    </row>
    <row r="2914" spans="4:4" x14ac:dyDescent="0.2">
      <c r="D2914" s="139"/>
    </row>
    <row r="2915" spans="4:4" x14ac:dyDescent="0.2">
      <c r="D2915" s="139"/>
    </row>
    <row r="2916" spans="4:4" x14ac:dyDescent="0.2">
      <c r="D2916" s="139"/>
    </row>
    <row r="2917" spans="4:4" x14ac:dyDescent="0.2">
      <c r="D2917" s="139"/>
    </row>
    <row r="2918" spans="4:4" x14ac:dyDescent="0.2">
      <c r="D2918" s="139"/>
    </row>
    <row r="2919" spans="4:4" x14ac:dyDescent="0.2">
      <c r="D2919" s="139"/>
    </row>
    <row r="2920" spans="4:4" x14ac:dyDescent="0.2">
      <c r="D2920" s="139"/>
    </row>
    <row r="2921" spans="4:4" x14ac:dyDescent="0.2">
      <c r="D2921" s="139"/>
    </row>
    <row r="2922" spans="4:4" x14ac:dyDescent="0.2">
      <c r="D2922" s="139"/>
    </row>
    <row r="2923" spans="4:4" x14ac:dyDescent="0.2">
      <c r="D2923" s="139"/>
    </row>
    <row r="2924" spans="4:4" x14ac:dyDescent="0.2">
      <c r="D2924" s="139"/>
    </row>
    <row r="2925" spans="4:4" x14ac:dyDescent="0.2">
      <c r="D2925" s="139"/>
    </row>
    <row r="2926" spans="4:4" x14ac:dyDescent="0.2">
      <c r="D2926" s="139"/>
    </row>
    <row r="2927" spans="4:4" x14ac:dyDescent="0.2">
      <c r="D2927" s="139"/>
    </row>
    <row r="2928" spans="4:4" x14ac:dyDescent="0.2">
      <c r="D2928" s="139"/>
    </row>
    <row r="2929" spans="4:4" x14ac:dyDescent="0.2">
      <c r="D2929" s="139"/>
    </row>
    <row r="2930" spans="4:4" x14ac:dyDescent="0.2">
      <c r="D2930" s="139"/>
    </row>
    <row r="2931" spans="4:4" x14ac:dyDescent="0.2">
      <c r="D2931" s="139"/>
    </row>
    <row r="2932" spans="4:4" x14ac:dyDescent="0.2">
      <c r="D2932" s="139"/>
    </row>
    <row r="2933" spans="4:4" x14ac:dyDescent="0.2">
      <c r="D2933" s="139"/>
    </row>
    <row r="2934" spans="4:4" x14ac:dyDescent="0.2">
      <c r="D2934" s="139"/>
    </row>
    <row r="2935" spans="4:4" x14ac:dyDescent="0.2">
      <c r="D2935" s="139"/>
    </row>
    <row r="2936" spans="4:4" x14ac:dyDescent="0.2">
      <c r="D2936" s="139"/>
    </row>
    <row r="2937" spans="4:4" x14ac:dyDescent="0.2">
      <c r="D2937" s="139"/>
    </row>
    <row r="2938" spans="4:4" x14ac:dyDescent="0.2">
      <c r="D2938" s="139"/>
    </row>
    <row r="2939" spans="4:4" x14ac:dyDescent="0.2">
      <c r="D2939" s="139"/>
    </row>
    <row r="2940" spans="4:4" x14ac:dyDescent="0.2">
      <c r="D2940" s="139"/>
    </row>
    <row r="2941" spans="4:4" x14ac:dyDescent="0.2">
      <c r="D2941" s="139"/>
    </row>
    <row r="2942" spans="4:4" x14ac:dyDescent="0.2">
      <c r="D2942" s="139"/>
    </row>
    <row r="2943" spans="4:4" x14ac:dyDescent="0.2">
      <c r="D2943" s="139"/>
    </row>
    <row r="2944" spans="4:4" x14ac:dyDescent="0.2">
      <c r="D2944" s="139"/>
    </row>
    <row r="2945" spans="4:4" x14ac:dyDescent="0.2">
      <c r="D2945" s="139"/>
    </row>
    <row r="2946" spans="4:4" x14ac:dyDescent="0.2">
      <c r="D2946" s="139"/>
    </row>
    <row r="2947" spans="4:4" x14ac:dyDescent="0.2">
      <c r="D2947" s="139"/>
    </row>
    <row r="2948" spans="4:4" x14ac:dyDescent="0.2">
      <c r="D2948" s="139"/>
    </row>
    <row r="2949" spans="4:4" x14ac:dyDescent="0.2">
      <c r="D2949" s="139"/>
    </row>
    <row r="2950" spans="4:4" x14ac:dyDescent="0.2">
      <c r="D2950" s="139"/>
    </row>
    <row r="2951" spans="4:4" x14ac:dyDescent="0.2">
      <c r="D2951" s="139"/>
    </row>
    <row r="2952" spans="4:4" x14ac:dyDescent="0.2">
      <c r="D2952" s="139"/>
    </row>
    <row r="2953" spans="4:4" x14ac:dyDescent="0.2">
      <c r="D2953" s="139"/>
    </row>
    <row r="2954" spans="4:4" x14ac:dyDescent="0.2">
      <c r="D2954" s="139"/>
    </row>
    <row r="2955" spans="4:4" x14ac:dyDescent="0.2">
      <c r="D2955" s="139"/>
    </row>
    <row r="2956" spans="4:4" x14ac:dyDescent="0.2">
      <c r="D2956" s="139"/>
    </row>
    <row r="2957" spans="4:4" x14ac:dyDescent="0.2">
      <c r="D2957" s="139"/>
    </row>
    <row r="2958" spans="4:4" x14ac:dyDescent="0.2">
      <c r="D2958" s="139"/>
    </row>
    <row r="2959" spans="4:4" x14ac:dyDescent="0.2">
      <c r="D2959" s="139"/>
    </row>
    <row r="2960" spans="4:4" x14ac:dyDescent="0.2">
      <c r="D2960" s="139"/>
    </row>
    <row r="2961" spans="4:4" x14ac:dyDescent="0.2">
      <c r="D2961" s="139"/>
    </row>
    <row r="2962" spans="4:4" x14ac:dyDescent="0.2">
      <c r="D2962" s="139"/>
    </row>
    <row r="2963" spans="4:4" x14ac:dyDescent="0.2">
      <c r="D2963" s="139"/>
    </row>
    <row r="2964" spans="4:4" x14ac:dyDescent="0.2">
      <c r="D2964" s="139"/>
    </row>
    <row r="2965" spans="4:4" x14ac:dyDescent="0.2">
      <c r="D2965" s="139"/>
    </row>
    <row r="2966" spans="4:4" x14ac:dyDescent="0.2">
      <c r="D2966" s="139"/>
    </row>
    <row r="2967" spans="4:4" x14ac:dyDescent="0.2">
      <c r="D2967" s="139"/>
    </row>
    <row r="2968" spans="4:4" x14ac:dyDescent="0.2">
      <c r="D2968" s="139"/>
    </row>
    <row r="2969" spans="4:4" x14ac:dyDescent="0.2">
      <c r="D2969" s="139"/>
    </row>
    <row r="2970" spans="4:4" x14ac:dyDescent="0.2">
      <c r="D2970" s="139"/>
    </row>
    <row r="2971" spans="4:4" x14ac:dyDescent="0.2">
      <c r="D2971" s="139"/>
    </row>
    <row r="2972" spans="4:4" x14ac:dyDescent="0.2">
      <c r="D2972" s="139"/>
    </row>
    <row r="2973" spans="4:4" x14ac:dyDescent="0.2">
      <c r="D2973" s="139"/>
    </row>
    <row r="2974" spans="4:4" x14ac:dyDescent="0.2">
      <c r="D2974" s="139"/>
    </row>
    <row r="2975" spans="4:4" x14ac:dyDescent="0.2">
      <c r="D2975" s="139"/>
    </row>
    <row r="2976" spans="4:4" x14ac:dyDescent="0.2">
      <c r="D2976" s="139"/>
    </row>
    <row r="2977" spans="4:4" x14ac:dyDescent="0.2">
      <c r="D2977" s="139"/>
    </row>
    <row r="2978" spans="4:4" x14ac:dyDescent="0.2">
      <c r="D2978" s="139"/>
    </row>
    <row r="2979" spans="4:4" x14ac:dyDescent="0.2">
      <c r="D2979" s="139"/>
    </row>
    <row r="2980" spans="4:4" x14ac:dyDescent="0.2">
      <c r="D2980" s="139"/>
    </row>
    <row r="2981" spans="4:4" x14ac:dyDescent="0.2">
      <c r="D2981" s="139"/>
    </row>
    <row r="2982" spans="4:4" x14ac:dyDescent="0.2">
      <c r="D2982" s="139"/>
    </row>
    <row r="2983" spans="4:4" x14ac:dyDescent="0.2">
      <c r="D2983" s="139"/>
    </row>
    <row r="2984" spans="4:4" x14ac:dyDescent="0.2">
      <c r="D2984" s="139"/>
    </row>
    <row r="2985" spans="4:4" x14ac:dyDescent="0.2">
      <c r="D2985" s="139"/>
    </row>
    <row r="2986" spans="4:4" x14ac:dyDescent="0.2">
      <c r="D2986" s="139"/>
    </row>
    <row r="2987" spans="4:4" x14ac:dyDescent="0.2">
      <c r="D2987" s="139"/>
    </row>
    <row r="2988" spans="4:4" x14ac:dyDescent="0.2">
      <c r="D2988" s="139"/>
    </row>
    <row r="2989" spans="4:4" x14ac:dyDescent="0.2">
      <c r="D2989" s="139"/>
    </row>
    <row r="2990" spans="4:4" x14ac:dyDescent="0.2">
      <c r="D2990" s="139"/>
    </row>
    <row r="2991" spans="4:4" x14ac:dyDescent="0.2">
      <c r="D2991" s="139"/>
    </row>
    <row r="2992" spans="4:4" x14ac:dyDescent="0.2">
      <c r="D2992" s="139"/>
    </row>
    <row r="2993" spans="4:4" x14ac:dyDescent="0.2">
      <c r="D2993" s="139"/>
    </row>
    <row r="2994" spans="4:4" x14ac:dyDescent="0.2">
      <c r="D2994" s="139"/>
    </row>
    <row r="2995" spans="4:4" x14ac:dyDescent="0.2">
      <c r="D2995" s="139"/>
    </row>
    <row r="2996" spans="4:4" x14ac:dyDescent="0.2">
      <c r="D2996" s="139"/>
    </row>
    <row r="2997" spans="4:4" x14ac:dyDescent="0.2">
      <c r="D2997" s="139"/>
    </row>
    <row r="2998" spans="4:4" x14ac:dyDescent="0.2">
      <c r="D2998" s="139"/>
    </row>
    <row r="2999" spans="4:4" x14ac:dyDescent="0.2">
      <c r="D2999" s="139"/>
    </row>
    <row r="3000" spans="4:4" x14ac:dyDescent="0.2">
      <c r="D3000" s="139"/>
    </row>
    <row r="3001" spans="4:4" x14ac:dyDescent="0.2">
      <c r="D3001" s="139"/>
    </row>
    <row r="3002" spans="4:4" x14ac:dyDescent="0.2">
      <c r="D3002" s="139"/>
    </row>
    <row r="3003" spans="4:4" x14ac:dyDescent="0.2">
      <c r="D3003" s="139"/>
    </row>
    <row r="3004" spans="4:4" x14ac:dyDescent="0.2">
      <c r="D3004" s="139"/>
    </row>
    <row r="3005" spans="4:4" x14ac:dyDescent="0.2">
      <c r="D3005" s="139"/>
    </row>
    <row r="3006" spans="4:4" x14ac:dyDescent="0.2">
      <c r="D3006" s="139"/>
    </row>
    <row r="3007" spans="4:4" x14ac:dyDescent="0.2">
      <c r="D3007" s="139"/>
    </row>
    <row r="3008" spans="4:4" x14ac:dyDescent="0.2">
      <c r="D3008" s="139"/>
    </row>
    <row r="3009" spans="4:4" x14ac:dyDescent="0.2">
      <c r="D3009" s="139"/>
    </row>
    <row r="3010" spans="4:4" x14ac:dyDescent="0.2">
      <c r="D3010" s="139"/>
    </row>
    <row r="3011" spans="4:4" x14ac:dyDescent="0.2">
      <c r="D3011" s="139"/>
    </row>
    <row r="3012" spans="4:4" x14ac:dyDescent="0.2">
      <c r="D3012" s="139"/>
    </row>
    <row r="3013" spans="4:4" x14ac:dyDescent="0.2">
      <c r="D3013" s="139"/>
    </row>
    <row r="3014" spans="4:4" x14ac:dyDescent="0.2">
      <c r="D3014" s="139"/>
    </row>
    <row r="3015" spans="4:4" x14ac:dyDescent="0.2">
      <c r="D3015" s="139"/>
    </row>
    <row r="3016" spans="4:4" x14ac:dyDescent="0.2">
      <c r="D3016" s="139"/>
    </row>
    <row r="3017" spans="4:4" x14ac:dyDescent="0.2">
      <c r="D3017" s="139"/>
    </row>
    <row r="3018" spans="4:4" x14ac:dyDescent="0.2">
      <c r="D3018" s="139"/>
    </row>
    <row r="3019" spans="4:4" x14ac:dyDescent="0.2">
      <c r="D3019" s="139"/>
    </row>
    <row r="3020" spans="4:4" x14ac:dyDescent="0.2">
      <c r="D3020" s="139"/>
    </row>
    <row r="3021" spans="4:4" x14ac:dyDescent="0.2">
      <c r="D3021" s="139"/>
    </row>
    <row r="3022" spans="4:4" x14ac:dyDescent="0.2">
      <c r="D3022" s="139"/>
    </row>
    <row r="3023" spans="4:4" x14ac:dyDescent="0.2">
      <c r="D3023" s="139"/>
    </row>
    <row r="3024" spans="4:4" x14ac:dyDescent="0.2">
      <c r="D3024" s="139"/>
    </row>
    <row r="3025" spans="4:4" x14ac:dyDescent="0.2">
      <c r="D3025" s="139"/>
    </row>
    <row r="3026" spans="4:4" x14ac:dyDescent="0.2">
      <c r="D3026" s="139"/>
    </row>
    <row r="3027" spans="4:4" x14ac:dyDescent="0.2">
      <c r="D3027" s="139"/>
    </row>
    <row r="3028" spans="4:4" x14ac:dyDescent="0.2">
      <c r="D3028" s="139"/>
    </row>
    <row r="3029" spans="4:4" x14ac:dyDescent="0.2">
      <c r="D3029" s="139"/>
    </row>
    <row r="3030" spans="4:4" x14ac:dyDescent="0.2">
      <c r="D3030" s="139"/>
    </row>
    <row r="3031" spans="4:4" x14ac:dyDescent="0.2">
      <c r="D3031" s="139"/>
    </row>
    <row r="3032" spans="4:4" x14ac:dyDescent="0.2">
      <c r="D3032" s="139"/>
    </row>
    <row r="3033" spans="4:4" x14ac:dyDescent="0.2">
      <c r="D3033" s="139"/>
    </row>
    <row r="3034" spans="4:4" x14ac:dyDescent="0.2">
      <c r="D3034" s="139"/>
    </row>
    <row r="3035" spans="4:4" x14ac:dyDescent="0.2">
      <c r="D3035" s="139"/>
    </row>
    <row r="3036" spans="4:4" x14ac:dyDescent="0.2">
      <c r="D3036" s="139"/>
    </row>
    <row r="3037" spans="4:4" x14ac:dyDescent="0.2">
      <c r="D3037" s="139"/>
    </row>
    <row r="3038" spans="4:4" x14ac:dyDescent="0.2">
      <c r="D3038" s="139"/>
    </row>
    <row r="3039" spans="4:4" x14ac:dyDescent="0.2">
      <c r="D3039" s="139"/>
    </row>
    <row r="3040" spans="4:4" x14ac:dyDescent="0.2">
      <c r="D3040" s="139"/>
    </row>
    <row r="3041" spans="4:4" x14ac:dyDescent="0.2">
      <c r="D3041" s="139"/>
    </row>
    <row r="3042" spans="4:4" x14ac:dyDescent="0.2">
      <c r="D3042" s="139"/>
    </row>
    <row r="3043" spans="4:4" x14ac:dyDescent="0.2">
      <c r="D3043" s="139"/>
    </row>
    <row r="3044" spans="4:4" x14ac:dyDescent="0.2">
      <c r="D3044" s="139"/>
    </row>
    <row r="3045" spans="4:4" x14ac:dyDescent="0.2">
      <c r="D3045" s="139"/>
    </row>
    <row r="3046" spans="4:4" x14ac:dyDescent="0.2">
      <c r="D3046" s="139"/>
    </row>
    <row r="3047" spans="4:4" x14ac:dyDescent="0.2">
      <c r="D3047" s="139"/>
    </row>
    <row r="3048" spans="4:4" x14ac:dyDescent="0.2">
      <c r="D3048" s="139"/>
    </row>
    <row r="3049" spans="4:4" x14ac:dyDescent="0.2">
      <c r="D3049" s="139"/>
    </row>
    <row r="3050" spans="4:4" x14ac:dyDescent="0.2">
      <c r="D3050" s="139"/>
    </row>
    <row r="3051" spans="4:4" x14ac:dyDescent="0.2">
      <c r="D3051" s="139"/>
    </row>
    <row r="3052" spans="4:4" x14ac:dyDescent="0.2">
      <c r="D3052" s="139"/>
    </row>
    <row r="3053" spans="4:4" x14ac:dyDescent="0.2">
      <c r="D3053" s="139"/>
    </row>
    <row r="3054" spans="4:4" x14ac:dyDescent="0.2">
      <c r="D3054" s="139"/>
    </row>
    <row r="3055" spans="4:4" x14ac:dyDescent="0.2">
      <c r="D3055" s="139"/>
    </row>
    <row r="3056" spans="4:4" x14ac:dyDescent="0.2">
      <c r="D3056" s="139"/>
    </row>
    <row r="3057" spans="4:4" x14ac:dyDescent="0.2">
      <c r="D3057" s="139"/>
    </row>
    <row r="3058" spans="4:4" x14ac:dyDescent="0.2">
      <c r="D3058" s="139"/>
    </row>
    <row r="3059" spans="4:4" x14ac:dyDescent="0.2">
      <c r="D3059" s="139"/>
    </row>
    <row r="3060" spans="4:4" x14ac:dyDescent="0.2">
      <c r="D3060" s="139"/>
    </row>
    <row r="3061" spans="4:4" x14ac:dyDescent="0.2">
      <c r="D3061" s="139"/>
    </row>
    <row r="3062" spans="4:4" x14ac:dyDescent="0.2">
      <c r="D3062" s="139"/>
    </row>
    <row r="3063" spans="4:4" x14ac:dyDescent="0.2">
      <c r="D3063" s="139"/>
    </row>
    <row r="3064" spans="4:4" x14ac:dyDescent="0.2">
      <c r="D3064" s="139"/>
    </row>
    <row r="3065" spans="4:4" x14ac:dyDescent="0.2">
      <c r="D3065" s="139"/>
    </row>
    <row r="3066" spans="4:4" x14ac:dyDescent="0.2">
      <c r="D3066" s="139"/>
    </row>
    <row r="3067" spans="4:4" x14ac:dyDescent="0.2">
      <c r="D3067" s="139"/>
    </row>
    <row r="3068" spans="4:4" x14ac:dyDescent="0.2">
      <c r="D3068" s="139"/>
    </row>
    <row r="3069" spans="4:4" x14ac:dyDescent="0.2">
      <c r="D3069" s="139"/>
    </row>
    <row r="3070" spans="4:4" x14ac:dyDescent="0.2">
      <c r="D3070" s="139"/>
    </row>
    <row r="3071" spans="4:4" x14ac:dyDescent="0.2">
      <c r="D3071" s="139"/>
    </row>
    <row r="3072" spans="4:4" x14ac:dyDescent="0.2">
      <c r="D3072" s="139"/>
    </row>
    <row r="3073" spans="4:4" x14ac:dyDescent="0.2">
      <c r="D3073" s="139"/>
    </row>
    <row r="3074" spans="4:4" x14ac:dyDescent="0.2">
      <c r="D3074" s="139"/>
    </row>
    <row r="3075" spans="4:4" x14ac:dyDescent="0.2">
      <c r="D3075" s="139"/>
    </row>
    <row r="3076" spans="4:4" x14ac:dyDescent="0.2">
      <c r="D3076" s="139"/>
    </row>
    <row r="3077" spans="4:4" x14ac:dyDescent="0.2">
      <c r="D3077" s="139"/>
    </row>
    <row r="3078" spans="4:4" x14ac:dyDescent="0.2">
      <c r="D3078" s="139"/>
    </row>
    <row r="3079" spans="4:4" x14ac:dyDescent="0.2">
      <c r="D3079" s="139"/>
    </row>
    <row r="3080" spans="4:4" x14ac:dyDescent="0.2">
      <c r="D3080" s="139"/>
    </row>
    <row r="3081" spans="4:4" x14ac:dyDescent="0.2">
      <c r="D3081" s="139"/>
    </row>
    <row r="3082" spans="4:4" x14ac:dyDescent="0.2">
      <c r="D3082" s="139"/>
    </row>
    <row r="3083" spans="4:4" x14ac:dyDescent="0.2">
      <c r="D3083" s="139"/>
    </row>
    <row r="3084" spans="4:4" x14ac:dyDescent="0.2">
      <c r="D3084" s="139"/>
    </row>
    <row r="3085" spans="4:4" x14ac:dyDescent="0.2">
      <c r="D3085" s="139"/>
    </row>
    <row r="3086" spans="4:4" x14ac:dyDescent="0.2">
      <c r="D3086" s="139"/>
    </row>
    <row r="3087" spans="4:4" x14ac:dyDescent="0.2">
      <c r="D3087" s="139"/>
    </row>
    <row r="3088" spans="4:4" x14ac:dyDescent="0.2">
      <c r="D3088" s="139"/>
    </row>
    <row r="3089" spans="4:4" x14ac:dyDescent="0.2">
      <c r="D3089" s="139"/>
    </row>
    <row r="3090" spans="4:4" x14ac:dyDescent="0.2">
      <c r="D3090" s="139"/>
    </row>
    <row r="3091" spans="4:4" x14ac:dyDescent="0.2">
      <c r="D3091" s="139"/>
    </row>
    <row r="3092" spans="4:4" x14ac:dyDescent="0.2">
      <c r="D3092" s="139"/>
    </row>
    <row r="3093" spans="4:4" x14ac:dyDescent="0.2">
      <c r="D3093" s="139"/>
    </row>
    <row r="3094" spans="4:4" x14ac:dyDescent="0.2">
      <c r="D3094" s="139"/>
    </row>
    <row r="3095" spans="4:4" x14ac:dyDescent="0.2">
      <c r="D3095" s="139"/>
    </row>
    <row r="3096" spans="4:4" x14ac:dyDescent="0.2">
      <c r="D3096" s="139"/>
    </row>
    <row r="3097" spans="4:4" x14ac:dyDescent="0.2">
      <c r="D3097" s="139"/>
    </row>
    <row r="3098" spans="4:4" x14ac:dyDescent="0.2">
      <c r="D3098" s="139"/>
    </row>
    <row r="3099" spans="4:4" x14ac:dyDescent="0.2">
      <c r="D3099" s="139"/>
    </row>
    <row r="3100" spans="4:4" x14ac:dyDescent="0.2">
      <c r="D3100" s="139"/>
    </row>
    <row r="3101" spans="4:4" x14ac:dyDescent="0.2">
      <c r="D3101" s="139"/>
    </row>
    <row r="3102" spans="4:4" x14ac:dyDescent="0.2">
      <c r="D3102" s="139"/>
    </row>
    <row r="3103" spans="4:4" x14ac:dyDescent="0.2">
      <c r="D3103" s="139"/>
    </row>
    <row r="3104" spans="4:4" x14ac:dyDescent="0.2">
      <c r="D3104" s="139"/>
    </row>
    <row r="3105" spans="4:4" x14ac:dyDescent="0.2">
      <c r="D3105" s="139"/>
    </row>
    <row r="3106" spans="4:4" x14ac:dyDescent="0.2">
      <c r="D3106" s="139"/>
    </row>
    <row r="3107" spans="4:4" x14ac:dyDescent="0.2">
      <c r="D3107" s="139"/>
    </row>
    <row r="3108" spans="4:4" x14ac:dyDescent="0.2">
      <c r="D3108" s="139"/>
    </row>
    <row r="3109" spans="4:4" x14ac:dyDescent="0.2">
      <c r="D3109" s="139"/>
    </row>
    <row r="3110" spans="4:4" x14ac:dyDescent="0.2">
      <c r="D3110" s="139"/>
    </row>
    <row r="3111" spans="4:4" x14ac:dyDescent="0.2">
      <c r="D3111" s="139"/>
    </row>
    <row r="3112" spans="4:4" x14ac:dyDescent="0.2">
      <c r="D3112" s="139"/>
    </row>
    <row r="3113" spans="4:4" x14ac:dyDescent="0.2">
      <c r="D3113" s="139"/>
    </row>
    <row r="3114" spans="4:4" x14ac:dyDescent="0.2">
      <c r="D3114" s="139"/>
    </row>
    <row r="3115" spans="4:4" x14ac:dyDescent="0.2">
      <c r="D3115" s="139"/>
    </row>
    <row r="3116" spans="4:4" x14ac:dyDescent="0.2">
      <c r="D3116" s="139"/>
    </row>
    <row r="3117" spans="4:4" x14ac:dyDescent="0.2">
      <c r="D3117" s="139"/>
    </row>
    <row r="3118" spans="4:4" x14ac:dyDescent="0.2">
      <c r="D3118" s="139"/>
    </row>
    <row r="3119" spans="4:4" x14ac:dyDescent="0.2">
      <c r="D3119" s="139"/>
    </row>
    <row r="3120" spans="4:4" x14ac:dyDescent="0.2">
      <c r="D3120" s="139"/>
    </row>
    <row r="3121" spans="4:4" x14ac:dyDescent="0.2">
      <c r="D3121" s="139"/>
    </row>
    <row r="3122" spans="4:4" x14ac:dyDescent="0.2">
      <c r="D3122" s="139"/>
    </row>
    <row r="3123" spans="4:4" x14ac:dyDescent="0.2">
      <c r="D3123" s="139"/>
    </row>
    <row r="3124" spans="4:4" x14ac:dyDescent="0.2">
      <c r="D3124" s="139"/>
    </row>
    <row r="3125" spans="4:4" x14ac:dyDescent="0.2">
      <c r="D3125" s="139"/>
    </row>
    <row r="3126" spans="4:4" x14ac:dyDescent="0.2">
      <c r="D3126" s="139"/>
    </row>
    <row r="3127" spans="4:4" x14ac:dyDescent="0.2">
      <c r="D3127" s="139"/>
    </row>
    <row r="3128" spans="4:4" x14ac:dyDescent="0.2">
      <c r="D3128" s="139"/>
    </row>
    <row r="3129" spans="4:4" x14ac:dyDescent="0.2">
      <c r="D3129" s="139"/>
    </row>
    <row r="3130" spans="4:4" x14ac:dyDescent="0.2">
      <c r="D3130" s="139"/>
    </row>
    <row r="3131" spans="4:4" x14ac:dyDescent="0.2">
      <c r="D3131" s="139"/>
    </row>
    <row r="3132" spans="4:4" x14ac:dyDescent="0.2">
      <c r="D3132" s="139"/>
    </row>
    <row r="3133" spans="4:4" x14ac:dyDescent="0.2">
      <c r="D3133" s="139"/>
    </row>
    <row r="3134" spans="4:4" x14ac:dyDescent="0.2">
      <c r="D3134" s="139"/>
    </row>
    <row r="3135" spans="4:4" x14ac:dyDescent="0.2">
      <c r="D3135" s="139"/>
    </row>
    <row r="3136" spans="4:4" x14ac:dyDescent="0.2">
      <c r="D3136" s="139"/>
    </row>
    <row r="3137" spans="4:4" x14ac:dyDescent="0.2">
      <c r="D3137" s="139"/>
    </row>
    <row r="3138" spans="4:4" x14ac:dyDescent="0.2">
      <c r="D3138" s="139"/>
    </row>
    <row r="3139" spans="4:4" x14ac:dyDescent="0.2">
      <c r="D3139" s="139"/>
    </row>
    <row r="3140" spans="4:4" x14ac:dyDescent="0.2">
      <c r="D3140" s="139"/>
    </row>
    <row r="3141" spans="4:4" x14ac:dyDescent="0.2">
      <c r="D3141" s="139"/>
    </row>
    <row r="3142" spans="4:4" x14ac:dyDescent="0.2">
      <c r="D3142" s="139"/>
    </row>
    <row r="3143" spans="4:4" x14ac:dyDescent="0.2">
      <c r="D3143" s="139"/>
    </row>
    <row r="3144" spans="4:4" x14ac:dyDescent="0.2">
      <c r="D3144" s="139"/>
    </row>
    <row r="3145" spans="4:4" x14ac:dyDescent="0.2">
      <c r="D3145" s="139"/>
    </row>
    <row r="3146" spans="4:4" x14ac:dyDescent="0.2">
      <c r="D3146" s="139"/>
    </row>
    <row r="3147" spans="4:4" x14ac:dyDescent="0.2">
      <c r="D3147" s="139"/>
    </row>
    <row r="3148" spans="4:4" x14ac:dyDescent="0.2">
      <c r="D3148" s="139"/>
    </row>
    <row r="3149" spans="4:4" x14ac:dyDescent="0.2">
      <c r="D3149" s="139"/>
    </row>
    <row r="3150" spans="4:4" x14ac:dyDescent="0.2">
      <c r="D3150" s="139"/>
    </row>
    <row r="3151" spans="4:4" x14ac:dyDescent="0.2">
      <c r="D3151" s="139"/>
    </row>
    <row r="3152" spans="4:4" x14ac:dyDescent="0.2">
      <c r="D3152" s="139"/>
    </row>
    <row r="3153" spans="4:4" x14ac:dyDescent="0.2">
      <c r="D3153" s="139"/>
    </row>
    <row r="3154" spans="4:4" x14ac:dyDescent="0.2">
      <c r="D3154" s="139"/>
    </row>
    <row r="3155" spans="4:4" x14ac:dyDescent="0.2">
      <c r="D3155" s="139"/>
    </row>
    <row r="3156" spans="4:4" x14ac:dyDescent="0.2">
      <c r="D3156" s="139"/>
    </row>
    <row r="3157" spans="4:4" x14ac:dyDescent="0.2">
      <c r="D3157" s="139"/>
    </row>
    <row r="3158" spans="4:4" x14ac:dyDescent="0.2">
      <c r="D3158" s="139"/>
    </row>
    <row r="3159" spans="4:4" x14ac:dyDescent="0.2">
      <c r="D3159" s="139"/>
    </row>
    <row r="3160" spans="4:4" x14ac:dyDescent="0.2">
      <c r="D3160" s="139"/>
    </row>
    <row r="3161" spans="4:4" x14ac:dyDescent="0.2">
      <c r="D3161" s="139"/>
    </row>
    <row r="3162" spans="4:4" x14ac:dyDescent="0.2">
      <c r="D3162" s="139"/>
    </row>
    <row r="3163" spans="4:4" x14ac:dyDescent="0.2">
      <c r="D3163" s="139"/>
    </row>
    <row r="3164" spans="4:4" x14ac:dyDescent="0.2">
      <c r="D3164" s="139"/>
    </row>
    <row r="3165" spans="4:4" x14ac:dyDescent="0.2">
      <c r="D3165" s="139"/>
    </row>
    <row r="3166" spans="4:4" x14ac:dyDescent="0.2">
      <c r="D3166" s="139"/>
    </row>
    <row r="3167" spans="4:4" x14ac:dyDescent="0.2">
      <c r="D3167" s="139"/>
    </row>
    <row r="3168" spans="4:4" x14ac:dyDescent="0.2">
      <c r="D3168" s="139"/>
    </row>
    <row r="3169" spans="4:4" x14ac:dyDescent="0.2">
      <c r="D3169" s="139"/>
    </row>
    <row r="3170" spans="4:4" x14ac:dyDescent="0.2">
      <c r="D3170" s="139"/>
    </row>
    <row r="3171" spans="4:4" x14ac:dyDescent="0.2">
      <c r="D3171" s="139"/>
    </row>
    <row r="3172" spans="4:4" x14ac:dyDescent="0.2">
      <c r="D3172" s="139"/>
    </row>
    <row r="3173" spans="4:4" x14ac:dyDescent="0.2">
      <c r="D3173" s="139"/>
    </row>
    <row r="3174" spans="4:4" x14ac:dyDescent="0.2">
      <c r="D3174" s="139"/>
    </row>
    <row r="3175" spans="4:4" x14ac:dyDescent="0.2">
      <c r="D3175" s="139"/>
    </row>
    <row r="3176" spans="4:4" x14ac:dyDescent="0.2">
      <c r="D3176" s="139"/>
    </row>
    <row r="3177" spans="4:4" x14ac:dyDescent="0.2">
      <c r="D3177" s="139"/>
    </row>
    <row r="3178" spans="4:4" x14ac:dyDescent="0.2">
      <c r="D3178" s="139"/>
    </row>
    <row r="3179" spans="4:4" x14ac:dyDescent="0.2">
      <c r="D3179" s="139"/>
    </row>
    <row r="3180" spans="4:4" x14ac:dyDescent="0.2">
      <c r="D3180" s="139"/>
    </row>
    <row r="3181" spans="4:4" x14ac:dyDescent="0.2">
      <c r="D3181" s="139"/>
    </row>
    <row r="3182" spans="4:4" x14ac:dyDescent="0.2">
      <c r="D3182" s="139"/>
    </row>
    <row r="3183" spans="4:4" x14ac:dyDescent="0.2">
      <c r="D3183" s="139"/>
    </row>
    <row r="3184" spans="4:4" x14ac:dyDescent="0.2">
      <c r="D3184" s="139"/>
    </row>
    <row r="3185" spans="4:4" x14ac:dyDescent="0.2">
      <c r="D3185" s="139"/>
    </row>
    <row r="3186" spans="4:4" x14ac:dyDescent="0.2">
      <c r="D3186" s="139"/>
    </row>
    <row r="3187" spans="4:4" x14ac:dyDescent="0.2">
      <c r="D3187" s="139"/>
    </row>
    <row r="3188" spans="4:4" x14ac:dyDescent="0.2">
      <c r="D3188" s="139"/>
    </row>
    <row r="3189" spans="4:4" x14ac:dyDescent="0.2">
      <c r="D3189" s="139"/>
    </row>
    <row r="3190" spans="4:4" x14ac:dyDescent="0.2">
      <c r="D3190" s="139"/>
    </row>
    <row r="3191" spans="4:4" x14ac:dyDescent="0.2">
      <c r="D3191" s="139"/>
    </row>
    <row r="3192" spans="4:4" x14ac:dyDescent="0.2">
      <c r="D3192" s="139"/>
    </row>
    <row r="3193" spans="4:4" x14ac:dyDescent="0.2">
      <c r="D3193" s="139"/>
    </row>
    <row r="3194" spans="4:4" x14ac:dyDescent="0.2">
      <c r="D3194" s="139"/>
    </row>
    <row r="3195" spans="4:4" x14ac:dyDescent="0.2">
      <c r="D3195" s="139"/>
    </row>
    <row r="3196" spans="4:4" x14ac:dyDescent="0.2">
      <c r="D3196" s="139"/>
    </row>
    <row r="3197" spans="4:4" x14ac:dyDescent="0.2">
      <c r="D3197" s="139"/>
    </row>
    <row r="3198" spans="4:4" x14ac:dyDescent="0.2">
      <c r="D3198" s="139"/>
    </row>
    <row r="3199" spans="4:4" x14ac:dyDescent="0.2">
      <c r="D3199" s="139"/>
    </row>
    <row r="3200" spans="4:4" x14ac:dyDescent="0.2">
      <c r="D3200" s="139"/>
    </row>
    <row r="3201" spans="4:4" x14ac:dyDescent="0.2">
      <c r="D3201" s="139"/>
    </row>
    <row r="3202" spans="4:4" x14ac:dyDescent="0.2">
      <c r="D3202" s="139"/>
    </row>
    <row r="3203" spans="4:4" x14ac:dyDescent="0.2">
      <c r="D3203" s="139"/>
    </row>
    <row r="3204" spans="4:4" x14ac:dyDescent="0.2">
      <c r="D3204" s="139"/>
    </row>
    <row r="3205" spans="4:4" x14ac:dyDescent="0.2">
      <c r="D3205" s="139"/>
    </row>
    <row r="3206" spans="4:4" x14ac:dyDescent="0.2">
      <c r="D3206" s="139"/>
    </row>
    <row r="3207" spans="4:4" x14ac:dyDescent="0.2">
      <c r="D3207" s="139"/>
    </row>
    <row r="3208" spans="4:4" x14ac:dyDescent="0.2">
      <c r="D3208" s="139"/>
    </row>
    <row r="3209" spans="4:4" x14ac:dyDescent="0.2">
      <c r="D3209" s="139"/>
    </row>
    <row r="3210" spans="4:4" x14ac:dyDescent="0.2">
      <c r="D3210" s="139"/>
    </row>
    <row r="3211" spans="4:4" x14ac:dyDescent="0.2">
      <c r="D3211" s="139"/>
    </row>
    <row r="3212" spans="4:4" x14ac:dyDescent="0.2">
      <c r="D3212" s="139"/>
    </row>
    <row r="3213" spans="4:4" x14ac:dyDescent="0.2">
      <c r="D3213" s="139"/>
    </row>
    <row r="3214" spans="4:4" x14ac:dyDescent="0.2">
      <c r="D3214" s="139"/>
    </row>
    <row r="3215" spans="4:4" x14ac:dyDescent="0.2">
      <c r="D3215" s="139"/>
    </row>
    <row r="3216" spans="4:4" x14ac:dyDescent="0.2">
      <c r="D3216" s="139"/>
    </row>
    <row r="3217" spans="4:4" x14ac:dyDescent="0.2">
      <c r="D3217" s="139"/>
    </row>
    <row r="3218" spans="4:4" x14ac:dyDescent="0.2">
      <c r="D3218" s="139"/>
    </row>
    <row r="3219" spans="4:4" x14ac:dyDescent="0.2">
      <c r="D3219" s="139"/>
    </row>
    <row r="3220" spans="4:4" x14ac:dyDescent="0.2">
      <c r="D3220" s="139"/>
    </row>
    <row r="3221" spans="4:4" x14ac:dyDescent="0.2">
      <c r="D3221" s="139"/>
    </row>
    <row r="3222" spans="4:4" x14ac:dyDescent="0.2">
      <c r="D3222" s="139"/>
    </row>
    <row r="3223" spans="4:4" x14ac:dyDescent="0.2">
      <c r="D3223" s="139"/>
    </row>
    <row r="3224" spans="4:4" x14ac:dyDescent="0.2">
      <c r="D3224" s="139"/>
    </row>
    <row r="3225" spans="4:4" x14ac:dyDescent="0.2">
      <c r="D3225" s="139"/>
    </row>
    <row r="3226" spans="4:4" x14ac:dyDescent="0.2">
      <c r="D3226" s="139"/>
    </row>
    <row r="3227" spans="4:4" x14ac:dyDescent="0.2">
      <c r="D3227" s="139"/>
    </row>
    <row r="3228" spans="4:4" x14ac:dyDescent="0.2">
      <c r="D3228" s="139"/>
    </row>
    <row r="3229" spans="4:4" x14ac:dyDescent="0.2">
      <c r="D3229" s="139"/>
    </row>
    <row r="3230" spans="4:4" x14ac:dyDescent="0.2">
      <c r="D3230" s="139"/>
    </row>
    <row r="3231" spans="4:4" x14ac:dyDescent="0.2">
      <c r="D3231" s="139"/>
    </row>
    <row r="3232" spans="4:4" x14ac:dyDescent="0.2">
      <c r="D3232" s="139"/>
    </row>
    <row r="3233" spans="4:4" x14ac:dyDescent="0.2">
      <c r="D3233" s="139"/>
    </row>
    <row r="3234" spans="4:4" x14ac:dyDescent="0.2">
      <c r="D3234" s="139"/>
    </row>
    <row r="3235" spans="4:4" x14ac:dyDescent="0.2">
      <c r="D3235" s="139"/>
    </row>
    <row r="3236" spans="4:4" x14ac:dyDescent="0.2">
      <c r="D3236" s="139"/>
    </row>
    <row r="3237" spans="4:4" x14ac:dyDescent="0.2">
      <c r="D3237" s="139"/>
    </row>
    <row r="3238" spans="4:4" x14ac:dyDescent="0.2">
      <c r="D3238" s="139"/>
    </row>
    <row r="3239" spans="4:4" x14ac:dyDescent="0.2">
      <c r="D3239" s="139"/>
    </row>
    <row r="3240" spans="4:4" x14ac:dyDescent="0.2">
      <c r="D3240" s="139"/>
    </row>
    <row r="3241" spans="4:4" x14ac:dyDescent="0.2">
      <c r="D3241" s="139"/>
    </row>
    <row r="3242" spans="4:4" x14ac:dyDescent="0.2">
      <c r="D3242" s="139"/>
    </row>
    <row r="3243" spans="4:4" x14ac:dyDescent="0.2">
      <c r="D3243" s="139"/>
    </row>
    <row r="3244" spans="4:4" x14ac:dyDescent="0.2">
      <c r="D3244" s="139"/>
    </row>
    <row r="3245" spans="4:4" x14ac:dyDescent="0.2">
      <c r="D3245" s="139"/>
    </row>
    <row r="3246" spans="4:4" x14ac:dyDescent="0.2">
      <c r="D3246" s="139"/>
    </row>
    <row r="3247" spans="4:4" x14ac:dyDescent="0.2">
      <c r="D3247" s="139"/>
    </row>
    <row r="3248" spans="4:4" x14ac:dyDescent="0.2">
      <c r="D3248" s="139"/>
    </row>
    <row r="3249" spans="4:4" x14ac:dyDescent="0.2">
      <c r="D3249" s="139"/>
    </row>
    <row r="3250" spans="4:4" x14ac:dyDescent="0.2">
      <c r="D3250" s="139"/>
    </row>
    <row r="3251" spans="4:4" x14ac:dyDescent="0.2">
      <c r="D3251" s="139"/>
    </row>
    <row r="3252" spans="4:4" x14ac:dyDescent="0.2">
      <c r="D3252" s="139"/>
    </row>
    <row r="3253" spans="4:4" x14ac:dyDescent="0.2">
      <c r="D3253" s="139"/>
    </row>
    <row r="3254" spans="4:4" x14ac:dyDescent="0.2">
      <c r="D3254" s="139"/>
    </row>
    <row r="3255" spans="4:4" x14ac:dyDescent="0.2">
      <c r="D3255" s="139"/>
    </row>
    <row r="3256" spans="4:4" x14ac:dyDescent="0.2">
      <c r="D3256" s="139"/>
    </row>
    <row r="3257" spans="4:4" x14ac:dyDescent="0.2">
      <c r="D3257" s="139"/>
    </row>
    <row r="3258" spans="4:4" x14ac:dyDescent="0.2">
      <c r="D3258" s="139"/>
    </row>
    <row r="3259" spans="4:4" x14ac:dyDescent="0.2">
      <c r="D3259" s="139"/>
    </row>
    <row r="3260" spans="4:4" x14ac:dyDescent="0.2">
      <c r="D3260" s="139"/>
    </row>
    <row r="3261" spans="4:4" x14ac:dyDescent="0.2">
      <c r="D3261" s="139"/>
    </row>
    <row r="3262" spans="4:4" x14ac:dyDescent="0.2">
      <c r="D3262" s="139"/>
    </row>
    <row r="3263" spans="4:4" x14ac:dyDescent="0.2">
      <c r="D3263" s="139"/>
    </row>
    <row r="3264" spans="4:4" x14ac:dyDescent="0.2">
      <c r="D3264" s="139"/>
    </row>
    <row r="3265" spans="4:4" x14ac:dyDescent="0.2">
      <c r="D3265" s="139"/>
    </row>
    <row r="3266" spans="4:4" x14ac:dyDescent="0.2">
      <c r="D3266" s="139"/>
    </row>
    <row r="3267" spans="4:4" x14ac:dyDescent="0.2">
      <c r="D3267" s="139"/>
    </row>
    <row r="3268" spans="4:4" x14ac:dyDescent="0.2">
      <c r="D3268" s="139"/>
    </row>
    <row r="3269" spans="4:4" x14ac:dyDescent="0.2">
      <c r="D3269" s="139"/>
    </row>
    <row r="3270" spans="4:4" x14ac:dyDescent="0.2">
      <c r="D3270" s="139"/>
    </row>
    <row r="3271" spans="4:4" x14ac:dyDescent="0.2">
      <c r="D3271" s="139"/>
    </row>
    <row r="3272" spans="4:4" x14ac:dyDescent="0.2">
      <c r="D3272" s="139"/>
    </row>
    <row r="3273" spans="4:4" x14ac:dyDescent="0.2">
      <c r="D3273" s="139"/>
    </row>
    <row r="3274" spans="4:4" x14ac:dyDescent="0.2">
      <c r="D3274" s="139"/>
    </row>
    <row r="3275" spans="4:4" x14ac:dyDescent="0.2">
      <c r="D3275" s="139"/>
    </row>
    <row r="3276" spans="4:4" x14ac:dyDescent="0.2">
      <c r="D3276" s="139"/>
    </row>
    <row r="3277" spans="4:4" x14ac:dyDescent="0.2">
      <c r="D3277" s="139"/>
    </row>
    <row r="3278" spans="4:4" x14ac:dyDescent="0.2">
      <c r="D3278" s="139"/>
    </row>
    <row r="3279" spans="4:4" x14ac:dyDescent="0.2">
      <c r="D3279" s="139"/>
    </row>
    <row r="3280" spans="4:4" x14ac:dyDescent="0.2">
      <c r="D3280" s="139"/>
    </row>
    <row r="3281" spans="4:4" x14ac:dyDescent="0.2">
      <c r="D3281" s="139"/>
    </row>
    <row r="3282" spans="4:4" x14ac:dyDescent="0.2">
      <c r="D3282" s="139"/>
    </row>
    <row r="3283" spans="4:4" x14ac:dyDescent="0.2">
      <c r="D3283" s="139"/>
    </row>
    <row r="3284" spans="4:4" x14ac:dyDescent="0.2">
      <c r="D3284" s="139"/>
    </row>
    <row r="3285" spans="4:4" x14ac:dyDescent="0.2">
      <c r="D3285" s="139"/>
    </row>
    <row r="3286" spans="4:4" x14ac:dyDescent="0.2">
      <c r="D3286" s="139"/>
    </row>
    <row r="3287" spans="4:4" x14ac:dyDescent="0.2">
      <c r="D3287" s="139"/>
    </row>
    <row r="3288" spans="4:4" x14ac:dyDescent="0.2">
      <c r="D3288" s="139"/>
    </row>
    <row r="3289" spans="4:4" x14ac:dyDescent="0.2">
      <c r="D3289" s="139"/>
    </row>
    <row r="3290" spans="4:4" x14ac:dyDescent="0.2">
      <c r="D3290" s="139"/>
    </row>
    <row r="3291" spans="4:4" x14ac:dyDescent="0.2">
      <c r="D3291" s="139"/>
    </row>
    <row r="3292" spans="4:4" x14ac:dyDescent="0.2">
      <c r="D3292" s="139"/>
    </row>
    <row r="3293" spans="4:4" x14ac:dyDescent="0.2">
      <c r="D3293" s="139"/>
    </row>
    <row r="3294" spans="4:4" x14ac:dyDescent="0.2">
      <c r="D3294" s="139"/>
    </row>
    <row r="3295" spans="4:4" x14ac:dyDescent="0.2">
      <c r="D3295" s="139"/>
    </row>
    <row r="3296" spans="4:4" x14ac:dyDescent="0.2">
      <c r="D3296" s="139"/>
    </row>
    <row r="3297" spans="4:4" x14ac:dyDescent="0.2">
      <c r="D3297" s="139"/>
    </row>
    <row r="3298" spans="4:4" x14ac:dyDescent="0.2">
      <c r="D3298" s="139"/>
    </row>
    <row r="3299" spans="4:4" x14ac:dyDescent="0.2">
      <c r="D3299" s="139"/>
    </row>
    <row r="3300" spans="4:4" x14ac:dyDescent="0.2">
      <c r="D3300" s="139"/>
    </row>
    <row r="3301" spans="4:4" x14ac:dyDescent="0.2">
      <c r="D3301" s="139"/>
    </row>
    <row r="3302" spans="4:4" x14ac:dyDescent="0.2">
      <c r="D3302" s="139"/>
    </row>
    <row r="3303" spans="4:4" x14ac:dyDescent="0.2">
      <c r="D3303" s="139"/>
    </row>
    <row r="3304" spans="4:4" x14ac:dyDescent="0.2">
      <c r="D3304" s="139"/>
    </row>
    <row r="3305" spans="4:4" x14ac:dyDescent="0.2">
      <c r="D3305" s="139"/>
    </row>
    <row r="3306" spans="4:4" x14ac:dyDescent="0.2">
      <c r="D3306" s="139"/>
    </row>
    <row r="3307" spans="4:4" x14ac:dyDescent="0.2">
      <c r="D3307" s="139"/>
    </row>
    <row r="3308" spans="4:4" x14ac:dyDescent="0.2">
      <c r="D3308" s="139"/>
    </row>
    <row r="3309" spans="4:4" x14ac:dyDescent="0.2">
      <c r="D3309" s="139"/>
    </row>
    <row r="3310" spans="4:4" x14ac:dyDescent="0.2">
      <c r="D3310" s="139"/>
    </row>
    <row r="3311" spans="4:4" x14ac:dyDescent="0.2">
      <c r="D3311" s="139"/>
    </row>
    <row r="3312" spans="4:4" x14ac:dyDescent="0.2">
      <c r="D3312" s="139"/>
    </row>
    <row r="3313" spans="4:4" x14ac:dyDescent="0.2">
      <c r="D3313" s="139"/>
    </row>
    <row r="3314" spans="4:4" x14ac:dyDescent="0.2">
      <c r="D3314" s="139"/>
    </row>
    <row r="3315" spans="4:4" x14ac:dyDescent="0.2">
      <c r="D3315" s="139"/>
    </row>
    <row r="3316" spans="4:4" x14ac:dyDescent="0.2">
      <c r="D3316" s="139"/>
    </row>
    <row r="3317" spans="4:4" x14ac:dyDescent="0.2">
      <c r="D3317" s="139"/>
    </row>
    <row r="3318" spans="4:4" x14ac:dyDescent="0.2">
      <c r="D3318" s="139"/>
    </row>
    <row r="3319" spans="4:4" x14ac:dyDescent="0.2">
      <c r="D3319" s="139"/>
    </row>
    <row r="3320" spans="4:4" x14ac:dyDescent="0.2">
      <c r="D3320" s="139"/>
    </row>
    <row r="3321" spans="4:4" x14ac:dyDescent="0.2">
      <c r="D3321" s="139"/>
    </row>
    <row r="3322" spans="4:4" x14ac:dyDescent="0.2">
      <c r="D3322" s="139"/>
    </row>
    <row r="3323" spans="4:4" x14ac:dyDescent="0.2">
      <c r="D3323" s="139"/>
    </row>
    <row r="3324" spans="4:4" x14ac:dyDescent="0.2">
      <c r="D3324" s="139"/>
    </row>
    <row r="3325" spans="4:4" x14ac:dyDescent="0.2">
      <c r="D3325" s="139"/>
    </row>
    <row r="3326" spans="4:4" x14ac:dyDescent="0.2">
      <c r="D3326" s="139"/>
    </row>
    <row r="3327" spans="4:4" x14ac:dyDescent="0.2">
      <c r="D3327" s="139"/>
    </row>
    <row r="3328" spans="4:4" x14ac:dyDescent="0.2">
      <c r="D3328" s="139"/>
    </row>
    <row r="3329" spans="4:4" x14ac:dyDescent="0.2">
      <c r="D3329" s="139"/>
    </row>
    <row r="3330" spans="4:4" x14ac:dyDescent="0.2">
      <c r="D3330" s="139"/>
    </row>
    <row r="3331" spans="4:4" x14ac:dyDescent="0.2">
      <c r="D3331" s="139"/>
    </row>
    <row r="3332" spans="4:4" x14ac:dyDescent="0.2">
      <c r="D3332" s="139"/>
    </row>
    <row r="3333" spans="4:4" x14ac:dyDescent="0.2">
      <c r="D3333" s="139"/>
    </row>
    <row r="3334" spans="4:4" x14ac:dyDescent="0.2">
      <c r="D3334" s="139"/>
    </row>
    <row r="3335" spans="4:4" x14ac:dyDescent="0.2">
      <c r="D3335" s="139"/>
    </row>
    <row r="3336" spans="4:4" x14ac:dyDescent="0.2">
      <c r="D3336" s="139"/>
    </row>
    <row r="3337" spans="4:4" x14ac:dyDescent="0.2">
      <c r="D3337" s="139"/>
    </row>
    <row r="3338" spans="4:4" x14ac:dyDescent="0.2">
      <c r="D3338" s="139"/>
    </row>
    <row r="3339" spans="4:4" x14ac:dyDescent="0.2">
      <c r="D3339" s="139"/>
    </row>
    <row r="3340" spans="4:4" x14ac:dyDescent="0.2">
      <c r="D3340" s="139"/>
    </row>
    <row r="3341" spans="4:4" x14ac:dyDescent="0.2">
      <c r="D3341" s="139"/>
    </row>
    <row r="3342" spans="4:4" x14ac:dyDescent="0.2">
      <c r="D3342" s="139"/>
    </row>
    <row r="3343" spans="4:4" x14ac:dyDescent="0.2">
      <c r="D3343" s="139"/>
    </row>
    <row r="3344" spans="4:4" x14ac:dyDescent="0.2">
      <c r="D3344" s="139"/>
    </row>
    <row r="3345" spans="4:4" x14ac:dyDescent="0.2">
      <c r="D3345" s="139"/>
    </row>
    <row r="3346" spans="4:4" x14ac:dyDescent="0.2">
      <c r="D3346" s="139"/>
    </row>
    <row r="3347" spans="4:4" x14ac:dyDescent="0.2">
      <c r="D3347" s="139"/>
    </row>
    <row r="3348" spans="4:4" x14ac:dyDescent="0.2">
      <c r="D3348" s="139"/>
    </row>
    <row r="3349" spans="4:4" x14ac:dyDescent="0.2">
      <c r="D3349" s="139"/>
    </row>
    <row r="3350" spans="4:4" x14ac:dyDescent="0.2">
      <c r="D3350" s="139"/>
    </row>
    <row r="3351" spans="4:4" x14ac:dyDescent="0.2">
      <c r="D3351" s="139"/>
    </row>
    <row r="3352" spans="4:4" x14ac:dyDescent="0.2">
      <c r="D3352" s="139"/>
    </row>
    <row r="3353" spans="4:4" x14ac:dyDescent="0.2">
      <c r="D3353" s="139"/>
    </row>
    <row r="3354" spans="4:4" x14ac:dyDescent="0.2">
      <c r="D3354" s="139"/>
    </row>
    <row r="3355" spans="4:4" x14ac:dyDescent="0.2">
      <c r="D3355" s="139"/>
    </row>
    <row r="3356" spans="4:4" x14ac:dyDescent="0.2">
      <c r="D3356" s="139"/>
    </row>
    <row r="3357" spans="4:4" x14ac:dyDescent="0.2">
      <c r="D3357" s="139"/>
    </row>
    <row r="3358" spans="4:4" x14ac:dyDescent="0.2">
      <c r="D3358" s="139"/>
    </row>
    <row r="3359" spans="4:4" x14ac:dyDescent="0.2">
      <c r="D3359" s="139"/>
    </row>
    <row r="3360" spans="4:4" x14ac:dyDescent="0.2">
      <c r="D3360" s="139"/>
    </row>
    <row r="3361" spans="4:4" x14ac:dyDescent="0.2">
      <c r="D3361" s="139"/>
    </row>
    <row r="3362" spans="4:4" x14ac:dyDescent="0.2">
      <c r="D3362" s="139"/>
    </row>
    <row r="3363" spans="4:4" x14ac:dyDescent="0.2">
      <c r="D3363" s="139"/>
    </row>
    <row r="3364" spans="4:4" x14ac:dyDescent="0.2">
      <c r="D3364" s="139"/>
    </row>
    <row r="3365" spans="4:4" x14ac:dyDescent="0.2">
      <c r="D3365" s="139"/>
    </row>
    <row r="3366" spans="4:4" x14ac:dyDescent="0.2">
      <c r="D3366" s="139"/>
    </row>
    <row r="3367" spans="4:4" x14ac:dyDescent="0.2">
      <c r="D3367" s="139"/>
    </row>
    <row r="3368" spans="4:4" x14ac:dyDescent="0.2">
      <c r="D3368" s="139"/>
    </row>
    <row r="3369" spans="4:4" x14ac:dyDescent="0.2">
      <c r="D3369" s="139"/>
    </row>
    <row r="3370" spans="4:4" x14ac:dyDescent="0.2">
      <c r="D3370" s="139"/>
    </row>
    <row r="3371" spans="4:4" x14ac:dyDescent="0.2">
      <c r="D3371" s="139"/>
    </row>
    <row r="3372" spans="4:4" x14ac:dyDescent="0.2">
      <c r="D3372" s="139"/>
    </row>
    <row r="3373" spans="4:4" x14ac:dyDescent="0.2">
      <c r="D3373" s="139"/>
    </row>
    <row r="3374" spans="4:4" x14ac:dyDescent="0.2">
      <c r="D3374" s="139"/>
    </row>
    <row r="3375" spans="4:4" x14ac:dyDescent="0.2">
      <c r="D3375" s="139"/>
    </row>
    <row r="3376" spans="4:4" x14ac:dyDescent="0.2">
      <c r="D3376" s="139"/>
    </row>
    <row r="3377" spans="4:4" x14ac:dyDescent="0.2">
      <c r="D3377" s="139"/>
    </row>
    <row r="3378" spans="4:4" x14ac:dyDescent="0.2">
      <c r="D3378" s="139"/>
    </row>
    <row r="3379" spans="4:4" x14ac:dyDescent="0.2">
      <c r="D3379" s="139"/>
    </row>
    <row r="3380" spans="4:4" x14ac:dyDescent="0.2">
      <c r="D3380" s="139"/>
    </row>
    <row r="3381" spans="4:4" x14ac:dyDescent="0.2">
      <c r="D3381" s="139"/>
    </row>
    <row r="3382" spans="4:4" x14ac:dyDescent="0.2">
      <c r="D3382" s="139"/>
    </row>
    <row r="3383" spans="4:4" x14ac:dyDescent="0.2">
      <c r="D3383" s="139"/>
    </row>
    <row r="3384" spans="4:4" x14ac:dyDescent="0.2">
      <c r="D3384" s="139"/>
    </row>
    <row r="3385" spans="4:4" x14ac:dyDescent="0.2">
      <c r="D3385" s="139"/>
    </row>
    <row r="3386" spans="4:4" x14ac:dyDescent="0.2">
      <c r="D3386" s="139"/>
    </row>
    <row r="3387" spans="4:4" x14ac:dyDescent="0.2">
      <c r="D3387" s="139"/>
    </row>
    <row r="3388" spans="4:4" x14ac:dyDescent="0.2">
      <c r="D3388" s="139"/>
    </row>
    <row r="3389" spans="4:4" x14ac:dyDescent="0.2">
      <c r="D3389" s="139"/>
    </row>
    <row r="3390" spans="4:4" x14ac:dyDescent="0.2">
      <c r="D3390" s="139"/>
    </row>
    <row r="3391" spans="4:4" x14ac:dyDescent="0.2">
      <c r="D3391" s="139"/>
    </row>
    <row r="3392" spans="4:4" x14ac:dyDescent="0.2">
      <c r="D3392" s="139"/>
    </row>
    <row r="3393" spans="4:4" x14ac:dyDescent="0.2">
      <c r="D3393" s="139"/>
    </row>
    <row r="3394" spans="4:4" x14ac:dyDescent="0.2">
      <c r="D3394" s="139"/>
    </row>
    <row r="3395" spans="4:4" x14ac:dyDescent="0.2">
      <c r="D3395" s="139"/>
    </row>
    <row r="3396" spans="4:4" x14ac:dyDescent="0.2">
      <c r="D3396" s="139"/>
    </row>
    <row r="3397" spans="4:4" x14ac:dyDescent="0.2">
      <c r="D3397" s="139"/>
    </row>
    <row r="3398" spans="4:4" x14ac:dyDescent="0.2">
      <c r="D3398" s="139"/>
    </row>
    <row r="3399" spans="4:4" x14ac:dyDescent="0.2">
      <c r="D3399" s="139"/>
    </row>
    <row r="3400" spans="4:4" x14ac:dyDescent="0.2">
      <c r="D3400" s="139"/>
    </row>
    <row r="3401" spans="4:4" x14ac:dyDescent="0.2">
      <c r="D3401" s="139"/>
    </row>
    <row r="3402" spans="4:4" x14ac:dyDescent="0.2">
      <c r="D3402" s="139"/>
    </row>
    <row r="3403" spans="4:4" x14ac:dyDescent="0.2">
      <c r="D3403" s="139"/>
    </row>
    <row r="3404" spans="4:4" x14ac:dyDescent="0.2">
      <c r="D3404" s="139"/>
    </row>
    <row r="3405" spans="4:4" x14ac:dyDescent="0.2">
      <c r="D3405" s="139"/>
    </row>
    <row r="3406" spans="4:4" x14ac:dyDescent="0.2">
      <c r="D3406" s="139"/>
    </row>
    <row r="3407" spans="4:4" x14ac:dyDescent="0.2">
      <c r="D3407" s="139"/>
    </row>
    <row r="3408" spans="4:4" x14ac:dyDescent="0.2">
      <c r="D3408" s="139"/>
    </row>
    <row r="3409" spans="4:4" x14ac:dyDescent="0.2">
      <c r="D3409" s="139"/>
    </row>
    <row r="3410" spans="4:4" x14ac:dyDescent="0.2">
      <c r="D3410" s="139"/>
    </row>
    <row r="3411" spans="4:4" x14ac:dyDescent="0.2">
      <c r="D3411" s="139"/>
    </row>
    <row r="3412" spans="4:4" x14ac:dyDescent="0.2">
      <c r="D3412" s="139"/>
    </row>
    <row r="3413" spans="4:4" x14ac:dyDescent="0.2">
      <c r="D3413" s="139"/>
    </row>
    <row r="3414" spans="4:4" x14ac:dyDescent="0.2">
      <c r="D3414" s="139"/>
    </row>
    <row r="3415" spans="4:4" x14ac:dyDescent="0.2">
      <c r="D3415" s="139"/>
    </row>
    <row r="3416" spans="4:4" x14ac:dyDescent="0.2">
      <c r="D3416" s="139"/>
    </row>
    <row r="3417" spans="4:4" x14ac:dyDescent="0.2">
      <c r="D3417" s="139"/>
    </row>
    <row r="3418" spans="4:4" x14ac:dyDescent="0.2">
      <c r="D3418" s="139"/>
    </row>
    <row r="3419" spans="4:4" x14ac:dyDescent="0.2">
      <c r="D3419" s="139"/>
    </row>
    <row r="3420" spans="4:4" x14ac:dyDescent="0.2">
      <c r="D3420" s="139"/>
    </row>
    <row r="3421" spans="4:4" x14ac:dyDescent="0.2">
      <c r="D3421" s="139"/>
    </row>
    <row r="3422" spans="4:4" x14ac:dyDescent="0.2">
      <c r="D3422" s="139"/>
    </row>
    <row r="3423" spans="4:4" x14ac:dyDescent="0.2">
      <c r="D3423" s="139"/>
    </row>
    <row r="3424" spans="4:4" x14ac:dyDescent="0.2">
      <c r="D3424" s="139"/>
    </row>
    <row r="3425" spans="4:4" x14ac:dyDescent="0.2">
      <c r="D3425" s="139"/>
    </row>
    <row r="3426" spans="4:4" x14ac:dyDescent="0.2">
      <c r="D3426" s="139"/>
    </row>
    <row r="3427" spans="4:4" x14ac:dyDescent="0.2">
      <c r="D3427" s="139"/>
    </row>
    <row r="3428" spans="4:4" x14ac:dyDescent="0.2">
      <c r="D3428" s="139"/>
    </row>
    <row r="3429" spans="4:4" x14ac:dyDescent="0.2">
      <c r="D3429" s="139"/>
    </row>
    <row r="3430" spans="4:4" x14ac:dyDescent="0.2">
      <c r="D3430" s="139"/>
    </row>
    <row r="3431" spans="4:4" x14ac:dyDescent="0.2">
      <c r="D3431" s="139"/>
    </row>
    <row r="3432" spans="4:4" x14ac:dyDescent="0.2">
      <c r="D3432" s="139"/>
    </row>
    <row r="3433" spans="4:4" x14ac:dyDescent="0.2">
      <c r="D3433" s="139"/>
    </row>
    <row r="3434" spans="4:4" x14ac:dyDescent="0.2">
      <c r="D3434" s="139"/>
    </row>
    <row r="3435" spans="4:4" x14ac:dyDescent="0.2">
      <c r="D3435" s="139"/>
    </row>
    <row r="3436" spans="4:4" x14ac:dyDescent="0.2">
      <c r="D3436" s="139"/>
    </row>
    <row r="3437" spans="4:4" x14ac:dyDescent="0.2">
      <c r="D3437" s="139"/>
    </row>
    <row r="3438" spans="4:4" x14ac:dyDescent="0.2">
      <c r="D3438" s="139"/>
    </row>
    <row r="3439" spans="4:4" x14ac:dyDescent="0.2">
      <c r="D3439" s="139"/>
    </row>
    <row r="3440" spans="4:4" x14ac:dyDescent="0.2">
      <c r="D3440" s="139"/>
    </row>
    <row r="3441" spans="4:4" x14ac:dyDescent="0.2">
      <c r="D3441" s="139"/>
    </row>
    <row r="3442" spans="4:4" x14ac:dyDescent="0.2">
      <c r="D3442" s="139"/>
    </row>
    <row r="3443" spans="4:4" x14ac:dyDescent="0.2">
      <c r="D3443" s="139"/>
    </row>
    <row r="3444" spans="4:4" x14ac:dyDescent="0.2">
      <c r="D3444" s="139"/>
    </row>
    <row r="3445" spans="4:4" x14ac:dyDescent="0.2">
      <c r="D3445" s="139"/>
    </row>
    <row r="3446" spans="4:4" x14ac:dyDescent="0.2">
      <c r="D3446" s="139"/>
    </row>
    <row r="3447" spans="4:4" x14ac:dyDescent="0.2">
      <c r="D3447" s="139"/>
    </row>
    <row r="3448" spans="4:4" x14ac:dyDescent="0.2">
      <c r="D3448" s="139"/>
    </row>
    <row r="3449" spans="4:4" x14ac:dyDescent="0.2">
      <c r="D3449" s="139"/>
    </row>
    <row r="3450" spans="4:4" x14ac:dyDescent="0.2">
      <c r="D3450" s="139"/>
    </row>
    <row r="3451" spans="4:4" x14ac:dyDescent="0.2">
      <c r="D3451" s="139"/>
    </row>
    <row r="3452" spans="4:4" x14ac:dyDescent="0.2">
      <c r="D3452" s="139"/>
    </row>
    <row r="3453" spans="4:4" x14ac:dyDescent="0.2">
      <c r="D3453" s="139"/>
    </row>
    <row r="3454" spans="4:4" x14ac:dyDescent="0.2">
      <c r="D3454" s="139"/>
    </row>
    <row r="3455" spans="4:4" x14ac:dyDescent="0.2">
      <c r="D3455" s="139"/>
    </row>
    <row r="3456" spans="4:4" x14ac:dyDescent="0.2">
      <c r="D3456" s="139"/>
    </row>
    <row r="3457" spans="4:4" x14ac:dyDescent="0.2">
      <c r="D3457" s="139"/>
    </row>
    <row r="3458" spans="4:4" x14ac:dyDescent="0.2">
      <c r="D3458" s="139"/>
    </row>
    <row r="3459" spans="4:4" x14ac:dyDescent="0.2">
      <c r="D3459" s="139"/>
    </row>
    <row r="3460" spans="4:4" x14ac:dyDescent="0.2">
      <c r="D3460" s="139"/>
    </row>
    <row r="3461" spans="4:4" x14ac:dyDescent="0.2">
      <c r="D3461" s="139"/>
    </row>
    <row r="3462" spans="4:4" x14ac:dyDescent="0.2">
      <c r="D3462" s="139"/>
    </row>
    <row r="3463" spans="4:4" x14ac:dyDescent="0.2">
      <c r="D3463" s="139"/>
    </row>
    <row r="3464" spans="4:4" x14ac:dyDescent="0.2">
      <c r="D3464" s="139"/>
    </row>
    <row r="3465" spans="4:4" x14ac:dyDescent="0.2">
      <c r="D3465" s="139"/>
    </row>
    <row r="3466" spans="4:4" x14ac:dyDescent="0.2">
      <c r="D3466" s="139"/>
    </row>
    <row r="3467" spans="4:4" x14ac:dyDescent="0.2">
      <c r="D3467" s="139"/>
    </row>
    <row r="3468" spans="4:4" x14ac:dyDescent="0.2">
      <c r="D3468" s="139"/>
    </row>
    <row r="3469" spans="4:4" x14ac:dyDescent="0.2">
      <c r="D3469" s="139"/>
    </row>
    <row r="3470" spans="4:4" x14ac:dyDescent="0.2">
      <c r="D3470" s="139"/>
    </row>
    <row r="3471" spans="4:4" x14ac:dyDescent="0.2">
      <c r="D3471" s="139"/>
    </row>
    <row r="3472" spans="4:4" x14ac:dyDescent="0.2">
      <c r="D3472" s="139"/>
    </row>
    <row r="3473" spans="4:4" x14ac:dyDescent="0.2">
      <c r="D3473" s="139"/>
    </row>
    <row r="3474" spans="4:4" x14ac:dyDescent="0.2">
      <c r="D3474" s="139"/>
    </row>
    <row r="3475" spans="4:4" x14ac:dyDescent="0.2">
      <c r="D3475" s="139"/>
    </row>
    <row r="3476" spans="4:4" x14ac:dyDescent="0.2">
      <c r="D3476" s="139"/>
    </row>
    <row r="3477" spans="4:4" x14ac:dyDescent="0.2">
      <c r="D3477" s="139"/>
    </row>
    <row r="3478" spans="4:4" x14ac:dyDescent="0.2">
      <c r="D3478" s="139"/>
    </row>
    <row r="3479" spans="4:4" x14ac:dyDescent="0.2">
      <c r="D3479" s="139"/>
    </row>
    <row r="3480" spans="4:4" x14ac:dyDescent="0.2">
      <c r="D3480" s="139"/>
    </row>
    <row r="3481" spans="4:4" x14ac:dyDescent="0.2">
      <c r="D3481" s="139"/>
    </row>
    <row r="3482" spans="4:4" x14ac:dyDescent="0.2">
      <c r="D3482" s="139"/>
    </row>
    <row r="3483" spans="4:4" x14ac:dyDescent="0.2">
      <c r="D3483" s="139"/>
    </row>
    <row r="3484" spans="4:4" x14ac:dyDescent="0.2">
      <c r="D3484" s="139"/>
    </row>
    <row r="3485" spans="4:4" x14ac:dyDescent="0.2">
      <c r="D3485" s="139"/>
    </row>
    <row r="3486" spans="4:4" x14ac:dyDescent="0.2">
      <c r="D3486" s="139"/>
    </row>
    <row r="3487" spans="4:4" x14ac:dyDescent="0.2">
      <c r="D3487" s="139"/>
    </row>
    <row r="3488" spans="4:4" x14ac:dyDescent="0.2">
      <c r="D3488" s="139"/>
    </row>
    <row r="3489" spans="4:4" x14ac:dyDescent="0.2">
      <c r="D3489" s="139"/>
    </row>
    <row r="3490" spans="4:4" x14ac:dyDescent="0.2">
      <c r="D3490" s="139"/>
    </row>
    <row r="3491" spans="4:4" x14ac:dyDescent="0.2">
      <c r="D3491" s="139"/>
    </row>
    <row r="3492" spans="4:4" x14ac:dyDescent="0.2">
      <c r="D3492" s="139"/>
    </row>
    <row r="3493" spans="4:4" x14ac:dyDescent="0.2">
      <c r="D3493" s="139"/>
    </row>
    <row r="3494" spans="4:4" x14ac:dyDescent="0.2">
      <c r="D3494" s="139"/>
    </row>
    <row r="3495" spans="4:4" x14ac:dyDescent="0.2">
      <c r="D3495" s="139"/>
    </row>
    <row r="3496" spans="4:4" x14ac:dyDescent="0.2">
      <c r="D3496" s="139"/>
    </row>
    <row r="3497" spans="4:4" x14ac:dyDescent="0.2">
      <c r="D3497" s="139"/>
    </row>
    <row r="3498" spans="4:4" x14ac:dyDescent="0.2">
      <c r="D3498" s="139"/>
    </row>
    <row r="3499" spans="4:4" x14ac:dyDescent="0.2">
      <c r="D3499" s="139"/>
    </row>
    <row r="3500" spans="4:4" x14ac:dyDescent="0.2">
      <c r="D3500" s="139"/>
    </row>
    <row r="3501" spans="4:4" x14ac:dyDescent="0.2">
      <c r="D3501" s="139"/>
    </row>
    <row r="3502" spans="4:4" x14ac:dyDescent="0.2">
      <c r="D3502" s="139"/>
    </row>
    <row r="3503" spans="4:4" x14ac:dyDescent="0.2">
      <c r="D3503" s="139"/>
    </row>
    <row r="3504" spans="4:4" x14ac:dyDescent="0.2">
      <c r="D3504" s="139"/>
    </row>
    <row r="3505" spans="4:4" x14ac:dyDescent="0.2">
      <c r="D3505" s="139"/>
    </row>
    <row r="3506" spans="4:4" x14ac:dyDescent="0.2">
      <c r="D3506" s="139"/>
    </row>
    <row r="3507" spans="4:4" x14ac:dyDescent="0.2">
      <c r="D3507" s="139"/>
    </row>
    <row r="3508" spans="4:4" x14ac:dyDescent="0.2">
      <c r="D3508" s="139"/>
    </row>
    <row r="3509" spans="4:4" x14ac:dyDescent="0.2">
      <c r="D3509" s="139"/>
    </row>
    <row r="3510" spans="4:4" x14ac:dyDescent="0.2">
      <c r="D3510" s="139"/>
    </row>
    <row r="3511" spans="4:4" x14ac:dyDescent="0.2">
      <c r="D3511" s="139"/>
    </row>
    <row r="3512" spans="4:4" x14ac:dyDescent="0.2">
      <c r="D3512" s="139"/>
    </row>
    <row r="3513" spans="4:4" x14ac:dyDescent="0.2">
      <c r="D3513" s="139"/>
    </row>
    <row r="3514" spans="4:4" x14ac:dyDescent="0.2">
      <c r="D3514" s="139"/>
    </row>
    <row r="3515" spans="4:4" x14ac:dyDescent="0.2">
      <c r="D3515" s="139"/>
    </row>
    <row r="3516" spans="4:4" x14ac:dyDescent="0.2">
      <c r="D3516" s="139"/>
    </row>
    <row r="3517" spans="4:4" x14ac:dyDescent="0.2">
      <c r="D3517" s="139"/>
    </row>
    <row r="3518" spans="4:4" x14ac:dyDescent="0.2">
      <c r="D3518" s="139"/>
    </row>
    <row r="3519" spans="4:4" x14ac:dyDescent="0.2">
      <c r="D3519" s="139"/>
    </row>
    <row r="3520" spans="4:4" x14ac:dyDescent="0.2">
      <c r="D3520" s="139"/>
    </row>
    <row r="3521" spans="4:4" x14ac:dyDescent="0.2">
      <c r="D3521" s="139"/>
    </row>
    <row r="3522" spans="4:4" x14ac:dyDescent="0.2">
      <c r="D3522" s="139"/>
    </row>
    <row r="3523" spans="4:4" x14ac:dyDescent="0.2">
      <c r="D3523" s="139"/>
    </row>
    <row r="3524" spans="4:4" x14ac:dyDescent="0.2">
      <c r="D3524" s="139"/>
    </row>
    <row r="3525" spans="4:4" x14ac:dyDescent="0.2">
      <c r="D3525" s="139"/>
    </row>
    <row r="3526" spans="4:4" x14ac:dyDescent="0.2">
      <c r="D3526" s="139"/>
    </row>
    <row r="3527" spans="4:4" x14ac:dyDescent="0.2">
      <c r="D3527" s="139"/>
    </row>
    <row r="3528" spans="4:4" x14ac:dyDescent="0.2">
      <c r="D3528" s="139"/>
    </row>
    <row r="3529" spans="4:4" x14ac:dyDescent="0.2">
      <c r="D3529" s="139"/>
    </row>
    <row r="3530" spans="4:4" x14ac:dyDescent="0.2">
      <c r="D3530" s="139"/>
    </row>
    <row r="3531" spans="4:4" x14ac:dyDescent="0.2">
      <c r="D3531" s="139"/>
    </row>
    <row r="3532" spans="4:4" x14ac:dyDescent="0.2">
      <c r="D3532" s="139"/>
    </row>
    <row r="3533" spans="4:4" x14ac:dyDescent="0.2">
      <c r="D3533" s="139"/>
    </row>
    <row r="3534" spans="4:4" x14ac:dyDescent="0.2">
      <c r="D3534" s="139"/>
    </row>
    <row r="3535" spans="4:4" x14ac:dyDescent="0.2">
      <c r="D3535" s="139"/>
    </row>
    <row r="3536" spans="4:4" x14ac:dyDescent="0.2">
      <c r="D3536" s="139"/>
    </row>
    <row r="3537" spans="4:4" x14ac:dyDescent="0.2">
      <c r="D3537" s="139"/>
    </row>
    <row r="3538" spans="4:4" x14ac:dyDescent="0.2">
      <c r="D3538" s="139"/>
    </row>
    <row r="3539" spans="4:4" x14ac:dyDescent="0.2">
      <c r="D3539" s="139"/>
    </row>
    <row r="3540" spans="4:4" x14ac:dyDescent="0.2">
      <c r="D3540" s="139"/>
    </row>
    <row r="3541" spans="4:4" x14ac:dyDescent="0.2">
      <c r="D3541" s="139"/>
    </row>
    <row r="3542" spans="4:4" x14ac:dyDescent="0.2">
      <c r="D3542" s="139"/>
    </row>
    <row r="3543" spans="4:4" x14ac:dyDescent="0.2">
      <c r="D3543" s="139"/>
    </row>
    <row r="3544" spans="4:4" x14ac:dyDescent="0.2">
      <c r="D3544" s="139"/>
    </row>
    <row r="3545" spans="4:4" x14ac:dyDescent="0.2">
      <c r="D3545" s="139"/>
    </row>
    <row r="3546" spans="4:4" x14ac:dyDescent="0.2">
      <c r="D3546" s="139"/>
    </row>
    <row r="3547" spans="4:4" x14ac:dyDescent="0.2">
      <c r="D3547" s="139"/>
    </row>
    <row r="3548" spans="4:4" x14ac:dyDescent="0.2">
      <c r="D3548" s="139"/>
    </row>
    <row r="3549" spans="4:4" x14ac:dyDescent="0.2">
      <c r="D3549" s="139"/>
    </row>
    <row r="3550" spans="4:4" x14ac:dyDescent="0.2">
      <c r="D3550" s="139"/>
    </row>
    <row r="3551" spans="4:4" x14ac:dyDescent="0.2">
      <c r="D3551" s="139"/>
    </row>
    <row r="3552" spans="4:4" x14ac:dyDescent="0.2">
      <c r="D3552" s="139"/>
    </row>
    <row r="3553" spans="4:4" x14ac:dyDescent="0.2">
      <c r="D3553" s="139"/>
    </row>
    <row r="3554" spans="4:4" x14ac:dyDescent="0.2">
      <c r="D3554" s="139"/>
    </row>
    <row r="3555" spans="4:4" x14ac:dyDescent="0.2">
      <c r="D3555" s="139"/>
    </row>
    <row r="3556" spans="4:4" x14ac:dyDescent="0.2">
      <c r="D3556" s="139"/>
    </row>
    <row r="3557" spans="4:4" x14ac:dyDescent="0.2">
      <c r="D3557" s="139"/>
    </row>
    <row r="3558" spans="4:4" x14ac:dyDescent="0.2">
      <c r="D3558" s="139"/>
    </row>
    <row r="3559" spans="4:4" x14ac:dyDescent="0.2">
      <c r="D3559" s="139"/>
    </row>
    <row r="3560" spans="4:4" x14ac:dyDescent="0.2">
      <c r="D3560" s="139"/>
    </row>
    <row r="3561" spans="4:4" x14ac:dyDescent="0.2">
      <c r="D3561" s="139"/>
    </row>
    <row r="3562" spans="4:4" x14ac:dyDescent="0.2">
      <c r="D3562" s="139"/>
    </row>
    <row r="3563" spans="4:4" x14ac:dyDescent="0.2">
      <c r="D3563" s="139"/>
    </row>
    <row r="3564" spans="4:4" x14ac:dyDescent="0.2">
      <c r="D3564" s="139"/>
    </row>
    <row r="3565" spans="4:4" x14ac:dyDescent="0.2">
      <c r="D3565" s="139"/>
    </row>
    <row r="3566" spans="4:4" x14ac:dyDescent="0.2">
      <c r="D3566" s="139"/>
    </row>
    <row r="3567" spans="4:4" x14ac:dyDescent="0.2">
      <c r="D3567" s="139"/>
    </row>
    <row r="3568" spans="4:4" x14ac:dyDescent="0.2">
      <c r="D3568" s="139"/>
    </row>
    <row r="3569" spans="4:4" x14ac:dyDescent="0.2">
      <c r="D3569" s="139"/>
    </row>
    <row r="3570" spans="4:4" x14ac:dyDescent="0.2">
      <c r="D3570" s="139"/>
    </row>
    <row r="3571" spans="4:4" x14ac:dyDescent="0.2">
      <c r="D3571" s="139"/>
    </row>
    <row r="3572" spans="4:4" x14ac:dyDescent="0.2">
      <c r="D3572" s="139"/>
    </row>
    <row r="3573" spans="4:4" x14ac:dyDescent="0.2">
      <c r="D3573" s="139"/>
    </row>
    <row r="3574" spans="4:4" x14ac:dyDescent="0.2">
      <c r="D3574" s="139"/>
    </row>
    <row r="3575" spans="4:4" x14ac:dyDescent="0.2">
      <c r="D3575" s="139"/>
    </row>
    <row r="3576" spans="4:4" x14ac:dyDescent="0.2">
      <c r="D3576" s="139"/>
    </row>
    <row r="3577" spans="4:4" x14ac:dyDescent="0.2">
      <c r="D3577" s="139"/>
    </row>
    <row r="3578" spans="4:4" x14ac:dyDescent="0.2">
      <c r="D3578" s="139"/>
    </row>
    <row r="3579" spans="4:4" x14ac:dyDescent="0.2">
      <c r="D3579" s="139"/>
    </row>
    <row r="3580" spans="4:4" x14ac:dyDescent="0.2">
      <c r="D3580" s="139"/>
    </row>
    <row r="3581" spans="4:4" x14ac:dyDescent="0.2">
      <c r="D3581" s="139"/>
    </row>
    <row r="3582" spans="4:4" x14ac:dyDescent="0.2">
      <c r="D3582" s="139"/>
    </row>
    <row r="3583" spans="4:4" x14ac:dyDescent="0.2">
      <c r="D3583" s="139"/>
    </row>
    <row r="3584" spans="4:4" x14ac:dyDescent="0.2">
      <c r="D3584" s="139"/>
    </row>
    <row r="3585" spans="4:4" x14ac:dyDescent="0.2">
      <c r="D3585" s="139"/>
    </row>
    <row r="3586" spans="4:4" x14ac:dyDescent="0.2">
      <c r="D3586" s="139"/>
    </row>
    <row r="3587" spans="4:4" x14ac:dyDescent="0.2">
      <c r="D3587" s="139"/>
    </row>
    <row r="3588" spans="4:4" x14ac:dyDescent="0.2">
      <c r="D3588" s="139"/>
    </row>
    <row r="3589" spans="4:4" x14ac:dyDescent="0.2">
      <c r="D3589" s="139"/>
    </row>
    <row r="3590" spans="4:4" x14ac:dyDescent="0.2">
      <c r="D3590" s="139"/>
    </row>
    <row r="3591" spans="4:4" x14ac:dyDescent="0.2">
      <c r="D3591" s="139"/>
    </row>
    <row r="3592" spans="4:4" x14ac:dyDescent="0.2">
      <c r="D3592" s="139"/>
    </row>
    <row r="3593" spans="4:4" x14ac:dyDescent="0.2">
      <c r="D3593" s="139"/>
    </row>
    <row r="3594" spans="4:4" x14ac:dyDescent="0.2">
      <c r="D3594" s="139"/>
    </row>
    <row r="3595" spans="4:4" x14ac:dyDescent="0.2">
      <c r="D3595" s="139"/>
    </row>
    <row r="3596" spans="4:4" x14ac:dyDescent="0.2">
      <c r="D3596" s="139"/>
    </row>
    <row r="3597" spans="4:4" x14ac:dyDescent="0.2">
      <c r="D3597" s="139"/>
    </row>
    <row r="3598" spans="4:4" x14ac:dyDescent="0.2">
      <c r="D3598" s="139"/>
    </row>
    <row r="3599" spans="4:4" x14ac:dyDescent="0.2">
      <c r="D3599" s="139"/>
    </row>
    <row r="3600" spans="4:4" x14ac:dyDescent="0.2">
      <c r="D3600" s="139"/>
    </row>
    <row r="3601" spans="4:4" x14ac:dyDescent="0.2">
      <c r="D3601" s="139"/>
    </row>
    <row r="3602" spans="4:4" x14ac:dyDescent="0.2">
      <c r="D3602" s="139"/>
    </row>
    <row r="3603" spans="4:4" x14ac:dyDescent="0.2">
      <c r="D3603" s="139"/>
    </row>
    <row r="3604" spans="4:4" x14ac:dyDescent="0.2">
      <c r="D3604" s="139"/>
    </row>
    <row r="3605" spans="4:4" x14ac:dyDescent="0.2">
      <c r="D3605" s="139"/>
    </row>
    <row r="3606" spans="4:4" x14ac:dyDescent="0.2">
      <c r="D3606" s="139"/>
    </row>
    <row r="3607" spans="4:4" x14ac:dyDescent="0.2">
      <c r="D3607" s="139"/>
    </row>
    <row r="3608" spans="4:4" x14ac:dyDescent="0.2">
      <c r="D3608" s="139"/>
    </row>
    <row r="3609" spans="4:4" x14ac:dyDescent="0.2">
      <c r="D3609" s="139"/>
    </row>
    <row r="3610" spans="4:4" x14ac:dyDescent="0.2">
      <c r="D3610" s="139"/>
    </row>
    <row r="3611" spans="4:4" x14ac:dyDescent="0.2">
      <c r="D3611" s="139"/>
    </row>
    <row r="3612" spans="4:4" x14ac:dyDescent="0.2">
      <c r="D3612" s="139"/>
    </row>
    <row r="3613" spans="4:4" x14ac:dyDescent="0.2">
      <c r="D3613" s="139"/>
    </row>
    <row r="3614" spans="4:4" x14ac:dyDescent="0.2">
      <c r="D3614" s="139"/>
    </row>
    <row r="3615" spans="4:4" x14ac:dyDescent="0.2">
      <c r="D3615" s="139"/>
    </row>
    <row r="3616" spans="4:4" x14ac:dyDescent="0.2">
      <c r="D3616" s="139"/>
    </row>
    <row r="3617" spans="4:4" x14ac:dyDescent="0.2">
      <c r="D3617" s="139"/>
    </row>
    <row r="3618" spans="4:4" x14ac:dyDescent="0.2">
      <c r="D3618" s="139"/>
    </row>
    <row r="3619" spans="4:4" x14ac:dyDescent="0.2">
      <c r="D3619" s="139"/>
    </row>
    <row r="3620" spans="4:4" x14ac:dyDescent="0.2">
      <c r="D3620" s="139"/>
    </row>
    <row r="3621" spans="4:4" x14ac:dyDescent="0.2">
      <c r="D3621" s="139"/>
    </row>
    <row r="3622" spans="4:4" x14ac:dyDescent="0.2">
      <c r="D3622" s="139"/>
    </row>
    <row r="3623" spans="4:4" x14ac:dyDescent="0.2">
      <c r="D3623" s="139"/>
    </row>
    <row r="3624" spans="4:4" x14ac:dyDescent="0.2">
      <c r="D3624" s="139"/>
    </row>
    <row r="3625" spans="4:4" x14ac:dyDescent="0.2">
      <c r="D3625" s="139"/>
    </row>
    <row r="3626" spans="4:4" x14ac:dyDescent="0.2">
      <c r="D3626" s="139"/>
    </row>
    <row r="3627" spans="4:4" x14ac:dyDescent="0.2">
      <c r="D3627" s="139"/>
    </row>
    <row r="3628" spans="4:4" x14ac:dyDescent="0.2">
      <c r="D3628" s="139"/>
    </row>
    <row r="3629" spans="4:4" x14ac:dyDescent="0.2">
      <c r="D3629" s="139"/>
    </row>
    <row r="3630" spans="4:4" x14ac:dyDescent="0.2">
      <c r="D3630" s="139"/>
    </row>
    <row r="3631" spans="4:4" x14ac:dyDescent="0.2">
      <c r="D3631" s="139"/>
    </row>
    <row r="3632" spans="4:4" x14ac:dyDescent="0.2">
      <c r="D3632" s="139"/>
    </row>
    <row r="3633" spans="4:4" x14ac:dyDescent="0.2">
      <c r="D3633" s="139"/>
    </row>
    <row r="3634" spans="4:4" x14ac:dyDescent="0.2">
      <c r="D3634" s="139"/>
    </row>
    <row r="3635" spans="4:4" x14ac:dyDescent="0.2">
      <c r="D3635" s="139"/>
    </row>
    <row r="3636" spans="4:4" x14ac:dyDescent="0.2">
      <c r="D3636" s="139"/>
    </row>
    <row r="3637" spans="4:4" x14ac:dyDescent="0.2">
      <c r="D3637" s="139"/>
    </row>
    <row r="3638" spans="4:4" x14ac:dyDescent="0.2">
      <c r="D3638" s="139"/>
    </row>
    <row r="3639" spans="4:4" x14ac:dyDescent="0.2">
      <c r="D3639" s="139"/>
    </row>
    <row r="3640" spans="4:4" x14ac:dyDescent="0.2">
      <c r="D3640" s="139"/>
    </row>
    <row r="3641" spans="4:4" x14ac:dyDescent="0.2">
      <c r="D3641" s="139"/>
    </row>
    <row r="3642" spans="4:4" x14ac:dyDescent="0.2">
      <c r="D3642" s="139"/>
    </row>
    <row r="3643" spans="4:4" x14ac:dyDescent="0.2">
      <c r="D3643" s="139"/>
    </row>
    <row r="3644" spans="4:4" x14ac:dyDescent="0.2">
      <c r="D3644" s="139"/>
    </row>
    <row r="3645" spans="4:4" x14ac:dyDescent="0.2">
      <c r="D3645" s="139"/>
    </row>
    <row r="3646" spans="4:4" x14ac:dyDescent="0.2">
      <c r="D3646" s="139"/>
    </row>
    <row r="3647" spans="4:4" x14ac:dyDescent="0.2">
      <c r="D3647" s="139"/>
    </row>
    <row r="3648" spans="4:4" x14ac:dyDescent="0.2">
      <c r="D3648" s="139"/>
    </row>
    <row r="3649" spans="4:4" x14ac:dyDescent="0.2">
      <c r="D3649" s="139"/>
    </row>
    <row r="3650" spans="4:4" x14ac:dyDescent="0.2">
      <c r="D3650" s="139"/>
    </row>
    <row r="3651" spans="4:4" x14ac:dyDescent="0.2">
      <c r="D3651" s="139"/>
    </row>
    <row r="3652" spans="4:4" x14ac:dyDescent="0.2">
      <c r="D3652" s="139"/>
    </row>
    <row r="3653" spans="4:4" x14ac:dyDescent="0.2">
      <c r="D3653" s="139"/>
    </row>
    <row r="3654" spans="4:4" x14ac:dyDescent="0.2">
      <c r="D3654" s="139"/>
    </row>
    <row r="3655" spans="4:4" x14ac:dyDescent="0.2">
      <c r="D3655" s="139"/>
    </row>
    <row r="3656" spans="4:4" x14ac:dyDescent="0.2">
      <c r="D3656" s="139"/>
    </row>
    <row r="3657" spans="4:4" x14ac:dyDescent="0.2">
      <c r="D3657" s="139"/>
    </row>
    <row r="3658" spans="4:4" x14ac:dyDescent="0.2">
      <c r="D3658" s="139"/>
    </row>
    <row r="3659" spans="4:4" x14ac:dyDescent="0.2">
      <c r="D3659" s="139"/>
    </row>
    <row r="3660" spans="4:4" x14ac:dyDescent="0.2">
      <c r="D3660" s="139"/>
    </row>
    <row r="3661" spans="4:4" x14ac:dyDescent="0.2">
      <c r="D3661" s="139"/>
    </row>
    <row r="3662" spans="4:4" x14ac:dyDescent="0.2">
      <c r="D3662" s="139"/>
    </row>
    <row r="3663" spans="4:4" x14ac:dyDescent="0.2">
      <c r="D3663" s="139"/>
    </row>
    <row r="3664" spans="4:4" x14ac:dyDescent="0.2">
      <c r="D3664" s="139"/>
    </row>
    <row r="3665" spans="4:4" x14ac:dyDescent="0.2">
      <c r="D3665" s="139"/>
    </row>
    <row r="3666" spans="4:4" x14ac:dyDescent="0.2">
      <c r="D3666" s="139"/>
    </row>
    <row r="3667" spans="4:4" x14ac:dyDescent="0.2">
      <c r="D3667" s="139"/>
    </row>
    <row r="3668" spans="4:4" x14ac:dyDescent="0.2">
      <c r="D3668" s="139"/>
    </row>
    <row r="3669" spans="4:4" x14ac:dyDescent="0.2">
      <c r="D3669" s="139"/>
    </row>
    <row r="3670" spans="4:4" x14ac:dyDescent="0.2">
      <c r="D3670" s="139"/>
    </row>
    <row r="3671" spans="4:4" x14ac:dyDescent="0.2">
      <c r="D3671" s="139"/>
    </row>
    <row r="3672" spans="4:4" x14ac:dyDescent="0.2">
      <c r="D3672" s="139"/>
    </row>
    <row r="3673" spans="4:4" x14ac:dyDescent="0.2">
      <c r="D3673" s="139"/>
    </row>
    <row r="3674" spans="4:4" x14ac:dyDescent="0.2">
      <c r="D3674" s="139"/>
    </row>
    <row r="3675" spans="4:4" x14ac:dyDescent="0.2">
      <c r="D3675" s="139"/>
    </row>
    <row r="3676" spans="4:4" x14ac:dyDescent="0.2">
      <c r="D3676" s="139"/>
    </row>
    <row r="3677" spans="4:4" x14ac:dyDescent="0.2">
      <c r="D3677" s="139"/>
    </row>
    <row r="3678" spans="4:4" x14ac:dyDescent="0.2">
      <c r="D3678" s="139"/>
    </row>
    <row r="3679" spans="4:4" x14ac:dyDescent="0.2">
      <c r="D3679" s="139"/>
    </row>
    <row r="3680" spans="4:4" x14ac:dyDescent="0.2">
      <c r="D3680" s="139"/>
    </row>
    <row r="3681" spans="4:4" x14ac:dyDescent="0.2">
      <c r="D3681" s="139"/>
    </row>
    <row r="3682" spans="4:4" x14ac:dyDescent="0.2">
      <c r="D3682" s="139"/>
    </row>
    <row r="3683" spans="4:4" x14ac:dyDescent="0.2">
      <c r="D3683" s="139"/>
    </row>
    <row r="3684" spans="4:4" x14ac:dyDescent="0.2">
      <c r="D3684" s="139"/>
    </row>
    <row r="3685" spans="4:4" x14ac:dyDescent="0.2">
      <c r="D3685" s="139"/>
    </row>
    <row r="3686" spans="4:4" x14ac:dyDescent="0.2">
      <c r="D3686" s="139"/>
    </row>
    <row r="3687" spans="4:4" x14ac:dyDescent="0.2">
      <c r="D3687" s="139"/>
    </row>
    <row r="3688" spans="4:4" x14ac:dyDescent="0.2">
      <c r="D3688" s="139"/>
    </row>
    <row r="3689" spans="4:4" x14ac:dyDescent="0.2">
      <c r="D3689" s="139"/>
    </row>
    <row r="3690" spans="4:4" x14ac:dyDescent="0.2">
      <c r="D3690" s="139"/>
    </row>
    <row r="3691" spans="4:4" x14ac:dyDescent="0.2">
      <c r="D3691" s="139"/>
    </row>
    <row r="3692" spans="4:4" x14ac:dyDescent="0.2">
      <c r="D3692" s="139"/>
    </row>
    <row r="3693" spans="4:4" x14ac:dyDescent="0.2">
      <c r="D3693" s="139"/>
    </row>
    <row r="3694" spans="4:4" x14ac:dyDescent="0.2">
      <c r="D3694" s="139"/>
    </row>
    <row r="3695" spans="4:4" x14ac:dyDescent="0.2">
      <c r="D3695" s="139"/>
    </row>
    <row r="3696" spans="4:4" x14ac:dyDescent="0.2">
      <c r="D3696" s="139"/>
    </row>
    <row r="3697" spans="4:4" x14ac:dyDescent="0.2">
      <c r="D3697" s="139"/>
    </row>
    <row r="3698" spans="4:4" x14ac:dyDescent="0.2">
      <c r="D3698" s="139"/>
    </row>
    <row r="3699" spans="4:4" x14ac:dyDescent="0.2">
      <c r="D3699" s="139"/>
    </row>
    <row r="3700" spans="4:4" x14ac:dyDescent="0.2">
      <c r="D3700" s="139"/>
    </row>
    <row r="3701" spans="4:4" x14ac:dyDescent="0.2">
      <c r="D3701" s="139"/>
    </row>
    <row r="3702" spans="4:4" x14ac:dyDescent="0.2">
      <c r="D3702" s="139"/>
    </row>
    <row r="3703" spans="4:4" x14ac:dyDescent="0.2">
      <c r="D3703" s="139"/>
    </row>
    <row r="3704" spans="4:4" x14ac:dyDescent="0.2">
      <c r="D3704" s="139"/>
    </row>
    <row r="3705" spans="4:4" x14ac:dyDescent="0.2">
      <c r="D3705" s="139"/>
    </row>
    <row r="3706" spans="4:4" x14ac:dyDescent="0.2">
      <c r="D3706" s="139"/>
    </row>
    <row r="3707" spans="4:4" x14ac:dyDescent="0.2">
      <c r="D3707" s="139"/>
    </row>
    <row r="3708" spans="4:4" x14ac:dyDescent="0.2">
      <c r="D3708" s="139"/>
    </row>
    <row r="3709" spans="4:4" x14ac:dyDescent="0.2">
      <c r="D3709" s="139"/>
    </row>
    <row r="3710" spans="4:4" x14ac:dyDescent="0.2">
      <c r="D3710" s="139"/>
    </row>
    <row r="3711" spans="4:4" x14ac:dyDescent="0.2">
      <c r="D3711" s="139"/>
    </row>
    <row r="3712" spans="4:4" x14ac:dyDescent="0.2">
      <c r="D3712" s="139"/>
    </row>
    <row r="3713" spans="4:4" x14ac:dyDescent="0.2">
      <c r="D3713" s="139"/>
    </row>
    <row r="3714" spans="4:4" x14ac:dyDescent="0.2">
      <c r="D3714" s="139"/>
    </row>
    <row r="3715" spans="4:4" x14ac:dyDescent="0.2">
      <c r="D3715" s="139"/>
    </row>
    <row r="3716" spans="4:4" x14ac:dyDescent="0.2">
      <c r="D3716" s="139"/>
    </row>
    <row r="3717" spans="4:4" x14ac:dyDescent="0.2">
      <c r="D3717" s="139"/>
    </row>
    <row r="3718" spans="4:4" x14ac:dyDescent="0.2">
      <c r="D3718" s="139"/>
    </row>
    <row r="3719" spans="4:4" x14ac:dyDescent="0.2">
      <c r="D3719" s="139"/>
    </row>
    <row r="3720" spans="4:4" x14ac:dyDescent="0.2">
      <c r="D3720" s="139"/>
    </row>
    <row r="3721" spans="4:4" x14ac:dyDescent="0.2">
      <c r="D3721" s="139"/>
    </row>
    <row r="3722" spans="4:4" x14ac:dyDescent="0.2">
      <c r="D3722" s="139"/>
    </row>
    <row r="3723" spans="4:4" x14ac:dyDescent="0.2">
      <c r="D3723" s="139"/>
    </row>
    <row r="3724" spans="4:4" x14ac:dyDescent="0.2">
      <c r="D3724" s="139"/>
    </row>
    <row r="3725" spans="4:4" x14ac:dyDescent="0.2">
      <c r="D3725" s="139"/>
    </row>
    <row r="3726" spans="4:4" x14ac:dyDescent="0.2">
      <c r="D3726" s="139"/>
    </row>
    <row r="3727" spans="4:4" x14ac:dyDescent="0.2">
      <c r="D3727" s="139"/>
    </row>
    <row r="3728" spans="4:4" x14ac:dyDescent="0.2">
      <c r="D3728" s="139"/>
    </row>
    <row r="3729" spans="4:4" x14ac:dyDescent="0.2">
      <c r="D3729" s="139"/>
    </row>
    <row r="3730" spans="4:4" x14ac:dyDescent="0.2">
      <c r="D3730" s="139"/>
    </row>
    <row r="3731" spans="4:4" x14ac:dyDescent="0.2">
      <c r="D3731" s="139"/>
    </row>
    <row r="3732" spans="4:4" x14ac:dyDescent="0.2">
      <c r="D3732" s="139"/>
    </row>
    <row r="3733" spans="4:4" x14ac:dyDescent="0.2">
      <c r="D3733" s="139"/>
    </row>
    <row r="3734" spans="4:4" x14ac:dyDescent="0.2">
      <c r="D3734" s="139"/>
    </row>
    <row r="3735" spans="4:4" x14ac:dyDescent="0.2">
      <c r="D3735" s="139"/>
    </row>
    <row r="3736" spans="4:4" x14ac:dyDescent="0.2">
      <c r="D3736" s="139"/>
    </row>
    <row r="3737" spans="4:4" x14ac:dyDescent="0.2">
      <c r="D3737" s="139"/>
    </row>
    <row r="3738" spans="4:4" x14ac:dyDescent="0.2">
      <c r="D3738" s="139"/>
    </row>
    <row r="3739" spans="4:4" x14ac:dyDescent="0.2">
      <c r="D3739" s="139"/>
    </row>
    <row r="3740" spans="4:4" x14ac:dyDescent="0.2">
      <c r="D3740" s="139"/>
    </row>
    <row r="3741" spans="4:4" x14ac:dyDescent="0.2">
      <c r="D3741" s="139"/>
    </row>
    <row r="3742" spans="4:4" x14ac:dyDescent="0.2">
      <c r="D3742" s="139"/>
    </row>
    <row r="3743" spans="4:4" x14ac:dyDescent="0.2">
      <c r="D3743" s="139"/>
    </row>
    <row r="3744" spans="4:4" x14ac:dyDescent="0.2">
      <c r="D3744" s="139"/>
    </row>
    <row r="3745" spans="4:4" x14ac:dyDescent="0.2">
      <c r="D3745" s="139"/>
    </row>
    <row r="3746" spans="4:4" x14ac:dyDescent="0.2">
      <c r="D3746" s="139"/>
    </row>
    <row r="3747" spans="4:4" x14ac:dyDescent="0.2">
      <c r="D3747" s="139"/>
    </row>
    <row r="3748" spans="4:4" x14ac:dyDescent="0.2">
      <c r="D3748" s="139"/>
    </row>
    <row r="3749" spans="4:4" x14ac:dyDescent="0.2">
      <c r="D3749" s="139"/>
    </row>
    <row r="3750" spans="4:4" x14ac:dyDescent="0.2">
      <c r="D3750" s="139"/>
    </row>
    <row r="3751" spans="4:4" x14ac:dyDescent="0.2">
      <c r="D3751" s="139"/>
    </row>
    <row r="3752" spans="4:4" x14ac:dyDescent="0.2">
      <c r="D3752" s="139"/>
    </row>
    <row r="3753" spans="4:4" x14ac:dyDescent="0.2">
      <c r="D3753" s="139"/>
    </row>
    <row r="3754" spans="4:4" x14ac:dyDescent="0.2">
      <c r="D3754" s="139"/>
    </row>
    <row r="3755" spans="4:4" x14ac:dyDescent="0.2">
      <c r="D3755" s="139"/>
    </row>
    <row r="3756" spans="4:4" x14ac:dyDescent="0.2">
      <c r="D3756" s="139"/>
    </row>
    <row r="3757" spans="4:4" x14ac:dyDescent="0.2">
      <c r="D3757" s="139"/>
    </row>
    <row r="3758" spans="4:4" x14ac:dyDescent="0.2">
      <c r="D3758" s="139"/>
    </row>
    <row r="3759" spans="4:4" x14ac:dyDescent="0.2">
      <c r="D3759" s="139"/>
    </row>
    <row r="3760" spans="4:4" x14ac:dyDescent="0.2">
      <c r="D3760" s="139"/>
    </row>
    <row r="3761" spans="4:4" x14ac:dyDescent="0.2">
      <c r="D3761" s="139"/>
    </row>
    <row r="3762" spans="4:4" x14ac:dyDescent="0.2">
      <c r="D3762" s="139"/>
    </row>
    <row r="3763" spans="4:4" x14ac:dyDescent="0.2">
      <c r="D3763" s="139"/>
    </row>
    <row r="3764" spans="4:4" x14ac:dyDescent="0.2">
      <c r="D3764" s="139"/>
    </row>
    <row r="3765" spans="4:4" x14ac:dyDescent="0.2">
      <c r="D3765" s="139"/>
    </row>
    <row r="3766" spans="4:4" x14ac:dyDescent="0.2">
      <c r="D3766" s="139"/>
    </row>
    <row r="3767" spans="4:4" x14ac:dyDescent="0.2">
      <c r="D3767" s="139"/>
    </row>
    <row r="3768" spans="4:4" x14ac:dyDescent="0.2">
      <c r="D3768" s="139"/>
    </row>
    <row r="3769" spans="4:4" x14ac:dyDescent="0.2">
      <c r="D3769" s="139"/>
    </row>
    <row r="3770" spans="4:4" x14ac:dyDescent="0.2">
      <c r="D3770" s="139"/>
    </row>
    <row r="3771" spans="4:4" x14ac:dyDescent="0.2">
      <c r="D3771" s="139"/>
    </row>
    <row r="3772" spans="4:4" x14ac:dyDescent="0.2">
      <c r="D3772" s="139"/>
    </row>
    <row r="3773" spans="4:4" x14ac:dyDescent="0.2">
      <c r="D3773" s="139"/>
    </row>
    <row r="3774" spans="4:4" x14ac:dyDescent="0.2">
      <c r="D3774" s="139"/>
    </row>
    <row r="3775" spans="4:4" x14ac:dyDescent="0.2">
      <c r="D3775" s="139"/>
    </row>
    <row r="3776" spans="4:4" x14ac:dyDescent="0.2">
      <c r="D3776" s="139"/>
    </row>
    <row r="3777" spans="4:4" x14ac:dyDescent="0.2">
      <c r="D3777" s="139"/>
    </row>
    <row r="3778" spans="4:4" x14ac:dyDescent="0.2">
      <c r="D3778" s="139"/>
    </row>
    <row r="3779" spans="4:4" x14ac:dyDescent="0.2">
      <c r="D3779" s="139"/>
    </row>
    <row r="3780" spans="4:4" x14ac:dyDescent="0.2">
      <c r="D3780" s="139"/>
    </row>
    <row r="3781" spans="4:4" x14ac:dyDescent="0.2">
      <c r="D3781" s="139"/>
    </row>
    <row r="3782" spans="4:4" x14ac:dyDescent="0.2">
      <c r="D3782" s="139"/>
    </row>
    <row r="3783" spans="4:4" x14ac:dyDescent="0.2">
      <c r="D3783" s="139"/>
    </row>
    <row r="3784" spans="4:4" x14ac:dyDescent="0.2">
      <c r="D3784" s="139"/>
    </row>
    <row r="3785" spans="4:4" x14ac:dyDescent="0.2">
      <c r="D3785" s="139"/>
    </row>
    <row r="3786" spans="4:4" x14ac:dyDescent="0.2">
      <c r="D3786" s="139"/>
    </row>
    <row r="3787" spans="4:4" x14ac:dyDescent="0.2">
      <c r="D3787" s="139"/>
    </row>
    <row r="3788" spans="4:4" x14ac:dyDescent="0.2">
      <c r="D3788" s="139"/>
    </row>
    <row r="3789" spans="4:4" x14ac:dyDescent="0.2">
      <c r="D3789" s="139"/>
    </row>
    <row r="3790" spans="4:4" x14ac:dyDescent="0.2">
      <c r="D3790" s="139"/>
    </row>
    <row r="3791" spans="4:4" x14ac:dyDescent="0.2">
      <c r="D3791" s="139"/>
    </row>
    <row r="3792" spans="4:4" x14ac:dyDescent="0.2">
      <c r="D3792" s="139"/>
    </row>
    <row r="3793" spans="4:4" x14ac:dyDescent="0.2">
      <c r="D3793" s="139"/>
    </row>
    <row r="3794" spans="4:4" x14ac:dyDescent="0.2">
      <c r="D3794" s="139"/>
    </row>
    <row r="3795" spans="4:4" x14ac:dyDescent="0.2">
      <c r="D3795" s="139"/>
    </row>
    <row r="3796" spans="4:4" x14ac:dyDescent="0.2">
      <c r="D3796" s="139"/>
    </row>
    <row r="3797" spans="4:4" x14ac:dyDescent="0.2">
      <c r="D3797" s="139"/>
    </row>
    <row r="3798" spans="4:4" x14ac:dyDescent="0.2">
      <c r="D3798" s="139"/>
    </row>
    <row r="3799" spans="4:4" x14ac:dyDescent="0.2">
      <c r="D3799" s="139"/>
    </row>
    <row r="3800" spans="4:4" x14ac:dyDescent="0.2">
      <c r="D3800" s="139"/>
    </row>
    <row r="3801" spans="4:4" x14ac:dyDescent="0.2">
      <c r="D3801" s="139"/>
    </row>
    <row r="3802" spans="4:4" x14ac:dyDescent="0.2">
      <c r="D3802" s="139"/>
    </row>
    <row r="3803" spans="4:4" x14ac:dyDescent="0.2">
      <c r="D3803" s="139"/>
    </row>
    <row r="3804" spans="4:4" x14ac:dyDescent="0.2">
      <c r="D3804" s="139"/>
    </row>
    <row r="3805" spans="4:4" x14ac:dyDescent="0.2">
      <c r="D3805" s="139"/>
    </row>
    <row r="3806" spans="4:4" x14ac:dyDescent="0.2">
      <c r="D3806" s="139"/>
    </row>
    <row r="3807" spans="4:4" x14ac:dyDescent="0.2">
      <c r="D3807" s="139"/>
    </row>
    <row r="3808" spans="4:4" x14ac:dyDescent="0.2">
      <c r="D3808" s="139"/>
    </row>
    <row r="3809" spans="4:4" x14ac:dyDescent="0.2">
      <c r="D3809" s="139"/>
    </row>
    <row r="3810" spans="4:4" x14ac:dyDescent="0.2">
      <c r="D3810" s="139"/>
    </row>
    <row r="3811" spans="4:4" x14ac:dyDescent="0.2">
      <c r="D3811" s="139"/>
    </row>
    <row r="3812" spans="4:4" x14ac:dyDescent="0.2">
      <c r="D3812" s="139"/>
    </row>
    <row r="3813" spans="4:4" x14ac:dyDescent="0.2">
      <c r="D3813" s="139"/>
    </row>
    <row r="3814" spans="4:4" x14ac:dyDescent="0.2">
      <c r="D3814" s="139"/>
    </row>
    <row r="3815" spans="4:4" x14ac:dyDescent="0.2">
      <c r="D3815" s="139"/>
    </row>
    <row r="3816" spans="4:4" x14ac:dyDescent="0.2">
      <c r="D3816" s="139"/>
    </row>
    <row r="3817" spans="4:4" x14ac:dyDescent="0.2">
      <c r="D3817" s="139"/>
    </row>
    <row r="3818" spans="4:4" x14ac:dyDescent="0.2">
      <c r="D3818" s="139"/>
    </row>
    <row r="3819" spans="4:4" x14ac:dyDescent="0.2">
      <c r="D3819" s="139"/>
    </row>
    <row r="3820" spans="4:4" x14ac:dyDescent="0.2">
      <c r="D3820" s="139"/>
    </row>
    <row r="3821" spans="4:4" x14ac:dyDescent="0.2">
      <c r="D3821" s="139"/>
    </row>
    <row r="3822" spans="4:4" x14ac:dyDescent="0.2">
      <c r="D3822" s="139"/>
    </row>
    <row r="3823" spans="4:4" x14ac:dyDescent="0.2">
      <c r="D3823" s="139"/>
    </row>
    <row r="3824" spans="4:4" x14ac:dyDescent="0.2">
      <c r="D3824" s="139"/>
    </row>
    <row r="3825" spans="4:4" x14ac:dyDescent="0.2">
      <c r="D3825" s="139"/>
    </row>
    <row r="3826" spans="4:4" x14ac:dyDescent="0.2">
      <c r="D3826" s="139"/>
    </row>
    <row r="3827" spans="4:4" x14ac:dyDescent="0.2">
      <c r="D3827" s="139"/>
    </row>
    <row r="3828" spans="4:4" x14ac:dyDescent="0.2">
      <c r="D3828" s="139"/>
    </row>
    <row r="3829" spans="4:4" x14ac:dyDescent="0.2">
      <c r="D3829" s="139"/>
    </row>
    <row r="3830" spans="4:4" x14ac:dyDescent="0.2">
      <c r="D3830" s="139"/>
    </row>
    <row r="3831" spans="4:4" x14ac:dyDescent="0.2">
      <c r="D3831" s="139"/>
    </row>
    <row r="3832" spans="4:4" x14ac:dyDescent="0.2">
      <c r="D3832" s="139"/>
    </row>
    <row r="3833" spans="4:4" x14ac:dyDescent="0.2">
      <c r="D3833" s="139"/>
    </row>
    <row r="3834" spans="4:4" x14ac:dyDescent="0.2">
      <c r="D3834" s="139"/>
    </row>
    <row r="3835" spans="4:4" x14ac:dyDescent="0.2">
      <c r="D3835" s="139"/>
    </row>
    <row r="3836" spans="4:4" x14ac:dyDescent="0.2">
      <c r="D3836" s="139"/>
    </row>
    <row r="3837" spans="4:4" x14ac:dyDescent="0.2">
      <c r="D3837" s="139"/>
    </row>
    <row r="3838" spans="4:4" x14ac:dyDescent="0.2">
      <c r="D3838" s="139"/>
    </row>
    <row r="3839" spans="4:4" x14ac:dyDescent="0.2">
      <c r="D3839" s="139"/>
    </row>
    <row r="3840" spans="4:4" x14ac:dyDescent="0.2">
      <c r="D3840" s="139"/>
    </row>
    <row r="3841" spans="4:4" x14ac:dyDescent="0.2">
      <c r="D3841" s="139"/>
    </row>
    <row r="3842" spans="4:4" x14ac:dyDescent="0.2">
      <c r="D3842" s="139"/>
    </row>
    <row r="3843" spans="4:4" x14ac:dyDescent="0.2">
      <c r="D3843" s="139"/>
    </row>
    <row r="3844" spans="4:4" x14ac:dyDescent="0.2">
      <c r="D3844" s="139"/>
    </row>
    <row r="3845" spans="4:4" x14ac:dyDescent="0.2">
      <c r="D3845" s="139"/>
    </row>
    <row r="3846" spans="4:4" x14ac:dyDescent="0.2">
      <c r="D3846" s="139"/>
    </row>
    <row r="3847" spans="4:4" x14ac:dyDescent="0.2">
      <c r="D3847" s="139"/>
    </row>
    <row r="3848" spans="4:4" x14ac:dyDescent="0.2">
      <c r="D3848" s="139"/>
    </row>
    <row r="3849" spans="4:4" x14ac:dyDescent="0.2">
      <c r="D3849" s="139"/>
    </row>
    <row r="3850" spans="4:4" x14ac:dyDescent="0.2">
      <c r="D3850" s="139"/>
    </row>
    <row r="3851" spans="4:4" x14ac:dyDescent="0.2">
      <c r="D3851" s="139"/>
    </row>
    <row r="3852" spans="4:4" x14ac:dyDescent="0.2">
      <c r="D3852" s="139"/>
    </row>
    <row r="3853" spans="4:4" x14ac:dyDescent="0.2">
      <c r="D3853" s="139"/>
    </row>
    <row r="3854" spans="4:4" x14ac:dyDescent="0.2">
      <c r="D3854" s="139"/>
    </row>
    <row r="3855" spans="4:4" x14ac:dyDescent="0.2">
      <c r="D3855" s="139"/>
    </row>
    <row r="3856" spans="4:4" x14ac:dyDescent="0.2">
      <c r="D3856" s="139"/>
    </row>
    <row r="3857" spans="4:4" x14ac:dyDescent="0.2">
      <c r="D3857" s="139"/>
    </row>
    <row r="3858" spans="4:4" x14ac:dyDescent="0.2">
      <c r="D3858" s="139"/>
    </row>
    <row r="3859" spans="4:4" x14ac:dyDescent="0.2">
      <c r="D3859" s="139"/>
    </row>
    <row r="3860" spans="4:4" x14ac:dyDescent="0.2">
      <c r="D3860" s="139"/>
    </row>
    <row r="3861" spans="4:4" x14ac:dyDescent="0.2">
      <c r="D3861" s="139"/>
    </row>
    <row r="3862" spans="4:4" x14ac:dyDescent="0.2">
      <c r="D3862" s="139"/>
    </row>
    <row r="3863" spans="4:4" x14ac:dyDescent="0.2">
      <c r="D3863" s="139"/>
    </row>
    <row r="3864" spans="4:4" x14ac:dyDescent="0.2">
      <c r="D3864" s="139"/>
    </row>
    <row r="3865" spans="4:4" x14ac:dyDescent="0.2">
      <c r="D3865" s="139"/>
    </row>
    <row r="3866" spans="4:4" x14ac:dyDescent="0.2">
      <c r="D3866" s="139"/>
    </row>
    <row r="3867" spans="4:4" x14ac:dyDescent="0.2">
      <c r="D3867" s="139"/>
    </row>
    <row r="3868" spans="4:4" x14ac:dyDescent="0.2">
      <c r="D3868" s="139"/>
    </row>
    <row r="3869" spans="4:4" x14ac:dyDescent="0.2">
      <c r="D3869" s="139"/>
    </row>
    <row r="3870" spans="4:4" x14ac:dyDescent="0.2">
      <c r="D3870" s="139"/>
    </row>
    <row r="3871" spans="4:4" x14ac:dyDescent="0.2">
      <c r="D3871" s="139"/>
    </row>
    <row r="3872" spans="4:4" x14ac:dyDescent="0.2">
      <c r="D3872" s="139"/>
    </row>
    <row r="3873" spans="4:4" x14ac:dyDescent="0.2">
      <c r="D3873" s="139"/>
    </row>
    <row r="3874" spans="4:4" x14ac:dyDescent="0.2">
      <c r="D3874" s="139"/>
    </row>
    <row r="3875" spans="4:4" x14ac:dyDescent="0.2">
      <c r="D3875" s="139"/>
    </row>
    <row r="3876" spans="4:4" x14ac:dyDescent="0.2">
      <c r="D3876" s="139"/>
    </row>
    <row r="3877" spans="4:4" x14ac:dyDescent="0.2">
      <c r="D3877" s="139"/>
    </row>
    <row r="3878" spans="4:4" x14ac:dyDescent="0.2">
      <c r="D3878" s="139"/>
    </row>
    <row r="3879" spans="4:4" x14ac:dyDescent="0.2">
      <c r="D3879" s="139"/>
    </row>
    <row r="3880" spans="4:4" x14ac:dyDescent="0.2">
      <c r="D3880" s="139"/>
    </row>
    <row r="3881" spans="4:4" x14ac:dyDescent="0.2">
      <c r="D3881" s="139"/>
    </row>
    <row r="3882" spans="4:4" x14ac:dyDescent="0.2">
      <c r="D3882" s="139"/>
    </row>
    <row r="3883" spans="4:4" x14ac:dyDescent="0.2">
      <c r="D3883" s="139"/>
    </row>
    <row r="3884" spans="4:4" x14ac:dyDescent="0.2">
      <c r="D3884" s="139"/>
    </row>
    <row r="3885" spans="4:4" x14ac:dyDescent="0.2">
      <c r="D3885" s="139"/>
    </row>
    <row r="3886" spans="4:4" x14ac:dyDescent="0.2">
      <c r="D3886" s="139"/>
    </row>
    <row r="3887" spans="4:4" x14ac:dyDescent="0.2">
      <c r="D3887" s="139"/>
    </row>
    <row r="3888" spans="4:4" x14ac:dyDescent="0.2">
      <c r="D3888" s="139"/>
    </row>
    <row r="3889" spans="4:4" x14ac:dyDescent="0.2">
      <c r="D3889" s="139"/>
    </row>
    <row r="3890" spans="4:4" x14ac:dyDescent="0.2">
      <c r="D3890" s="139"/>
    </row>
    <row r="3891" spans="4:4" x14ac:dyDescent="0.2">
      <c r="D3891" s="139"/>
    </row>
    <row r="3892" spans="4:4" x14ac:dyDescent="0.2">
      <c r="D3892" s="139"/>
    </row>
    <row r="3893" spans="4:4" x14ac:dyDescent="0.2">
      <c r="D3893" s="139"/>
    </row>
    <row r="3894" spans="4:4" x14ac:dyDescent="0.2">
      <c r="D3894" s="139"/>
    </row>
    <row r="3895" spans="4:4" x14ac:dyDescent="0.2">
      <c r="D3895" s="139"/>
    </row>
    <row r="3896" spans="4:4" x14ac:dyDescent="0.2">
      <c r="D3896" s="139"/>
    </row>
    <row r="3897" spans="4:4" x14ac:dyDescent="0.2">
      <c r="D3897" s="139"/>
    </row>
    <row r="3898" spans="4:4" x14ac:dyDescent="0.2">
      <c r="D3898" s="139"/>
    </row>
    <row r="3899" spans="4:4" x14ac:dyDescent="0.2">
      <c r="D3899" s="139"/>
    </row>
    <row r="3900" spans="4:4" x14ac:dyDescent="0.2">
      <c r="D3900" s="139"/>
    </row>
    <row r="3901" spans="4:4" x14ac:dyDescent="0.2">
      <c r="D3901" s="139"/>
    </row>
    <row r="3902" spans="4:4" x14ac:dyDescent="0.2">
      <c r="D3902" s="139"/>
    </row>
    <row r="3903" spans="4:4" x14ac:dyDescent="0.2">
      <c r="D3903" s="139"/>
    </row>
    <row r="3904" spans="4:4" x14ac:dyDescent="0.2">
      <c r="D3904" s="139"/>
    </row>
    <row r="3905" spans="4:4" x14ac:dyDescent="0.2">
      <c r="D3905" s="139"/>
    </row>
    <row r="3906" spans="4:4" x14ac:dyDescent="0.2">
      <c r="D3906" s="139"/>
    </row>
    <row r="3907" spans="4:4" x14ac:dyDescent="0.2">
      <c r="D3907" s="139"/>
    </row>
    <row r="3908" spans="4:4" x14ac:dyDescent="0.2">
      <c r="D3908" s="139"/>
    </row>
    <row r="3909" spans="4:4" x14ac:dyDescent="0.2">
      <c r="D3909" s="139"/>
    </row>
    <row r="3910" spans="4:4" x14ac:dyDescent="0.2">
      <c r="D3910" s="139"/>
    </row>
    <row r="3911" spans="4:4" x14ac:dyDescent="0.2">
      <c r="D3911" s="139"/>
    </row>
    <row r="3912" spans="4:4" x14ac:dyDescent="0.2">
      <c r="D3912" s="139"/>
    </row>
    <row r="3913" spans="4:4" x14ac:dyDescent="0.2">
      <c r="D3913" s="139"/>
    </row>
    <row r="3914" spans="4:4" x14ac:dyDescent="0.2">
      <c r="D3914" s="139"/>
    </row>
    <row r="3915" spans="4:4" x14ac:dyDescent="0.2">
      <c r="D3915" s="139"/>
    </row>
    <row r="3916" spans="4:4" x14ac:dyDescent="0.2">
      <c r="D3916" s="139"/>
    </row>
    <row r="3917" spans="4:4" x14ac:dyDescent="0.2">
      <c r="D3917" s="139"/>
    </row>
    <row r="3918" spans="4:4" x14ac:dyDescent="0.2">
      <c r="D3918" s="139"/>
    </row>
    <row r="3919" spans="4:4" x14ac:dyDescent="0.2">
      <c r="D3919" s="139"/>
    </row>
    <row r="3920" spans="4:4" x14ac:dyDescent="0.2">
      <c r="D3920" s="139"/>
    </row>
    <row r="3921" spans="4:4" x14ac:dyDescent="0.2">
      <c r="D3921" s="139"/>
    </row>
    <row r="3922" spans="4:4" x14ac:dyDescent="0.2">
      <c r="D3922" s="139"/>
    </row>
    <row r="3923" spans="4:4" x14ac:dyDescent="0.2">
      <c r="D3923" s="139"/>
    </row>
    <row r="3924" spans="4:4" x14ac:dyDescent="0.2">
      <c r="D3924" s="139"/>
    </row>
    <row r="3925" spans="4:4" x14ac:dyDescent="0.2">
      <c r="D3925" s="139"/>
    </row>
    <row r="3926" spans="4:4" x14ac:dyDescent="0.2">
      <c r="D3926" s="139"/>
    </row>
    <row r="3927" spans="4:4" x14ac:dyDescent="0.2">
      <c r="D3927" s="139"/>
    </row>
    <row r="3928" spans="4:4" x14ac:dyDescent="0.2">
      <c r="D3928" s="139"/>
    </row>
    <row r="3929" spans="4:4" x14ac:dyDescent="0.2">
      <c r="D3929" s="139"/>
    </row>
    <row r="3930" spans="4:4" x14ac:dyDescent="0.2">
      <c r="D3930" s="139"/>
    </row>
    <row r="3931" spans="4:4" x14ac:dyDescent="0.2">
      <c r="D3931" s="139"/>
    </row>
    <row r="3932" spans="4:4" x14ac:dyDescent="0.2">
      <c r="D3932" s="139"/>
    </row>
    <row r="3933" spans="4:4" x14ac:dyDescent="0.2">
      <c r="D3933" s="139"/>
    </row>
    <row r="3934" spans="4:4" x14ac:dyDescent="0.2">
      <c r="D3934" s="139"/>
    </row>
    <row r="3935" spans="4:4" x14ac:dyDescent="0.2">
      <c r="D3935" s="139"/>
    </row>
    <row r="3936" spans="4:4" x14ac:dyDescent="0.2">
      <c r="D3936" s="139"/>
    </row>
    <row r="3937" spans="4:4" x14ac:dyDescent="0.2">
      <c r="D3937" s="139"/>
    </row>
    <row r="3938" spans="4:4" x14ac:dyDescent="0.2">
      <c r="D3938" s="139"/>
    </row>
    <row r="3939" spans="4:4" x14ac:dyDescent="0.2">
      <c r="D3939" s="139"/>
    </row>
    <row r="3940" spans="4:4" x14ac:dyDescent="0.2">
      <c r="D3940" s="139"/>
    </row>
    <row r="3941" spans="4:4" x14ac:dyDescent="0.2">
      <c r="D3941" s="139"/>
    </row>
    <row r="3942" spans="4:4" x14ac:dyDescent="0.2">
      <c r="D3942" s="139"/>
    </row>
    <row r="3943" spans="4:4" x14ac:dyDescent="0.2">
      <c r="D3943" s="139"/>
    </row>
    <row r="3944" spans="4:4" x14ac:dyDescent="0.2">
      <c r="D3944" s="139"/>
    </row>
    <row r="3945" spans="4:4" x14ac:dyDescent="0.2">
      <c r="D3945" s="139"/>
    </row>
    <row r="3946" spans="4:4" x14ac:dyDescent="0.2">
      <c r="D3946" s="139"/>
    </row>
    <row r="3947" spans="4:4" x14ac:dyDescent="0.2">
      <c r="D3947" s="139"/>
    </row>
    <row r="3948" spans="4:4" x14ac:dyDescent="0.2">
      <c r="D3948" s="139"/>
    </row>
    <row r="3949" spans="4:4" x14ac:dyDescent="0.2">
      <c r="D3949" s="139"/>
    </row>
    <row r="3950" spans="4:4" x14ac:dyDescent="0.2">
      <c r="D3950" s="139"/>
    </row>
    <row r="3951" spans="4:4" x14ac:dyDescent="0.2">
      <c r="D3951" s="139"/>
    </row>
    <row r="3952" spans="4:4" x14ac:dyDescent="0.2">
      <c r="D3952" s="139"/>
    </row>
    <row r="3953" spans="4:4" x14ac:dyDescent="0.2">
      <c r="D3953" s="139"/>
    </row>
    <row r="3954" spans="4:4" x14ac:dyDescent="0.2">
      <c r="D3954" s="139"/>
    </row>
    <row r="3955" spans="4:4" x14ac:dyDescent="0.2">
      <c r="D3955" s="139"/>
    </row>
    <row r="3956" spans="4:4" x14ac:dyDescent="0.2">
      <c r="D3956" s="139"/>
    </row>
    <row r="3957" spans="4:4" x14ac:dyDescent="0.2">
      <c r="D3957" s="139"/>
    </row>
    <row r="3958" spans="4:4" x14ac:dyDescent="0.2">
      <c r="D3958" s="139"/>
    </row>
    <row r="3959" spans="4:4" x14ac:dyDescent="0.2">
      <c r="D3959" s="139"/>
    </row>
    <row r="3960" spans="4:4" x14ac:dyDescent="0.2">
      <c r="D3960" s="139"/>
    </row>
    <row r="3961" spans="4:4" x14ac:dyDescent="0.2">
      <c r="D3961" s="139"/>
    </row>
    <row r="3962" spans="4:4" x14ac:dyDescent="0.2">
      <c r="D3962" s="139"/>
    </row>
    <row r="3963" spans="4:4" x14ac:dyDescent="0.2">
      <c r="D3963" s="139"/>
    </row>
    <row r="3964" spans="4:4" x14ac:dyDescent="0.2">
      <c r="D3964" s="139"/>
    </row>
    <row r="3965" spans="4:4" x14ac:dyDescent="0.2">
      <c r="D3965" s="139"/>
    </row>
    <row r="3966" spans="4:4" x14ac:dyDescent="0.2">
      <c r="D3966" s="139"/>
    </row>
    <row r="3967" spans="4:4" x14ac:dyDescent="0.2">
      <c r="D3967" s="139"/>
    </row>
    <row r="3968" spans="4:4" x14ac:dyDescent="0.2">
      <c r="D3968" s="139"/>
    </row>
    <row r="3969" spans="4:4" x14ac:dyDescent="0.2">
      <c r="D3969" s="139"/>
    </row>
    <row r="3970" spans="4:4" x14ac:dyDescent="0.2">
      <c r="D3970" s="139"/>
    </row>
    <row r="3971" spans="4:4" x14ac:dyDescent="0.2">
      <c r="D3971" s="139"/>
    </row>
    <row r="3972" spans="4:4" x14ac:dyDescent="0.2">
      <c r="D3972" s="139"/>
    </row>
    <row r="3973" spans="4:4" x14ac:dyDescent="0.2">
      <c r="D3973" s="139"/>
    </row>
    <row r="3974" spans="4:4" x14ac:dyDescent="0.2">
      <c r="D3974" s="139"/>
    </row>
    <row r="3975" spans="4:4" x14ac:dyDescent="0.2">
      <c r="D3975" s="139"/>
    </row>
    <row r="3976" spans="4:4" x14ac:dyDescent="0.2">
      <c r="D3976" s="139"/>
    </row>
    <row r="3977" spans="4:4" x14ac:dyDescent="0.2">
      <c r="D3977" s="139"/>
    </row>
    <row r="3978" spans="4:4" x14ac:dyDescent="0.2">
      <c r="D3978" s="139"/>
    </row>
    <row r="3979" spans="4:4" x14ac:dyDescent="0.2">
      <c r="D3979" s="139"/>
    </row>
    <row r="3980" spans="4:4" x14ac:dyDescent="0.2">
      <c r="D3980" s="139"/>
    </row>
    <row r="3981" spans="4:4" x14ac:dyDescent="0.2">
      <c r="D3981" s="139"/>
    </row>
    <row r="3982" spans="4:4" x14ac:dyDescent="0.2">
      <c r="D3982" s="139"/>
    </row>
    <row r="3983" spans="4:4" x14ac:dyDescent="0.2">
      <c r="D3983" s="139"/>
    </row>
    <row r="3984" spans="4:4" x14ac:dyDescent="0.2">
      <c r="D3984" s="139"/>
    </row>
    <row r="3985" spans="4:4" x14ac:dyDescent="0.2">
      <c r="D3985" s="139"/>
    </row>
    <row r="3986" spans="4:4" x14ac:dyDescent="0.2">
      <c r="D3986" s="139"/>
    </row>
    <row r="3987" spans="4:4" x14ac:dyDescent="0.2">
      <c r="D3987" s="139"/>
    </row>
    <row r="3988" spans="4:4" x14ac:dyDescent="0.2">
      <c r="D3988" s="139"/>
    </row>
    <row r="3989" spans="4:4" x14ac:dyDescent="0.2">
      <c r="D3989" s="139"/>
    </row>
    <row r="3990" spans="4:4" x14ac:dyDescent="0.2">
      <c r="D3990" s="139"/>
    </row>
    <row r="3991" spans="4:4" x14ac:dyDescent="0.2">
      <c r="D3991" s="139"/>
    </row>
    <row r="3992" spans="4:4" x14ac:dyDescent="0.2">
      <c r="D3992" s="139"/>
    </row>
    <row r="3993" spans="4:4" x14ac:dyDescent="0.2">
      <c r="D3993" s="139"/>
    </row>
    <row r="3994" spans="4:4" x14ac:dyDescent="0.2">
      <c r="D3994" s="139"/>
    </row>
    <row r="3995" spans="4:4" x14ac:dyDescent="0.2">
      <c r="D3995" s="139"/>
    </row>
    <row r="3996" spans="4:4" x14ac:dyDescent="0.2">
      <c r="D3996" s="139"/>
    </row>
    <row r="3997" spans="4:4" x14ac:dyDescent="0.2">
      <c r="D3997" s="139"/>
    </row>
    <row r="3998" spans="4:4" x14ac:dyDescent="0.2">
      <c r="D3998" s="139"/>
    </row>
    <row r="3999" spans="4:4" x14ac:dyDescent="0.2">
      <c r="D3999" s="139"/>
    </row>
    <row r="4000" spans="4:4" x14ac:dyDescent="0.2">
      <c r="D4000" s="139"/>
    </row>
    <row r="4001" spans="4:4" x14ac:dyDescent="0.2">
      <c r="D4001" s="139"/>
    </row>
    <row r="4002" spans="4:4" x14ac:dyDescent="0.2">
      <c r="D4002" s="139"/>
    </row>
    <row r="4003" spans="4:4" x14ac:dyDescent="0.2">
      <c r="D4003" s="139"/>
    </row>
    <row r="4004" spans="4:4" x14ac:dyDescent="0.2">
      <c r="D4004" s="139"/>
    </row>
    <row r="4005" spans="4:4" x14ac:dyDescent="0.2">
      <c r="D4005" s="139"/>
    </row>
    <row r="4006" spans="4:4" x14ac:dyDescent="0.2">
      <c r="D4006" s="139"/>
    </row>
    <row r="4007" spans="4:4" x14ac:dyDescent="0.2">
      <c r="D4007" s="139"/>
    </row>
    <row r="4008" spans="4:4" x14ac:dyDescent="0.2">
      <c r="D4008" s="139"/>
    </row>
    <row r="4009" spans="4:4" x14ac:dyDescent="0.2">
      <c r="D4009" s="139"/>
    </row>
    <row r="4010" spans="4:4" x14ac:dyDescent="0.2">
      <c r="D4010" s="139"/>
    </row>
    <row r="4011" spans="4:4" x14ac:dyDescent="0.2">
      <c r="D4011" s="139"/>
    </row>
    <row r="4012" spans="4:4" x14ac:dyDescent="0.2">
      <c r="D4012" s="139"/>
    </row>
    <row r="4013" spans="4:4" x14ac:dyDescent="0.2">
      <c r="D4013" s="139"/>
    </row>
    <row r="4014" spans="4:4" x14ac:dyDescent="0.2">
      <c r="D4014" s="139"/>
    </row>
    <row r="4015" spans="4:4" x14ac:dyDescent="0.2">
      <c r="D4015" s="139"/>
    </row>
    <row r="4016" spans="4:4" x14ac:dyDescent="0.2">
      <c r="D4016" s="139"/>
    </row>
    <row r="4017" spans="4:4" x14ac:dyDescent="0.2">
      <c r="D4017" s="139"/>
    </row>
    <row r="4018" spans="4:4" x14ac:dyDescent="0.2">
      <c r="D4018" s="139"/>
    </row>
    <row r="4019" spans="4:4" x14ac:dyDescent="0.2">
      <c r="D4019" s="139"/>
    </row>
    <row r="4020" spans="4:4" x14ac:dyDescent="0.2">
      <c r="D4020" s="139"/>
    </row>
    <row r="4021" spans="4:4" x14ac:dyDescent="0.2">
      <c r="D4021" s="139"/>
    </row>
    <row r="4022" spans="4:4" x14ac:dyDescent="0.2">
      <c r="D4022" s="139"/>
    </row>
    <row r="4023" spans="4:4" x14ac:dyDescent="0.2">
      <c r="D4023" s="139"/>
    </row>
    <row r="4024" spans="4:4" x14ac:dyDescent="0.2">
      <c r="D4024" s="139"/>
    </row>
    <row r="4025" spans="4:4" x14ac:dyDescent="0.2">
      <c r="D4025" s="139"/>
    </row>
    <row r="4026" spans="4:4" x14ac:dyDescent="0.2">
      <c r="D4026" s="139"/>
    </row>
    <row r="4027" spans="4:4" x14ac:dyDescent="0.2">
      <c r="D4027" s="139"/>
    </row>
    <row r="4028" spans="4:4" x14ac:dyDescent="0.2">
      <c r="D4028" s="139"/>
    </row>
    <row r="4029" spans="4:4" x14ac:dyDescent="0.2">
      <c r="D4029" s="139"/>
    </row>
    <row r="4030" spans="4:4" x14ac:dyDescent="0.2">
      <c r="D4030" s="139"/>
    </row>
    <row r="4031" spans="4:4" x14ac:dyDescent="0.2">
      <c r="D4031" s="139"/>
    </row>
    <row r="4032" spans="4:4" x14ac:dyDescent="0.2">
      <c r="D4032" s="139"/>
    </row>
    <row r="4033" spans="4:4" x14ac:dyDescent="0.2">
      <c r="D4033" s="139"/>
    </row>
    <row r="4034" spans="4:4" x14ac:dyDescent="0.2">
      <c r="D4034" s="139"/>
    </row>
    <row r="4035" spans="4:4" x14ac:dyDescent="0.2">
      <c r="D4035" s="139"/>
    </row>
    <row r="4036" spans="4:4" x14ac:dyDescent="0.2">
      <c r="D4036" s="139"/>
    </row>
    <row r="4037" spans="4:4" x14ac:dyDescent="0.2">
      <c r="D4037" s="139"/>
    </row>
    <row r="4038" spans="4:4" x14ac:dyDescent="0.2">
      <c r="D4038" s="139"/>
    </row>
    <row r="4039" spans="4:4" x14ac:dyDescent="0.2">
      <c r="D4039" s="139"/>
    </row>
    <row r="4040" spans="4:4" x14ac:dyDescent="0.2">
      <c r="D4040" s="139"/>
    </row>
    <row r="4041" spans="4:4" x14ac:dyDescent="0.2">
      <c r="D4041" s="139"/>
    </row>
    <row r="4042" spans="4:4" x14ac:dyDescent="0.2">
      <c r="D4042" s="139"/>
    </row>
    <row r="4043" spans="4:4" x14ac:dyDescent="0.2">
      <c r="D4043" s="139"/>
    </row>
    <row r="4044" spans="4:4" x14ac:dyDescent="0.2">
      <c r="D4044" s="139"/>
    </row>
    <row r="4045" spans="4:4" x14ac:dyDescent="0.2">
      <c r="D4045" s="139"/>
    </row>
    <row r="4046" spans="4:4" x14ac:dyDescent="0.2">
      <c r="D4046" s="139"/>
    </row>
    <row r="4047" spans="4:4" x14ac:dyDescent="0.2">
      <c r="D4047" s="139"/>
    </row>
    <row r="4048" spans="4:4" x14ac:dyDescent="0.2">
      <c r="D4048" s="139"/>
    </row>
    <row r="4049" spans="4:4" x14ac:dyDescent="0.2">
      <c r="D4049" s="139"/>
    </row>
    <row r="4050" spans="4:4" x14ac:dyDescent="0.2">
      <c r="D4050" s="139"/>
    </row>
    <row r="4051" spans="4:4" x14ac:dyDescent="0.2">
      <c r="D4051" s="139"/>
    </row>
    <row r="4052" spans="4:4" x14ac:dyDescent="0.2">
      <c r="D4052" s="139"/>
    </row>
    <row r="4053" spans="4:4" x14ac:dyDescent="0.2">
      <c r="D4053" s="139"/>
    </row>
    <row r="4054" spans="4:4" x14ac:dyDescent="0.2">
      <c r="D4054" s="139"/>
    </row>
    <row r="4055" spans="4:4" x14ac:dyDescent="0.2">
      <c r="D4055" s="139"/>
    </row>
    <row r="4056" spans="4:4" x14ac:dyDescent="0.2">
      <c r="D4056" s="139"/>
    </row>
    <row r="4057" spans="4:4" x14ac:dyDescent="0.2">
      <c r="D4057" s="139"/>
    </row>
    <row r="4058" spans="4:4" x14ac:dyDescent="0.2">
      <c r="D4058" s="139"/>
    </row>
    <row r="4059" spans="4:4" x14ac:dyDescent="0.2">
      <c r="D4059" s="139"/>
    </row>
    <row r="4060" spans="4:4" x14ac:dyDescent="0.2">
      <c r="D4060" s="139"/>
    </row>
    <row r="4061" spans="4:4" x14ac:dyDescent="0.2">
      <c r="D4061" s="139"/>
    </row>
    <row r="4062" spans="4:4" x14ac:dyDescent="0.2">
      <c r="D4062" s="139"/>
    </row>
    <row r="4063" spans="4:4" x14ac:dyDescent="0.2">
      <c r="D4063" s="139"/>
    </row>
    <row r="4064" spans="4:4" x14ac:dyDescent="0.2">
      <c r="D4064" s="139"/>
    </row>
    <row r="4065" spans="4:4" x14ac:dyDescent="0.2">
      <c r="D4065" s="139"/>
    </row>
    <row r="4066" spans="4:4" x14ac:dyDescent="0.2">
      <c r="D4066" s="139"/>
    </row>
    <row r="4067" spans="4:4" x14ac:dyDescent="0.2">
      <c r="D4067" s="139"/>
    </row>
    <row r="4068" spans="4:4" x14ac:dyDescent="0.2">
      <c r="D4068" s="139"/>
    </row>
    <row r="4069" spans="4:4" x14ac:dyDescent="0.2">
      <c r="D4069" s="139"/>
    </row>
    <row r="4070" spans="4:4" x14ac:dyDescent="0.2">
      <c r="D4070" s="139"/>
    </row>
    <row r="4071" spans="4:4" x14ac:dyDescent="0.2">
      <c r="D4071" s="139"/>
    </row>
    <row r="4072" spans="4:4" x14ac:dyDescent="0.2">
      <c r="D4072" s="139"/>
    </row>
    <row r="4073" spans="4:4" x14ac:dyDescent="0.2">
      <c r="D4073" s="139"/>
    </row>
    <row r="4074" spans="4:4" x14ac:dyDescent="0.2">
      <c r="D4074" s="139"/>
    </row>
    <row r="4075" spans="4:4" x14ac:dyDescent="0.2">
      <c r="D4075" s="139"/>
    </row>
    <row r="4076" spans="4:4" x14ac:dyDescent="0.2">
      <c r="D4076" s="139"/>
    </row>
    <row r="4077" spans="4:4" x14ac:dyDescent="0.2">
      <c r="D4077" s="139"/>
    </row>
    <row r="4078" spans="4:4" x14ac:dyDescent="0.2">
      <c r="D4078" s="139"/>
    </row>
    <row r="4079" spans="4:4" x14ac:dyDescent="0.2">
      <c r="D4079" s="139"/>
    </row>
    <row r="4080" spans="4:4" x14ac:dyDescent="0.2">
      <c r="D4080" s="139"/>
    </row>
    <row r="4081" spans="4:4" x14ac:dyDescent="0.2">
      <c r="D4081" s="139"/>
    </row>
    <row r="4082" spans="4:4" x14ac:dyDescent="0.2">
      <c r="D4082" s="139"/>
    </row>
    <row r="4083" spans="4:4" x14ac:dyDescent="0.2">
      <c r="D4083" s="139"/>
    </row>
    <row r="4084" spans="4:4" x14ac:dyDescent="0.2">
      <c r="D4084" s="139"/>
    </row>
    <row r="4085" spans="4:4" x14ac:dyDescent="0.2">
      <c r="D4085" s="139"/>
    </row>
    <row r="4086" spans="4:4" x14ac:dyDescent="0.2">
      <c r="D4086" s="139"/>
    </row>
    <row r="4087" spans="4:4" x14ac:dyDescent="0.2">
      <c r="D4087" s="139"/>
    </row>
    <row r="4088" spans="4:4" x14ac:dyDescent="0.2">
      <c r="D4088" s="139"/>
    </row>
    <row r="4089" spans="4:4" x14ac:dyDescent="0.2">
      <c r="D4089" s="139"/>
    </row>
    <row r="4090" spans="4:4" x14ac:dyDescent="0.2">
      <c r="D4090" s="139"/>
    </row>
    <row r="4091" spans="4:4" x14ac:dyDescent="0.2">
      <c r="D4091" s="139"/>
    </row>
    <row r="4092" spans="4:4" x14ac:dyDescent="0.2">
      <c r="D4092" s="139"/>
    </row>
    <row r="4093" spans="4:4" x14ac:dyDescent="0.2">
      <c r="D4093" s="139"/>
    </row>
    <row r="4094" spans="4:4" x14ac:dyDescent="0.2">
      <c r="D4094" s="139"/>
    </row>
    <row r="4095" spans="4:4" x14ac:dyDescent="0.2">
      <c r="D4095" s="139"/>
    </row>
    <row r="4096" spans="4:4" x14ac:dyDescent="0.2">
      <c r="D4096" s="139"/>
    </row>
    <row r="4097" spans="4:4" x14ac:dyDescent="0.2">
      <c r="D4097" s="139"/>
    </row>
    <row r="4098" spans="4:4" x14ac:dyDescent="0.2">
      <c r="D4098" s="139"/>
    </row>
    <row r="4099" spans="4:4" x14ac:dyDescent="0.2">
      <c r="D4099" s="139"/>
    </row>
    <row r="4100" spans="4:4" x14ac:dyDescent="0.2">
      <c r="D4100" s="139"/>
    </row>
    <row r="4101" spans="4:4" x14ac:dyDescent="0.2">
      <c r="D4101" s="139"/>
    </row>
    <row r="4102" spans="4:4" x14ac:dyDescent="0.2">
      <c r="D4102" s="139"/>
    </row>
    <row r="4103" spans="4:4" x14ac:dyDescent="0.2">
      <c r="D4103" s="139"/>
    </row>
    <row r="4104" spans="4:4" x14ac:dyDescent="0.2">
      <c r="D4104" s="139"/>
    </row>
    <row r="4105" spans="4:4" x14ac:dyDescent="0.2">
      <c r="D4105" s="139"/>
    </row>
    <row r="4106" spans="4:4" x14ac:dyDescent="0.2">
      <c r="D4106" s="139"/>
    </row>
    <row r="4107" spans="4:4" x14ac:dyDescent="0.2">
      <c r="D4107" s="139"/>
    </row>
    <row r="4108" spans="4:4" x14ac:dyDescent="0.2">
      <c r="D4108" s="139"/>
    </row>
    <row r="4109" spans="4:4" x14ac:dyDescent="0.2">
      <c r="D4109" s="139"/>
    </row>
    <row r="4110" spans="4:4" x14ac:dyDescent="0.2">
      <c r="D4110" s="139"/>
    </row>
    <row r="4111" spans="4:4" x14ac:dyDescent="0.2">
      <c r="D4111" s="139"/>
    </row>
    <row r="4112" spans="4:4" x14ac:dyDescent="0.2">
      <c r="D4112" s="139"/>
    </row>
    <row r="4113" spans="4:4" x14ac:dyDescent="0.2">
      <c r="D4113" s="139"/>
    </row>
    <row r="4114" spans="4:4" x14ac:dyDescent="0.2">
      <c r="D4114" s="139"/>
    </row>
    <row r="4115" spans="4:4" x14ac:dyDescent="0.2">
      <c r="D4115" s="139"/>
    </row>
    <row r="4116" spans="4:4" x14ac:dyDescent="0.2">
      <c r="D4116" s="139"/>
    </row>
    <row r="4117" spans="4:4" x14ac:dyDescent="0.2">
      <c r="D4117" s="139"/>
    </row>
    <row r="4118" spans="4:4" x14ac:dyDescent="0.2">
      <c r="D4118" s="139"/>
    </row>
    <row r="4119" spans="4:4" x14ac:dyDescent="0.2">
      <c r="D4119" s="139"/>
    </row>
    <row r="4120" spans="4:4" x14ac:dyDescent="0.2">
      <c r="D4120" s="139"/>
    </row>
    <row r="4121" spans="4:4" x14ac:dyDescent="0.2">
      <c r="D4121" s="139"/>
    </row>
    <row r="4122" spans="4:4" x14ac:dyDescent="0.2">
      <c r="D4122" s="139"/>
    </row>
    <row r="4123" spans="4:4" x14ac:dyDescent="0.2">
      <c r="D4123" s="139"/>
    </row>
    <row r="4124" spans="4:4" x14ac:dyDescent="0.2">
      <c r="D4124" s="139"/>
    </row>
    <row r="4125" spans="4:4" x14ac:dyDescent="0.2">
      <c r="D4125" s="139"/>
    </row>
    <row r="4126" spans="4:4" x14ac:dyDescent="0.2">
      <c r="D4126" s="139"/>
    </row>
    <row r="4127" spans="4:4" x14ac:dyDescent="0.2">
      <c r="D4127" s="139"/>
    </row>
    <row r="4128" spans="4:4" x14ac:dyDescent="0.2">
      <c r="D4128" s="139"/>
    </row>
    <row r="4129" spans="4:4" x14ac:dyDescent="0.2">
      <c r="D4129" s="139"/>
    </row>
    <row r="4130" spans="4:4" x14ac:dyDescent="0.2">
      <c r="D4130" s="139"/>
    </row>
    <row r="4131" spans="4:4" x14ac:dyDescent="0.2">
      <c r="D4131" s="139"/>
    </row>
    <row r="4132" spans="4:4" x14ac:dyDescent="0.2">
      <c r="D4132" s="139"/>
    </row>
    <row r="4133" spans="4:4" x14ac:dyDescent="0.2">
      <c r="D4133" s="139"/>
    </row>
    <row r="4134" spans="4:4" x14ac:dyDescent="0.2">
      <c r="D4134" s="139"/>
    </row>
    <row r="4135" spans="4:4" x14ac:dyDescent="0.2">
      <c r="D4135" s="139"/>
    </row>
    <row r="4136" spans="4:4" x14ac:dyDescent="0.2">
      <c r="D4136" s="139"/>
    </row>
    <row r="4137" spans="4:4" x14ac:dyDescent="0.2">
      <c r="D4137" s="139"/>
    </row>
    <row r="4138" spans="4:4" x14ac:dyDescent="0.2">
      <c r="D4138" s="139"/>
    </row>
    <row r="4139" spans="4:4" x14ac:dyDescent="0.2">
      <c r="D4139" s="139"/>
    </row>
    <row r="4140" spans="4:4" x14ac:dyDescent="0.2">
      <c r="D4140" s="139"/>
    </row>
    <row r="4141" spans="4:4" x14ac:dyDescent="0.2">
      <c r="D4141" s="139"/>
    </row>
    <row r="4142" spans="4:4" x14ac:dyDescent="0.2">
      <c r="D4142" s="139"/>
    </row>
    <row r="4143" spans="4:4" x14ac:dyDescent="0.2">
      <c r="D4143" s="139"/>
    </row>
    <row r="4144" spans="4:4" x14ac:dyDescent="0.2">
      <c r="D4144" s="139"/>
    </row>
    <row r="4145" spans="4:4" x14ac:dyDescent="0.2">
      <c r="D4145" s="139"/>
    </row>
    <row r="4146" spans="4:4" x14ac:dyDescent="0.2">
      <c r="D4146" s="139"/>
    </row>
    <row r="4147" spans="4:4" x14ac:dyDescent="0.2">
      <c r="D4147" s="139"/>
    </row>
    <row r="4148" spans="4:4" x14ac:dyDescent="0.2">
      <c r="D4148" s="139"/>
    </row>
    <row r="4149" spans="4:4" x14ac:dyDescent="0.2">
      <c r="D4149" s="139"/>
    </row>
    <row r="4150" spans="4:4" x14ac:dyDescent="0.2">
      <c r="D4150" s="139"/>
    </row>
    <row r="4151" spans="4:4" x14ac:dyDescent="0.2">
      <c r="D4151" s="139"/>
    </row>
    <row r="4152" spans="4:4" x14ac:dyDescent="0.2">
      <c r="D4152" s="139"/>
    </row>
    <row r="4153" spans="4:4" x14ac:dyDescent="0.2">
      <c r="D4153" s="139"/>
    </row>
    <row r="4154" spans="4:4" x14ac:dyDescent="0.2">
      <c r="D4154" s="139"/>
    </row>
    <row r="4155" spans="4:4" x14ac:dyDescent="0.2">
      <c r="D4155" s="139"/>
    </row>
    <row r="4156" spans="4:4" x14ac:dyDescent="0.2">
      <c r="D4156" s="139"/>
    </row>
    <row r="4157" spans="4:4" x14ac:dyDescent="0.2">
      <c r="D4157" s="139"/>
    </row>
    <row r="4158" spans="4:4" x14ac:dyDescent="0.2">
      <c r="D4158" s="139"/>
    </row>
    <row r="4159" spans="4:4" x14ac:dyDescent="0.2">
      <c r="D4159" s="139"/>
    </row>
    <row r="4160" spans="4:4" x14ac:dyDescent="0.2">
      <c r="D4160" s="139"/>
    </row>
    <row r="4161" spans="4:4" x14ac:dyDescent="0.2">
      <c r="D4161" s="139"/>
    </row>
    <row r="4162" spans="4:4" x14ac:dyDescent="0.2">
      <c r="D4162" s="139"/>
    </row>
    <row r="4163" spans="4:4" x14ac:dyDescent="0.2">
      <c r="D4163" s="139"/>
    </row>
    <row r="4164" spans="4:4" x14ac:dyDescent="0.2">
      <c r="D4164" s="139"/>
    </row>
    <row r="4165" spans="4:4" x14ac:dyDescent="0.2">
      <c r="D4165" s="139"/>
    </row>
    <row r="4166" spans="4:4" x14ac:dyDescent="0.2">
      <c r="D4166" s="139"/>
    </row>
    <row r="4167" spans="4:4" x14ac:dyDescent="0.2">
      <c r="D4167" s="139"/>
    </row>
    <row r="4168" spans="4:4" x14ac:dyDescent="0.2">
      <c r="D4168" s="139"/>
    </row>
    <row r="4169" spans="4:4" x14ac:dyDescent="0.2">
      <c r="D4169" s="139"/>
    </row>
    <row r="4170" spans="4:4" x14ac:dyDescent="0.2">
      <c r="D4170" s="139"/>
    </row>
    <row r="4171" spans="4:4" x14ac:dyDescent="0.2">
      <c r="D4171" s="139"/>
    </row>
    <row r="4172" spans="4:4" x14ac:dyDescent="0.2">
      <c r="D4172" s="139"/>
    </row>
    <row r="4173" spans="4:4" x14ac:dyDescent="0.2">
      <c r="D4173" s="139"/>
    </row>
    <row r="4174" spans="4:4" x14ac:dyDescent="0.2">
      <c r="D4174" s="139"/>
    </row>
    <row r="4175" spans="4:4" x14ac:dyDescent="0.2">
      <c r="D4175" s="139"/>
    </row>
    <row r="4176" spans="4:4" x14ac:dyDescent="0.2">
      <c r="D4176" s="139"/>
    </row>
    <row r="4177" spans="4:4" x14ac:dyDescent="0.2">
      <c r="D4177" s="139"/>
    </row>
    <row r="4178" spans="4:4" x14ac:dyDescent="0.2">
      <c r="D4178" s="139"/>
    </row>
    <row r="4179" spans="4:4" x14ac:dyDescent="0.2">
      <c r="D4179" s="139"/>
    </row>
    <row r="4180" spans="4:4" x14ac:dyDescent="0.2">
      <c r="D4180" s="139"/>
    </row>
    <row r="4181" spans="4:4" x14ac:dyDescent="0.2">
      <c r="D4181" s="139"/>
    </row>
    <row r="4182" spans="4:4" x14ac:dyDescent="0.2">
      <c r="D4182" s="139"/>
    </row>
    <row r="4183" spans="4:4" x14ac:dyDescent="0.2">
      <c r="D4183" s="139"/>
    </row>
    <row r="4184" spans="4:4" x14ac:dyDescent="0.2">
      <c r="D4184" s="139"/>
    </row>
    <row r="4185" spans="4:4" x14ac:dyDescent="0.2">
      <c r="D4185" s="139"/>
    </row>
    <row r="4186" spans="4:4" x14ac:dyDescent="0.2">
      <c r="D4186" s="139"/>
    </row>
    <row r="4187" spans="4:4" x14ac:dyDescent="0.2">
      <c r="D4187" s="139"/>
    </row>
    <row r="4188" spans="4:4" x14ac:dyDescent="0.2">
      <c r="D4188" s="139"/>
    </row>
    <row r="4189" spans="4:4" x14ac:dyDescent="0.2">
      <c r="D4189" s="139"/>
    </row>
    <row r="4190" spans="4:4" x14ac:dyDescent="0.2">
      <c r="D4190" s="139"/>
    </row>
    <row r="4191" spans="4:4" x14ac:dyDescent="0.2">
      <c r="D4191" s="139"/>
    </row>
    <row r="4192" spans="4:4" x14ac:dyDescent="0.2">
      <c r="D4192" s="139"/>
    </row>
    <row r="4193" spans="4:4" x14ac:dyDescent="0.2">
      <c r="D4193" s="139"/>
    </row>
    <row r="4194" spans="4:4" x14ac:dyDescent="0.2">
      <c r="D4194" s="139"/>
    </row>
    <row r="4195" spans="4:4" x14ac:dyDescent="0.2">
      <c r="D4195" s="139"/>
    </row>
    <row r="4196" spans="4:4" x14ac:dyDescent="0.2">
      <c r="D4196" s="139"/>
    </row>
    <row r="4197" spans="4:4" x14ac:dyDescent="0.2">
      <c r="D4197" s="139"/>
    </row>
    <row r="4198" spans="4:4" x14ac:dyDescent="0.2">
      <c r="D4198" s="139"/>
    </row>
    <row r="4199" spans="4:4" x14ac:dyDescent="0.2">
      <c r="D4199" s="139"/>
    </row>
    <row r="4200" spans="4:4" x14ac:dyDescent="0.2">
      <c r="D4200" s="139"/>
    </row>
    <row r="4201" spans="4:4" x14ac:dyDescent="0.2">
      <c r="D4201" s="139"/>
    </row>
    <row r="4202" spans="4:4" x14ac:dyDescent="0.2">
      <c r="D4202" s="139"/>
    </row>
    <row r="4203" spans="4:4" x14ac:dyDescent="0.2">
      <c r="D4203" s="139"/>
    </row>
    <row r="4204" spans="4:4" x14ac:dyDescent="0.2">
      <c r="D4204" s="139"/>
    </row>
    <row r="4205" spans="4:4" x14ac:dyDescent="0.2">
      <c r="D4205" s="139"/>
    </row>
    <row r="4206" spans="4:4" x14ac:dyDescent="0.2">
      <c r="D4206" s="139"/>
    </row>
    <row r="4207" spans="4:4" x14ac:dyDescent="0.2">
      <c r="D4207" s="139"/>
    </row>
    <row r="4208" spans="4:4" x14ac:dyDescent="0.2">
      <c r="D4208" s="139"/>
    </row>
    <row r="4209" spans="4:4" x14ac:dyDescent="0.2">
      <c r="D4209" s="139"/>
    </row>
    <row r="4210" spans="4:4" x14ac:dyDescent="0.2">
      <c r="D4210" s="139"/>
    </row>
    <row r="4211" spans="4:4" x14ac:dyDescent="0.2">
      <c r="D4211" s="139"/>
    </row>
    <row r="4212" spans="4:4" x14ac:dyDescent="0.2">
      <c r="D4212" s="139"/>
    </row>
    <row r="4213" spans="4:4" x14ac:dyDescent="0.2">
      <c r="D4213" s="139"/>
    </row>
    <row r="4214" spans="4:4" x14ac:dyDescent="0.2">
      <c r="D4214" s="139"/>
    </row>
    <row r="4215" spans="4:4" x14ac:dyDescent="0.2">
      <c r="D4215" s="139"/>
    </row>
    <row r="4216" spans="4:4" x14ac:dyDescent="0.2">
      <c r="D4216" s="139"/>
    </row>
    <row r="4217" spans="4:4" x14ac:dyDescent="0.2">
      <c r="D4217" s="139"/>
    </row>
    <row r="4218" spans="4:4" x14ac:dyDescent="0.2">
      <c r="D4218" s="139"/>
    </row>
    <row r="4219" spans="4:4" x14ac:dyDescent="0.2">
      <c r="D4219" s="139"/>
    </row>
    <row r="4220" spans="4:4" x14ac:dyDescent="0.2">
      <c r="D4220" s="139"/>
    </row>
    <row r="4221" spans="4:4" x14ac:dyDescent="0.2">
      <c r="D4221" s="139"/>
    </row>
    <row r="4222" spans="4:4" x14ac:dyDescent="0.2">
      <c r="D4222" s="139"/>
    </row>
    <row r="4223" spans="4:4" x14ac:dyDescent="0.2">
      <c r="D4223" s="139"/>
    </row>
    <row r="4224" spans="4:4" x14ac:dyDescent="0.2">
      <c r="D4224" s="139"/>
    </row>
    <row r="4225" spans="4:4" x14ac:dyDescent="0.2">
      <c r="D4225" s="139"/>
    </row>
    <row r="4226" spans="4:4" x14ac:dyDescent="0.2">
      <c r="D4226" s="139"/>
    </row>
    <row r="4227" spans="4:4" x14ac:dyDescent="0.2">
      <c r="D4227" s="139"/>
    </row>
    <row r="4228" spans="4:4" x14ac:dyDescent="0.2">
      <c r="D4228" s="139"/>
    </row>
    <row r="4229" spans="4:4" x14ac:dyDescent="0.2">
      <c r="D4229" s="139"/>
    </row>
    <row r="4230" spans="4:4" x14ac:dyDescent="0.2">
      <c r="D4230" s="139"/>
    </row>
    <row r="4231" spans="4:4" x14ac:dyDescent="0.2">
      <c r="D4231" s="139"/>
    </row>
    <row r="4232" spans="4:4" x14ac:dyDescent="0.2">
      <c r="D4232" s="139"/>
    </row>
    <row r="4233" spans="4:4" x14ac:dyDescent="0.2">
      <c r="D4233" s="139"/>
    </row>
    <row r="4234" spans="4:4" x14ac:dyDescent="0.2">
      <c r="D4234" s="139"/>
    </row>
    <row r="4235" spans="4:4" x14ac:dyDescent="0.2">
      <c r="D4235" s="139"/>
    </row>
    <row r="4236" spans="4:4" x14ac:dyDescent="0.2">
      <c r="D4236" s="139"/>
    </row>
    <row r="4237" spans="4:4" x14ac:dyDescent="0.2">
      <c r="D4237" s="139"/>
    </row>
    <row r="4238" spans="4:4" x14ac:dyDescent="0.2">
      <c r="D4238" s="139"/>
    </row>
    <row r="4239" spans="4:4" x14ac:dyDescent="0.2">
      <c r="D4239" s="139"/>
    </row>
    <row r="4240" spans="4:4" x14ac:dyDescent="0.2">
      <c r="D4240" s="139"/>
    </row>
    <row r="4241" spans="4:4" x14ac:dyDescent="0.2">
      <c r="D4241" s="139"/>
    </row>
    <row r="4242" spans="4:4" x14ac:dyDescent="0.2">
      <c r="D4242" s="139"/>
    </row>
    <row r="4243" spans="4:4" x14ac:dyDescent="0.2">
      <c r="D4243" s="139"/>
    </row>
    <row r="4244" spans="4:4" x14ac:dyDescent="0.2">
      <c r="D4244" s="139"/>
    </row>
    <row r="4245" spans="4:4" x14ac:dyDescent="0.2">
      <c r="D4245" s="139"/>
    </row>
    <row r="4246" spans="4:4" x14ac:dyDescent="0.2">
      <c r="D4246" s="139"/>
    </row>
    <row r="4247" spans="4:4" x14ac:dyDescent="0.2">
      <c r="D4247" s="139"/>
    </row>
    <row r="4248" spans="4:4" x14ac:dyDescent="0.2">
      <c r="D4248" s="139"/>
    </row>
    <row r="4249" spans="4:4" x14ac:dyDescent="0.2">
      <c r="D4249" s="139"/>
    </row>
    <row r="4250" spans="4:4" x14ac:dyDescent="0.2">
      <c r="D4250" s="139"/>
    </row>
    <row r="4251" spans="4:4" x14ac:dyDescent="0.2">
      <c r="D4251" s="139"/>
    </row>
    <row r="4252" spans="4:4" x14ac:dyDescent="0.2">
      <c r="D4252" s="139"/>
    </row>
    <row r="4253" spans="4:4" x14ac:dyDescent="0.2">
      <c r="D4253" s="139"/>
    </row>
    <row r="4254" spans="4:4" x14ac:dyDescent="0.2">
      <c r="D4254" s="139"/>
    </row>
    <row r="4255" spans="4:4" x14ac:dyDescent="0.2">
      <c r="D4255" s="139"/>
    </row>
    <row r="4256" spans="4:4" x14ac:dyDescent="0.2">
      <c r="D4256" s="139"/>
    </row>
    <row r="4257" spans="4:4" x14ac:dyDescent="0.2">
      <c r="D4257" s="139"/>
    </row>
    <row r="4258" spans="4:4" x14ac:dyDescent="0.2">
      <c r="D4258" s="139"/>
    </row>
    <row r="4259" spans="4:4" x14ac:dyDescent="0.2">
      <c r="D4259" s="139"/>
    </row>
    <row r="4260" spans="4:4" x14ac:dyDescent="0.2">
      <c r="D4260" s="139"/>
    </row>
    <row r="4261" spans="4:4" x14ac:dyDescent="0.2">
      <c r="D4261" s="139"/>
    </row>
    <row r="4262" spans="4:4" x14ac:dyDescent="0.2">
      <c r="D4262" s="139"/>
    </row>
    <row r="4263" spans="4:4" x14ac:dyDescent="0.2">
      <c r="D4263" s="139"/>
    </row>
    <row r="4264" spans="4:4" x14ac:dyDescent="0.2">
      <c r="D4264" s="139"/>
    </row>
    <row r="4265" spans="4:4" x14ac:dyDescent="0.2">
      <c r="D4265" s="139"/>
    </row>
    <row r="4266" spans="4:4" x14ac:dyDescent="0.2">
      <c r="D4266" s="139"/>
    </row>
    <row r="4267" spans="4:4" x14ac:dyDescent="0.2">
      <c r="D4267" s="139"/>
    </row>
    <row r="4268" spans="4:4" x14ac:dyDescent="0.2">
      <c r="D4268" s="139"/>
    </row>
    <row r="4269" spans="4:4" x14ac:dyDescent="0.2">
      <c r="D4269" s="139"/>
    </row>
    <row r="4270" spans="4:4" x14ac:dyDescent="0.2">
      <c r="D4270" s="139"/>
    </row>
    <row r="4271" spans="4:4" x14ac:dyDescent="0.2">
      <c r="D4271" s="139"/>
    </row>
    <row r="4272" spans="4:4" x14ac:dyDescent="0.2">
      <c r="D4272" s="139"/>
    </row>
    <row r="4273" spans="4:4" x14ac:dyDescent="0.2">
      <c r="D4273" s="139"/>
    </row>
    <row r="4274" spans="4:4" x14ac:dyDescent="0.2">
      <c r="D4274" s="139"/>
    </row>
    <row r="4275" spans="4:4" x14ac:dyDescent="0.2">
      <c r="D4275" s="139"/>
    </row>
    <row r="4276" spans="4:4" x14ac:dyDescent="0.2">
      <c r="D4276" s="139"/>
    </row>
    <row r="4277" spans="4:4" x14ac:dyDescent="0.2">
      <c r="D4277" s="139"/>
    </row>
    <row r="4278" spans="4:4" x14ac:dyDescent="0.2">
      <c r="D4278" s="139"/>
    </row>
    <row r="4279" spans="4:4" x14ac:dyDescent="0.2">
      <c r="D4279" s="139"/>
    </row>
    <row r="4280" spans="4:4" x14ac:dyDescent="0.2">
      <c r="D4280" s="139"/>
    </row>
    <row r="4281" spans="4:4" x14ac:dyDescent="0.2">
      <c r="D4281" s="139"/>
    </row>
    <row r="4282" spans="4:4" x14ac:dyDescent="0.2">
      <c r="D4282" s="139"/>
    </row>
    <row r="4283" spans="4:4" x14ac:dyDescent="0.2">
      <c r="D4283" s="139"/>
    </row>
    <row r="4284" spans="4:4" x14ac:dyDescent="0.2">
      <c r="D4284" s="139"/>
    </row>
    <row r="4285" spans="4:4" x14ac:dyDescent="0.2">
      <c r="D4285" s="139"/>
    </row>
    <row r="4286" spans="4:4" x14ac:dyDescent="0.2">
      <c r="D4286" s="139"/>
    </row>
    <row r="4287" spans="4:4" x14ac:dyDescent="0.2">
      <c r="D4287" s="139"/>
    </row>
    <row r="4288" spans="4:4" x14ac:dyDescent="0.2">
      <c r="D4288" s="139"/>
    </row>
    <row r="4289" spans="4:4" x14ac:dyDescent="0.2">
      <c r="D4289" s="139"/>
    </row>
    <row r="4290" spans="4:4" x14ac:dyDescent="0.2">
      <c r="D4290" s="139"/>
    </row>
    <row r="4291" spans="4:4" x14ac:dyDescent="0.2">
      <c r="D4291" s="139"/>
    </row>
    <row r="4292" spans="4:4" x14ac:dyDescent="0.2">
      <c r="D4292" s="139"/>
    </row>
    <row r="4293" spans="4:4" x14ac:dyDescent="0.2">
      <c r="D4293" s="139"/>
    </row>
    <row r="4294" spans="4:4" x14ac:dyDescent="0.2">
      <c r="D4294" s="139"/>
    </row>
    <row r="4295" spans="4:4" x14ac:dyDescent="0.2">
      <c r="D4295" s="139"/>
    </row>
    <row r="4296" spans="4:4" x14ac:dyDescent="0.2">
      <c r="D4296" s="139"/>
    </row>
    <row r="4297" spans="4:4" x14ac:dyDescent="0.2">
      <c r="D4297" s="139"/>
    </row>
    <row r="4298" spans="4:4" x14ac:dyDescent="0.2">
      <c r="D4298" s="139"/>
    </row>
    <row r="4299" spans="4:4" x14ac:dyDescent="0.2">
      <c r="D4299" s="139"/>
    </row>
    <row r="4300" spans="4:4" x14ac:dyDescent="0.2">
      <c r="D4300" s="139"/>
    </row>
    <row r="4301" spans="4:4" x14ac:dyDescent="0.2">
      <c r="D4301" s="139"/>
    </row>
    <row r="4302" spans="4:4" x14ac:dyDescent="0.2">
      <c r="D4302" s="139"/>
    </row>
    <row r="4303" spans="4:4" x14ac:dyDescent="0.2">
      <c r="D4303" s="139"/>
    </row>
    <row r="4304" spans="4:4" x14ac:dyDescent="0.2">
      <c r="D4304" s="139"/>
    </row>
    <row r="4305" spans="4:4" x14ac:dyDescent="0.2">
      <c r="D4305" s="139"/>
    </row>
    <row r="4306" spans="4:4" x14ac:dyDescent="0.2">
      <c r="D4306" s="139"/>
    </row>
    <row r="4307" spans="4:4" x14ac:dyDescent="0.2">
      <c r="D4307" s="139"/>
    </row>
    <row r="4308" spans="4:4" x14ac:dyDescent="0.2">
      <c r="D4308" s="139"/>
    </row>
    <row r="4309" spans="4:4" x14ac:dyDescent="0.2">
      <c r="D4309" s="139"/>
    </row>
    <row r="4310" spans="4:4" x14ac:dyDescent="0.2">
      <c r="D4310" s="139"/>
    </row>
    <row r="4311" spans="4:4" x14ac:dyDescent="0.2">
      <c r="D4311" s="139"/>
    </row>
    <row r="4312" spans="4:4" x14ac:dyDescent="0.2">
      <c r="D4312" s="139"/>
    </row>
    <row r="4313" spans="4:4" x14ac:dyDescent="0.2">
      <c r="D4313" s="139"/>
    </row>
    <row r="4314" spans="4:4" x14ac:dyDescent="0.2">
      <c r="D4314" s="139"/>
    </row>
    <row r="4315" spans="4:4" x14ac:dyDescent="0.2">
      <c r="D4315" s="139"/>
    </row>
    <row r="4316" spans="4:4" x14ac:dyDescent="0.2">
      <c r="D4316" s="139"/>
    </row>
    <row r="4317" spans="4:4" x14ac:dyDescent="0.2">
      <c r="D4317" s="139"/>
    </row>
    <row r="4318" spans="4:4" x14ac:dyDescent="0.2">
      <c r="D4318" s="139"/>
    </row>
    <row r="4319" spans="4:4" x14ac:dyDescent="0.2">
      <c r="D4319" s="139"/>
    </row>
    <row r="4320" spans="4:4" x14ac:dyDescent="0.2">
      <c r="D4320" s="139"/>
    </row>
    <row r="4321" spans="4:4" x14ac:dyDescent="0.2">
      <c r="D4321" s="139"/>
    </row>
    <row r="4322" spans="4:4" x14ac:dyDescent="0.2">
      <c r="D4322" s="139"/>
    </row>
    <row r="4323" spans="4:4" x14ac:dyDescent="0.2">
      <c r="D4323" s="139"/>
    </row>
    <row r="4324" spans="4:4" x14ac:dyDescent="0.2">
      <c r="D4324" s="139"/>
    </row>
    <row r="4325" spans="4:4" x14ac:dyDescent="0.2">
      <c r="D4325" s="139"/>
    </row>
    <row r="4326" spans="4:4" x14ac:dyDescent="0.2">
      <c r="D4326" s="139"/>
    </row>
    <row r="4327" spans="4:4" x14ac:dyDescent="0.2">
      <c r="D4327" s="139"/>
    </row>
    <row r="4328" spans="4:4" x14ac:dyDescent="0.2">
      <c r="D4328" s="139"/>
    </row>
    <row r="4329" spans="4:4" x14ac:dyDescent="0.2">
      <c r="D4329" s="139"/>
    </row>
    <row r="4330" spans="4:4" x14ac:dyDescent="0.2">
      <c r="D4330" s="139"/>
    </row>
    <row r="4331" spans="4:4" x14ac:dyDescent="0.2">
      <c r="D4331" s="139"/>
    </row>
    <row r="4332" spans="4:4" x14ac:dyDescent="0.2">
      <c r="D4332" s="139"/>
    </row>
    <row r="4333" spans="4:4" x14ac:dyDescent="0.2">
      <c r="D4333" s="139"/>
    </row>
    <row r="4334" spans="4:4" x14ac:dyDescent="0.2">
      <c r="D4334" s="139"/>
    </row>
    <row r="4335" spans="4:4" x14ac:dyDescent="0.2">
      <c r="D4335" s="139"/>
    </row>
    <row r="4336" spans="4:4" x14ac:dyDescent="0.2">
      <c r="D4336" s="139"/>
    </row>
    <row r="4337" spans="4:4" x14ac:dyDescent="0.2">
      <c r="D4337" s="139"/>
    </row>
    <row r="4338" spans="4:4" x14ac:dyDescent="0.2">
      <c r="D4338" s="139"/>
    </row>
    <row r="4339" spans="4:4" x14ac:dyDescent="0.2">
      <c r="D4339" s="139"/>
    </row>
    <row r="4340" spans="4:4" x14ac:dyDescent="0.2">
      <c r="D4340" s="139"/>
    </row>
    <row r="4341" spans="4:4" x14ac:dyDescent="0.2">
      <c r="D4341" s="139"/>
    </row>
    <row r="4342" spans="4:4" x14ac:dyDescent="0.2">
      <c r="D4342" s="139"/>
    </row>
    <row r="4343" spans="4:4" x14ac:dyDescent="0.2">
      <c r="D4343" s="139"/>
    </row>
    <row r="4344" spans="4:4" x14ac:dyDescent="0.2">
      <c r="D4344" s="139"/>
    </row>
    <row r="4345" spans="4:4" x14ac:dyDescent="0.2">
      <c r="D4345" s="139"/>
    </row>
    <row r="4346" spans="4:4" x14ac:dyDescent="0.2">
      <c r="D4346" s="139"/>
    </row>
    <row r="4347" spans="4:4" x14ac:dyDescent="0.2">
      <c r="D4347" s="139"/>
    </row>
    <row r="4348" spans="4:4" x14ac:dyDescent="0.2">
      <c r="D4348" s="139"/>
    </row>
    <row r="4349" spans="4:4" x14ac:dyDescent="0.2">
      <c r="D4349" s="139"/>
    </row>
    <row r="4350" spans="4:4" x14ac:dyDescent="0.2">
      <c r="D4350" s="139"/>
    </row>
    <row r="4351" spans="4:4" x14ac:dyDescent="0.2">
      <c r="D4351" s="139"/>
    </row>
    <row r="4352" spans="4:4" x14ac:dyDescent="0.2">
      <c r="D4352" s="139"/>
    </row>
    <row r="4353" spans="4:4" x14ac:dyDescent="0.2">
      <c r="D4353" s="139"/>
    </row>
    <row r="4354" spans="4:4" x14ac:dyDescent="0.2">
      <c r="D4354" s="139"/>
    </row>
    <row r="4355" spans="4:4" x14ac:dyDescent="0.2">
      <c r="D4355" s="139"/>
    </row>
    <row r="4356" spans="4:4" x14ac:dyDescent="0.2">
      <c r="D4356" s="139"/>
    </row>
    <row r="4357" spans="4:4" x14ac:dyDescent="0.2">
      <c r="D4357" s="139"/>
    </row>
    <row r="4358" spans="4:4" x14ac:dyDescent="0.2">
      <c r="D4358" s="139"/>
    </row>
    <row r="4359" spans="4:4" x14ac:dyDescent="0.2">
      <c r="D4359" s="139"/>
    </row>
    <row r="4360" spans="4:4" x14ac:dyDescent="0.2">
      <c r="D4360" s="139"/>
    </row>
    <row r="4361" spans="4:4" x14ac:dyDescent="0.2">
      <c r="D4361" s="139"/>
    </row>
    <row r="4362" spans="4:4" x14ac:dyDescent="0.2">
      <c r="D4362" s="139"/>
    </row>
    <row r="4363" spans="4:4" x14ac:dyDescent="0.2">
      <c r="D4363" s="139"/>
    </row>
    <row r="4364" spans="4:4" x14ac:dyDescent="0.2">
      <c r="D4364" s="139"/>
    </row>
    <row r="4365" spans="4:4" x14ac:dyDescent="0.2">
      <c r="D4365" s="139"/>
    </row>
    <row r="4366" spans="4:4" x14ac:dyDescent="0.2">
      <c r="D4366" s="139"/>
    </row>
    <row r="4367" spans="4:4" x14ac:dyDescent="0.2">
      <c r="D4367" s="139"/>
    </row>
    <row r="4368" spans="4:4" x14ac:dyDescent="0.2">
      <c r="D4368" s="139"/>
    </row>
    <row r="4369" spans="4:4" x14ac:dyDescent="0.2">
      <c r="D4369" s="139"/>
    </row>
    <row r="4370" spans="4:4" x14ac:dyDescent="0.2">
      <c r="D4370" s="139"/>
    </row>
    <row r="4371" spans="4:4" x14ac:dyDescent="0.2">
      <c r="D4371" s="139"/>
    </row>
    <row r="4372" spans="4:4" x14ac:dyDescent="0.2">
      <c r="D4372" s="139"/>
    </row>
    <row r="4373" spans="4:4" x14ac:dyDescent="0.2">
      <c r="D4373" s="139"/>
    </row>
    <row r="4374" spans="4:4" x14ac:dyDescent="0.2">
      <c r="D4374" s="139"/>
    </row>
    <row r="4375" spans="4:4" x14ac:dyDescent="0.2">
      <c r="D4375" s="139"/>
    </row>
    <row r="4376" spans="4:4" x14ac:dyDescent="0.2">
      <c r="D4376" s="139"/>
    </row>
    <row r="4377" spans="4:4" x14ac:dyDescent="0.2">
      <c r="D4377" s="139"/>
    </row>
    <row r="4378" spans="4:4" x14ac:dyDescent="0.2">
      <c r="D4378" s="139"/>
    </row>
    <row r="4379" spans="4:4" x14ac:dyDescent="0.2">
      <c r="D4379" s="139"/>
    </row>
    <row r="4380" spans="4:4" x14ac:dyDescent="0.2">
      <c r="D4380" s="139"/>
    </row>
    <row r="4381" spans="4:4" x14ac:dyDescent="0.2">
      <c r="D4381" s="139"/>
    </row>
    <row r="4382" spans="4:4" x14ac:dyDescent="0.2">
      <c r="D4382" s="139"/>
    </row>
    <row r="4383" spans="4:4" x14ac:dyDescent="0.2">
      <c r="D4383" s="139"/>
    </row>
    <row r="4384" spans="4:4" x14ac:dyDescent="0.2">
      <c r="D4384" s="139"/>
    </row>
    <row r="4385" spans="4:4" x14ac:dyDescent="0.2">
      <c r="D4385" s="139"/>
    </row>
    <row r="4386" spans="4:4" x14ac:dyDescent="0.2">
      <c r="D4386" s="139"/>
    </row>
    <row r="4387" spans="4:4" x14ac:dyDescent="0.2">
      <c r="D4387" s="139"/>
    </row>
    <row r="4388" spans="4:4" x14ac:dyDescent="0.2">
      <c r="D4388" s="139"/>
    </row>
    <row r="4389" spans="4:4" x14ac:dyDescent="0.2">
      <c r="D4389" s="139"/>
    </row>
    <row r="4390" spans="4:4" x14ac:dyDescent="0.2">
      <c r="D4390" s="139"/>
    </row>
    <row r="4391" spans="4:4" x14ac:dyDescent="0.2">
      <c r="D4391" s="139"/>
    </row>
    <row r="4392" spans="4:4" x14ac:dyDescent="0.2">
      <c r="D4392" s="139"/>
    </row>
    <row r="4393" spans="4:4" x14ac:dyDescent="0.2">
      <c r="D4393" s="139"/>
    </row>
    <row r="4394" spans="4:4" x14ac:dyDescent="0.2">
      <c r="D4394" s="139"/>
    </row>
    <row r="4395" spans="4:4" x14ac:dyDescent="0.2">
      <c r="D4395" s="139"/>
    </row>
    <row r="4396" spans="4:4" x14ac:dyDescent="0.2">
      <c r="D4396" s="139"/>
    </row>
    <row r="4397" spans="4:4" x14ac:dyDescent="0.2">
      <c r="D4397" s="139"/>
    </row>
    <row r="4398" spans="4:4" x14ac:dyDescent="0.2">
      <c r="D4398" s="139"/>
    </row>
    <row r="4399" spans="4:4" x14ac:dyDescent="0.2">
      <c r="D4399" s="139"/>
    </row>
    <row r="4400" spans="4:4" x14ac:dyDescent="0.2">
      <c r="D4400" s="139"/>
    </row>
    <row r="4401" spans="4:4" x14ac:dyDescent="0.2">
      <c r="D4401" s="139"/>
    </row>
    <row r="4402" spans="4:4" x14ac:dyDescent="0.2">
      <c r="D4402" s="139"/>
    </row>
    <row r="4403" spans="4:4" x14ac:dyDescent="0.2">
      <c r="D4403" s="139"/>
    </row>
    <row r="4404" spans="4:4" x14ac:dyDescent="0.2">
      <c r="D4404" s="139"/>
    </row>
    <row r="4405" spans="4:4" x14ac:dyDescent="0.2">
      <c r="D4405" s="139"/>
    </row>
    <row r="4406" spans="4:4" x14ac:dyDescent="0.2">
      <c r="D4406" s="139"/>
    </row>
    <row r="4407" spans="4:4" x14ac:dyDescent="0.2">
      <c r="D4407" s="139"/>
    </row>
    <row r="4408" spans="4:4" x14ac:dyDescent="0.2">
      <c r="D4408" s="139"/>
    </row>
    <row r="4409" spans="4:4" x14ac:dyDescent="0.2">
      <c r="D4409" s="139"/>
    </row>
    <row r="4410" spans="4:4" x14ac:dyDescent="0.2">
      <c r="D4410" s="139"/>
    </row>
    <row r="4411" spans="4:4" x14ac:dyDescent="0.2">
      <c r="D4411" s="139"/>
    </row>
    <row r="4412" spans="4:4" x14ac:dyDescent="0.2">
      <c r="D4412" s="139"/>
    </row>
    <row r="4413" spans="4:4" x14ac:dyDescent="0.2">
      <c r="D4413" s="139"/>
    </row>
    <row r="4414" spans="4:4" x14ac:dyDescent="0.2">
      <c r="D4414" s="139"/>
    </row>
    <row r="4415" spans="4:4" x14ac:dyDescent="0.2">
      <c r="D4415" s="139"/>
    </row>
    <row r="4416" spans="4:4" x14ac:dyDescent="0.2">
      <c r="D4416" s="139"/>
    </row>
    <row r="4417" spans="4:4" x14ac:dyDescent="0.2">
      <c r="D4417" s="139"/>
    </row>
    <row r="4418" spans="4:4" x14ac:dyDescent="0.2">
      <c r="D4418" s="139"/>
    </row>
    <row r="4419" spans="4:4" x14ac:dyDescent="0.2">
      <c r="D4419" s="139"/>
    </row>
    <row r="4420" spans="4:4" x14ac:dyDescent="0.2">
      <c r="D4420" s="139"/>
    </row>
    <row r="4421" spans="4:4" x14ac:dyDescent="0.2">
      <c r="D4421" s="139"/>
    </row>
    <row r="4422" spans="4:4" x14ac:dyDescent="0.2">
      <c r="D4422" s="139"/>
    </row>
    <row r="4423" spans="4:4" x14ac:dyDescent="0.2">
      <c r="D4423" s="139"/>
    </row>
    <row r="4424" spans="4:4" x14ac:dyDescent="0.2">
      <c r="D4424" s="139"/>
    </row>
    <row r="4425" spans="4:4" x14ac:dyDescent="0.2">
      <c r="D4425" s="139"/>
    </row>
    <row r="4426" spans="4:4" x14ac:dyDescent="0.2">
      <c r="D4426" s="139"/>
    </row>
    <row r="4427" spans="4:4" x14ac:dyDescent="0.2">
      <c r="D4427" s="139"/>
    </row>
    <row r="4428" spans="4:4" x14ac:dyDescent="0.2">
      <c r="D4428" s="139"/>
    </row>
    <row r="4429" spans="4:4" x14ac:dyDescent="0.2">
      <c r="D4429" s="139"/>
    </row>
    <row r="4430" spans="4:4" x14ac:dyDescent="0.2">
      <c r="D4430" s="139"/>
    </row>
    <row r="4431" spans="4:4" x14ac:dyDescent="0.2">
      <c r="D4431" s="139"/>
    </row>
    <row r="4432" spans="4:4" x14ac:dyDescent="0.2">
      <c r="D4432" s="139"/>
    </row>
    <row r="4433" spans="4:4" x14ac:dyDescent="0.2">
      <c r="D4433" s="139"/>
    </row>
    <row r="4434" spans="4:4" x14ac:dyDescent="0.2">
      <c r="D4434" s="139"/>
    </row>
    <row r="4435" spans="4:4" x14ac:dyDescent="0.2">
      <c r="D4435" s="139"/>
    </row>
    <row r="4436" spans="4:4" x14ac:dyDescent="0.2">
      <c r="D4436" s="139"/>
    </row>
    <row r="4437" spans="4:4" x14ac:dyDescent="0.2">
      <c r="D4437" s="139"/>
    </row>
    <row r="4438" spans="4:4" x14ac:dyDescent="0.2">
      <c r="D4438" s="139"/>
    </row>
    <row r="4439" spans="4:4" x14ac:dyDescent="0.2">
      <c r="D4439" s="139"/>
    </row>
    <row r="4440" spans="4:4" x14ac:dyDescent="0.2">
      <c r="D4440" s="139"/>
    </row>
    <row r="4441" spans="4:4" x14ac:dyDescent="0.2">
      <c r="D4441" s="139"/>
    </row>
    <row r="4442" spans="4:4" x14ac:dyDescent="0.2">
      <c r="D4442" s="139"/>
    </row>
    <row r="4443" spans="4:4" x14ac:dyDescent="0.2">
      <c r="D4443" s="139"/>
    </row>
    <row r="4444" spans="4:4" x14ac:dyDescent="0.2">
      <c r="D4444" s="139"/>
    </row>
    <row r="4445" spans="4:4" x14ac:dyDescent="0.2">
      <c r="D4445" s="139"/>
    </row>
    <row r="4446" spans="4:4" x14ac:dyDescent="0.2">
      <c r="D4446" s="139"/>
    </row>
    <row r="4447" spans="4:4" x14ac:dyDescent="0.2">
      <c r="D4447" s="139"/>
    </row>
    <row r="4448" spans="4:4" x14ac:dyDescent="0.2">
      <c r="D4448" s="139"/>
    </row>
    <row r="4449" spans="4:4" x14ac:dyDescent="0.2">
      <c r="D4449" s="139"/>
    </row>
    <row r="4450" spans="4:4" x14ac:dyDescent="0.2">
      <c r="D4450" s="139"/>
    </row>
    <row r="4451" spans="4:4" x14ac:dyDescent="0.2">
      <c r="D4451" s="139"/>
    </row>
    <row r="4452" spans="4:4" x14ac:dyDescent="0.2">
      <c r="D4452" s="139"/>
    </row>
    <row r="4453" spans="4:4" x14ac:dyDescent="0.2">
      <c r="D4453" s="139"/>
    </row>
    <row r="4454" spans="4:4" x14ac:dyDescent="0.2">
      <c r="D4454" s="139"/>
    </row>
    <row r="4455" spans="4:4" x14ac:dyDescent="0.2">
      <c r="D4455" s="139"/>
    </row>
    <row r="4456" spans="4:4" x14ac:dyDescent="0.2">
      <c r="D4456" s="139"/>
    </row>
    <row r="4457" spans="4:4" x14ac:dyDescent="0.2">
      <c r="D4457" s="139"/>
    </row>
    <row r="4458" spans="4:4" x14ac:dyDescent="0.2">
      <c r="D4458" s="139"/>
    </row>
    <row r="4459" spans="4:4" x14ac:dyDescent="0.2">
      <c r="D4459" s="139"/>
    </row>
    <row r="4460" spans="4:4" x14ac:dyDescent="0.2">
      <c r="D4460" s="139"/>
    </row>
    <row r="4461" spans="4:4" x14ac:dyDescent="0.2">
      <c r="D4461" s="139"/>
    </row>
    <row r="4462" spans="4:4" x14ac:dyDescent="0.2">
      <c r="D4462" s="139"/>
    </row>
    <row r="4463" spans="4:4" x14ac:dyDescent="0.2">
      <c r="D4463" s="139"/>
    </row>
    <row r="4464" spans="4:4" x14ac:dyDescent="0.2">
      <c r="D4464" s="139"/>
    </row>
    <row r="4465" spans="4:4" x14ac:dyDescent="0.2">
      <c r="D4465" s="139"/>
    </row>
    <row r="4466" spans="4:4" x14ac:dyDescent="0.2">
      <c r="D4466" s="139"/>
    </row>
    <row r="4467" spans="4:4" x14ac:dyDescent="0.2">
      <c r="D4467" s="139"/>
    </row>
    <row r="4468" spans="4:4" x14ac:dyDescent="0.2">
      <c r="D4468" s="139"/>
    </row>
    <row r="4469" spans="4:4" x14ac:dyDescent="0.2">
      <c r="D4469" s="139"/>
    </row>
    <row r="4470" spans="4:4" x14ac:dyDescent="0.2">
      <c r="D4470" s="139"/>
    </row>
    <row r="4471" spans="4:4" x14ac:dyDescent="0.2">
      <c r="D4471" s="139"/>
    </row>
    <row r="4472" spans="4:4" x14ac:dyDescent="0.2">
      <c r="D4472" s="139"/>
    </row>
    <row r="4473" spans="4:4" x14ac:dyDescent="0.2">
      <c r="D4473" s="139"/>
    </row>
    <row r="4474" spans="4:4" x14ac:dyDescent="0.2">
      <c r="D4474" s="139"/>
    </row>
    <row r="4475" spans="4:4" x14ac:dyDescent="0.2">
      <c r="D4475" s="139"/>
    </row>
    <row r="4476" spans="4:4" x14ac:dyDescent="0.2">
      <c r="D4476" s="139"/>
    </row>
    <row r="4477" spans="4:4" x14ac:dyDescent="0.2">
      <c r="D4477" s="139"/>
    </row>
    <row r="4478" spans="4:4" x14ac:dyDescent="0.2">
      <c r="D4478" s="139"/>
    </row>
    <row r="4479" spans="4:4" x14ac:dyDescent="0.2">
      <c r="D4479" s="139"/>
    </row>
    <row r="4480" spans="4:4" x14ac:dyDescent="0.2">
      <c r="D4480" s="139"/>
    </row>
    <row r="4481" spans="4:4" x14ac:dyDescent="0.2">
      <c r="D4481" s="139"/>
    </row>
    <row r="4482" spans="4:4" x14ac:dyDescent="0.2">
      <c r="D4482" s="139"/>
    </row>
    <row r="4483" spans="4:4" x14ac:dyDescent="0.2">
      <c r="D4483" s="139"/>
    </row>
    <row r="4484" spans="4:4" x14ac:dyDescent="0.2">
      <c r="D4484" s="139"/>
    </row>
    <row r="4485" spans="4:4" x14ac:dyDescent="0.2">
      <c r="D4485" s="139"/>
    </row>
    <row r="4486" spans="4:4" x14ac:dyDescent="0.2">
      <c r="D4486" s="139"/>
    </row>
    <row r="4487" spans="4:4" x14ac:dyDescent="0.2">
      <c r="D4487" s="139"/>
    </row>
    <row r="4488" spans="4:4" x14ac:dyDescent="0.2">
      <c r="D4488" s="139"/>
    </row>
    <row r="4489" spans="4:4" x14ac:dyDescent="0.2">
      <c r="D4489" s="139"/>
    </row>
    <row r="4490" spans="4:4" x14ac:dyDescent="0.2">
      <c r="D4490" s="139"/>
    </row>
    <row r="4491" spans="4:4" x14ac:dyDescent="0.2">
      <c r="D4491" s="139"/>
    </row>
    <row r="4492" spans="4:4" x14ac:dyDescent="0.2">
      <c r="D4492" s="139"/>
    </row>
    <row r="4493" spans="4:4" x14ac:dyDescent="0.2">
      <c r="D4493" s="139"/>
    </row>
    <row r="4494" spans="4:4" x14ac:dyDescent="0.2">
      <c r="D4494" s="139"/>
    </row>
    <row r="4495" spans="4:4" x14ac:dyDescent="0.2">
      <c r="D4495" s="139"/>
    </row>
    <row r="4496" spans="4:4" x14ac:dyDescent="0.2">
      <c r="D4496" s="139"/>
    </row>
    <row r="4497" spans="4:4" x14ac:dyDescent="0.2">
      <c r="D4497" s="139"/>
    </row>
    <row r="4498" spans="4:4" x14ac:dyDescent="0.2">
      <c r="D4498" s="139"/>
    </row>
    <row r="4499" spans="4:4" x14ac:dyDescent="0.2">
      <c r="D4499" s="139"/>
    </row>
    <row r="4500" spans="4:4" x14ac:dyDescent="0.2">
      <c r="D4500" s="139"/>
    </row>
    <row r="4501" spans="4:4" x14ac:dyDescent="0.2">
      <c r="D4501" s="139"/>
    </row>
    <row r="4502" spans="4:4" x14ac:dyDescent="0.2">
      <c r="D4502" s="139"/>
    </row>
    <row r="4503" spans="4:4" x14ac:dyDescent="0.2">
      <c r="D4503" s="139"/>
    </row>
    <row r="4504" spans="4:4" x14ac:dyDescent="0.2">
      <c r="D4504" s="139"/>
    </row>
    <row r="4505" spans="4:4" x14ac:dyDescent="0.2">
      <c r="D4505" s="139"/>
    </row>
    <row r="4506" spans="4:4" x14ac:dyDescent="0.2">
      <c r="D4506" s="139"/>
    </row>
    <row r="4507" spans="4:4" x14ac:dyDescent="0.2">
      <c r="D4507" s="139"/>
    </row>
    <row r="4508" spans="4:4" x14ac:dyDescent="0.2">
      <c r="D4508" s="139"/>
    </row>
    <row r="4509" spans="4:4" x14ac:dyDescent="0.2">
      <c r="D4509" s="139"/>
    </row>
    <row r="4510" spans="4:4" x14ac:dyDescent="0.2">
      <c r="D4510" s="139"/>
    </row>
    <row r="4511" spans="4:4" x14ac:dyDescent="0.2">
      <c r="D4511" s="139"/>
    </row>
    <row r="4512" spans="4:4" x14ac:dyDescent="0.2">
      <c r="D4512" s="139"/>
    </row>
    <row r="4513" spans="4:4" x14ac:dyDescent="0.2">
      <c r="D4513" s="139"/>
    </row>
    <row r="4514" spans="4:4" x14ac:dyDescent="0.2">
      <c r="D4514" s="139"/>
    </row>
    <row r="4515" spans="4:4" x14ac:dyDescent="0.2">
      <c r="D4515" s="139"/>
    </row>
    <row r="4516" spans="4:4" x14ac:dyDescent="0.2">
      <c r="D4516" s="139"/>
    </row>
    <row r="4517" spans="4:4" x14ac:dyDescent="0.2">
      <c r="D4517" s="139"/>
    </row>
    <row r="4518" spans="4:4" x14ac:dyDescent="0.2">
      <c r="D4518" s="139"/>
    </row>
    <row r="4519" spans="4:4" x14ac:dyDescent="0.2">
      <c r="D4519" s="139"/>
    </row>
    <row r="4520" spans="4:4" x14ac:dyDescent="0.2">
      <c r="D4520" s="139"/>
    </row>
    <row r="4521" spans="4:4" x14ac:dyDescent="0.2">
      <c r="D4521" s="139"/>
    </row>
    <row r="4522" spans="4:4" x14ac:dyDescent="0.2">
      <c r="D4522" s="139"/>
    </row>
    <row r="4523" spans="4:4" x14ac:dyDescent="0.2">
      <c r="D4523" s="139"/>
    </row>
    <row r="4524" spans="4:4" x14ac:dyDescent="0.2">
      <c r="D4524" s="139"/>
    </row>
    <row r="4525" spans="4:4" x14ac:dyDescent="0.2">
      <c r="D4525" s="139"/>
    </row>
    <row r="4526" spans="4:4" x14ac:dyDescent="0.2">
      <c r="D4526" s="139"/>
    </row>
    <row r="4527" spans="4:4" x14ac:dyDescent="0.2">
      <c r="D4527" s="139"/>
    </row>
    <row r="4528" spans="4:4" x14ac:dyDescent="0.2">
      <c r="D4528" s="139"/>
    </row>
    <row r="4529" spans="4:4" x14ac:dyDescent="0.2">
      <c r="D4529" s="139"/>
    </row>
    <row r="4530" spans="4:4" x14ac:dyDescent="0.2">
      <c r="D4530" s="139"/>
    </row>
    <row r="4531" spans="4:4" x14ac:dyDescent="0.2">
      <c r="D4531" s="139"/>
    </row>
    <row r="4532" spans="4:4" x14ac:dyDescent="0.2">
      <c r="D4532" s="139"/>
    </row>
    <row r="4533" spans="4:4" x14ac:dyDescent="0.2">
      <c r="D4533" s="139"/>
    </row>
    <row r="4534" spans="4:4" x14ac:dyDescent="0.2">
      <c r="D4534" s="139"/>
    </row>
    <row r="4535" spans="4:4" x14ac:dyDescent="0.2">
      <c r="D4535" s="139"/>
    </row>
    <row r="4536" spans="4:4" x14ac:dyDescent="0.2">
      <c r="D4536" s="139"/>
    </row>
    <row r="4537" spans="4:4" x14ac:dyDescent="0.2">
      <c r="D4537" s="139"/>
    </row>
    <row r="4538" spans="4:4" x14ac:dyDescent="0.2">
      <c r="D4538" s="139"/>
    </row>
    <row r="4539" spans="4:4" x14ac:dyDescent="0.2">
      <c r="D4539" s="139"/>
    </row>
    <row r="4540" spans="4:4" x14ac:dyDescent="0.2">
      <c r="D4540" s="139"/>
    </row>
    <row r="4541" spans="4:4" x14ac:dyDescent="0.2">
      <c r="D4541" s="139"/>
    </row>
    <row r="4542" spans="4:4" x14ac:dyDescent="0.2">
      <c r="D4542" s="139"/>
    </row>
    <row r="4543" spans="4:4" x14ac:dyDescent="0.2">
      <c r="D4543" s="139"/>
    </row>
    <row r="4544" spans="4:4" x14ac:dyDescent="0.2">
      <c r="D4544" s="139"/>
    </row>
    <row r="4545" spans="4:4" x14ac:dyDescent="0.2">
      <c r="D4545" s="139"/>
    </row>
    <row r="4546" spans="4:4" x14ac:dyDescent="0.2">
      <c r="D4546" s="139"/>
    </row>
    <row r="4547" spans="4:4" x14ac:dyDescent="0.2">
      <c r="D4547" s="139"/>
    </row>
    <row r="4548" spans="4:4" x14ac:dyDescent="0.2">
      <c r="D4548" s="139"/>
    </row>
    <row r="4549" spans="4:4" x14ac:dyDescent="0.2">
      <c r="D4549" s="139"/>
    </row>
    <row r="4550" spans="4:4" x14ac:dyDescent="0.2">
      <c r="D4550" s="139"/>
    </row>
    <row r="4551" spans="4:4" x14ac:dyDescent="0.2">
      <c r="D4551" s="139"/>
    </row>
    <row r="4552" spans="4:4" x14ac:dyDescent="0.2">
      <c r="D4552" s="139"/>
    </row>
    <row r="4553" spans="4:4" x14ac:dyDescent="0.2">
      <c r="D4553" s="139"/>
    </row>
    <row r="4554" spans="4:4" x14ac:dyDescent="0.2">
      <c r="D4554" s="139"/>
    </row>
    <row r="4555" spans="4:4" x14ac:dyDescent="0.2">
      <c r="D4555" s="139"/>
    </row>
    <row r="4556" spans="4:4" x14ac:dyDescent="0.2">
      <c r="D4556" s="139"/>
    </row>
    <row r="4557" spans="4:4" x14ac:dyDescent="0.2">
      <c r="D4557" s="139"/>
    </row>
    <row r="4558" spans="4:4" x14ac:dyDescent="0.2">
      <c r="D4558" s="139"/>
    </row>
    <row r="4559" spans="4:4" x14ac:dyDescent="0.2">
      <c r="D4559" s="139"/>
    </row>
    <row r="4560" spans="4:4" x14ac:dyDescent="0.2">
      <c r="D4560" s="139"/>
    </row>
    <row r="4561" spans="4:4" x14ac:dyDescent="0.2">
      <c r="D4561" s="139"/>
    </row>
    <row r="4562" spans="4:4" x14ac:dyDescent="0.2">
      <c r="D4562" s="139"/>
    </row>
    <row r="4563" spans="4:4" x14ac:dyDescent="0.2">
      <c r="D4563" s="139"/>
    </row>
    <row r="4564" spans="4:4" x14ac:dyDescent="0.2">
      <c r="D4564" s="139"/>
    </row>
    <row r="4565" spans="4:4" x14ac:dyDescent="0.2">
      <c r="D4565" s="139"/>
    </row>
    <row r="4566" spans="4:4" x14ac:dyDescent="0.2">
      <c r="D4566" s="139"/>
    </row>
    <row r="4567" spans="4:4" x14ac:dyDescent="0.2">
      <c r="D4567" s="139"/>
    </row>
    <row r="4568" spans="4:4" x14ac:dyDescent="0.2">
      <c r="D4568" s="139"/>
    </row>
    <row r="4569" spans="4:4" x14ac:dyDescent="0.2">
      <c r="D4569" s="139"/>
    </row>
    <row r="4570" spans="4:4" x14ac:dyDescent="0.2">
      <c r="D4570" s="139"/>
    </row>
    <row r="4571" spans="4:4" x14ac:dyDescent="0.2">
      <c r="D4571" s="139"/>
    </row>
    <row r="4572" spans="4:4" x14ac:dyDescent="0.2">
      <c r="D4572" s="139"/>
    </row>
    <row r="4573" spans="4:4" x14ac:dyDescent="0.2">
      <c r="D4573" s="139"/>
    </row>
    <row r="4574" spans="4:4" x14ac:dyDescent="0.2">
      <c r="D4574" s="139"/>
    </row>
    <row r="4575" spans="4:4" x14ac:dyDescent="0.2">
      <c r="D4575" s="139"/>
    </row>
    <row r="4576" spans="4:4" x14ac:dyDescent="0.2">
      <c r="D4576" s="139"/>
    </row>
    <row r="4577" spans="4:4" x14ac:dyDescent="0.2">
      <c r="D4577" s="139"/>
    </row>
    <row r="4578" spans="4:4" x14ac:dyDescent="0.2">
      <c r="D4578" s="139"/>
    </row>
    <row r="4579" spans="4:4" x14ac:dyDescent="0.2">
      <c r="D4579" s="139"/>
    </row>
    <row r="4580" spans="4:4" x14ac:dyDescent="0.2">
      <c r="D4580" s="139"/>
    </row>
    <row r="4581" spans="4:4" x14ac:dyDescent="0.2">
      <c r="D4581" s="139"/>
    </row>
    <row r="4582" spans="4:4" x14ac:dyDescent="0.2">
      <c r="D4582" s="139"/>
    </row>
    <row r="4583" spans="4:4" x14ac:dyDescent="0.2">
      <c r="D4583" s="139"/>
    </row>
    <row r="4584" spans="4:4" x14ac:dyDescent="0.2">
      <c r="D4584" s="139"/>
    </row>
    <row r="4585" spans="4:4" x14ac:dyDescent="0.2">
      <c r="D4585" s="139"/>
    </row>
    <row r="4586" spans="4:4" x14ac:dyDescent="0.2">
      <c r="D4586" s="139"/>
    </row>
    <row r="4587" spans="4:4" x14ac:dyDescent="0.2">
      <c r="D4587" s="139"/>
    </row>
    <row r="4588" spans="4:4" x14ac:dyDescent="0.2">
      <c r="D4588" s="139"/>
    </row>
    <row r="4589" spans="4:4" x14ac:dyDescent="0.2">
      <c r="D4589" s="139"/>
    </row>
    <row r="4590" spans="4:4" x14ac:dyDescent="0.2">
      <c r="D4590" s="139"/>
    </row>
    <row r="4591" spans="4:4" x14ac:dyDescent="0.2">
      <c r="D4591" s="139"/>
    </row>
    <row r="4592" spans="4:4" x14ac:dyDescent="0.2">
      <c r="D4592" s="139"/>
    </row>
    <row r="4593" spans="4:4" x14ac:dyDescent="0.2">
      <c r="D4593" s="139"/>
    </row>
    <row r="4594" spans="4:4" x14ac:dyDescent="0.2">
      <c r="D4594" s="139"/>
    </row>
    <row r="4595" spans="4:4" x14ac:dyDescent="0.2">
      <c r="D4595" s="139"/>
    </row>
    <row r="4596" spans="4:4" x14ac:dyDescent="0.2">
      <c r="D4596" s="139"/>
    </row>
    <row r="4597" spans="4:4" x14ac:dyDescent="0.2">
      <c r="D4597" s="139"/>
    </row>
    <row r="4598" spans="4:4" x14ac:dyDescent="0.2">
      <c r="D4598" s="139"/>
    </row>
    <row r="4599" spans="4:4" x14ac:dyDescent="0.2">
      <c r="D4599" s="139"/>
    </row>
    <row r="4600" spans="4:4" x14ac:dyDescent="0.2">
      <c r="D4600" s="139"/>
    </row>
    <row r="4601" spans="4:4" x14ac:dyDescent="0.2">
      <c r="D4601" s="139"/>
    </row>
    <row r="4602" spans="4:4" x14ac:dyDescent="0.2">
      <c r="D4602" s="139"/>
    </row>
    <row r="4603" spans="4:4" x14ac:dyDescent="0.2">
      <c r="D4603" s="139"/>
    </row>
    <row r="4604" spans="4:4" x14ac:dyDescent="0.2">
      <c r="D4604" s="139"/>
    </row>
    <row r="4605" spans="4:4" x14ac:dyDescent="0.2">
      <c r="D4605" s="139"/>
    </row>
    <row r="4606" spans="4:4" x14ac:dyDescent="0.2">
      <c r="D4606" s="139"/>
    </row>
    <row r="4607" spans="4:4" x14ac:dyDescent="0.2">
      <c r="D4607" s="139"/>
    </row>
    <row r="4608" spans="4:4" x14ac:dyDescent="0.2">
      <c r="D4608" s="139"/>
    </row>
    <row r="4609" spans="4:4" x14ac:dyDescent="0.2">
      <c r="D4609" s="139"/>
    </row>
    <row r="4610" spans="4:4" x14ac:dyDescent="0.2">
      <c r="D4610" s="139"/>
    </row>
    <row r="4611" spans="4:4" x14ac:dyDescent="0.2">
      <c r="D4611" s="139"/>
    </row>
    <row r="4612" spans="4:4" x14ac:dyDescent="0.2">
      <c r="D4612" s="139"/>
    </row>
    <row r="4613" spans="4:4" x14ac:dyDescent="0.2">
      <c r="D4613" s="139"/>
    </row>
    <row r="4614" spans="4:4" x14ac:dyDescent="0.2">
      <c r="D4614" s="139"/>
    </row>
    <row r="4615" spans="4:4" x14ac:dyDescent="0.2">
      <c r="D4615" s="139"/>
    </row>
    <row r="4616" spans="4:4" x14ac:dyDescent="0.2">
      <c r="D4616" s="139"/>
    </row>
    <row r="4617" spans="4:4" x14ac:dyDescent="0.2">
      <c r="D4617" s="139"/>
    </row>
    <row r="4618" spans="4:4" x14ac:dyDescent="0.2">
      <c r="D4618" s="139"/>
    </row>
    <row r="4619" spans="4:4" x14ac:dyDescent="0.2">
      <c r="D4619" s="139"/>
    </row>
    <row r="4620" spans="4:4" x14ac:dyDescent="0.2">
      <c r="D4620" s="139"/>
    </row>
    <row r="4621" spans="4:4" x14ac:dyDescent="0.2">
      <c r="D4621" s="139"/>
    </row>
    <row r="4622" spans="4:4" x14ac:dyDescent="0.2">
      <c r="D4622" s="139"/>
    </row>
    <row r="4623" spans="4:4" x14ac:dyDescent="0.2">
      <c r="D4623" s="139"/>
    </row>
    <row r="4624" spans="4:4" x14ac:dyDescent="0.2">
      <c r="D4624" s="139"/>
    </row>
    <row r="4625" spans="4:4" x14ac:dyDescent="0.2">
      <c r="D4625" s="139"/>
    </row>
    <row r="4626" spans="4:4" x14ac:dyDescent="0.2">
      <c r="D4626" s="139"/>
    </row>
    <row r="4627" spans="4:4" x14ac:dyDescent="0.2">
      <c r="D4627" s="139"/>
    </row>
    <row r="4628" spans="4:4" x14ac:dyDescent="0.2">
      <c r="D4628" s="139"/>
    </row>
    <row r="4629" spans="4:4" x14ac:dyDescent="0.2">
      <c r="D4629" s="139"/>
    </row>
    <row r="4630" spans="4:4" x14ac:dyDescent="0.2">
      <c r="D4630" s="139"/>
    </row>
    <row r="4631" spans="4:4" x14ac:dyDescent="0.2">
      <c r="D4631" s="139"/>
    </row>
    <row r="4632" spans="4:4" x14ac:dyDescent="0.2">
      <c r="D4632" s="139"/>
    </row>
    <row r="4633" spans="4:4" x14ac:dyDescent="0.2">
      <c r="D4633" s="139"/>
    </row>
    <row r="4634" spans="4:4" x14ac:dyDescent="0.2">
      <c r="D4634" s="139"/>
    </row>
    <row r="4635" spans="4:4" x14ac:dyDescent="0.2">
      <c r="D4635" s="139"/>
    </row>
    <row r="4636" spans="4:4" x14ac:dyDescent="0.2">
      <c r="D4636" s="139"/>
    </row>
    <row r="4637" spans="4:4" x14ac:dyDescent="0.2">
      <c r="D4637" s="139"/>
    </row>
    <row r="4638" spans="4:4" x14ac:dyDescent="0.2">
      <c r="D4638" s="139"/>
    </row>
    <row r="4639" spans="4:4" x14ac:dyDescent="0.2">
      <c r="D4639" s="139"/>
    </row>
    <row r="4640" spans="4:4" x14ac:dyDescent="0.2">
      <c r="D4640" s="139"/>
    </row>
    <row r="4641" spans="4:4" x14ac:dyDescent="0.2">
      <c r="D4641" s="139"/>
    </row>
    <row r="4642" spans="4:4" x14ac:dyDescent="0.2">
      <c r="D4642" s="139"/>
    </row>
    <row r="4643" spans="4:4" x14ac:dyDescent="0.2">
      <c r="D4643" s="139"/>
    </row>
    <row r="4644" spans="4:4" x14ac:dyDescent="0.2">
      <c r="D4644" s="139"/>
    </row>
    <row r="4645" spans="4:4" x14ac:dyDescent="0.2">
      <c r="D4645" s="139"/>
    </row>
    <row r="4646" spans="4:4" x14ac:dyDescent="0.2">
      <c r="D4646" s="139"/>
    </row>
    <row r="4647" spans="4:4" x14ac:dyDescent="0.2">
      <c r="D4647" s="139"/>
    </row>
    <row r="4648" spans="4:4" x14ac:dyDescent="0.2">
      <c r="D4648" s="139"/>
    </row>
    <row r="4649" spans="4:4" x14ac:dyDescent="0.2">
      <c r="D4649" s="139"/>
    </row>
    <row r="4650" spans="4:4" x14ac:dyDescent="0.2">
      <c r="D4650" s="139"/>
    </row>
    <row r="4651" spans="4:4" x14ac:dyDescent="0.2">
      <c r="D4651" s="139"/>
    </row>
    <row r="4652" spans="4:4" x14ac:dyDescent="0.2">
      <c r="D4652" s="139"/>
    </row>
    <row r="4653" spans="4:4" x14ac:dyDescent="0.2">
      <c r="D4653" s="139"/>
    </row>
    <row r="4654" spans="4:4" x14ac:dyDescent="0.2">
      <c r="D4654" s="139"/>
    </row>
    <row r="4655" spans="4:4" x14ac:dyDescent="0.2">
      <c r="D4655" s="139"/>
    </row>
    <row r="4656" spans="4:4" x14ac:dyDescent="0.2">
      <c r="D4656" s="139"/>
    </row>
    <row r="4657" spans="4:4" x14ac:dyDescent="0.2">
      <c r="D4657" s="139"/>
    </row>
    <row r="4658" spans="4:4" x14ac:dyDescent="0.2">
      <c r="D4658" s="139"/>
    </row>
    <row r="4659" spans="4:4" x14ac:dyDescent="0.2">
      <c r="D4659" s="139"/>
    </row>
    <row r="4660" spans="4:4" x14ac:dyDescent="0.2">
      <c r="D4660" s="139"/>
    </row>
    <row r="4661" spans="4:4" x14ac:dyDescent="0.2">
      <c r="D4661" s="139"/>
    </row>
    <row r="4662" spans="4:4" x14ac:dyDescent="0.2">
      <c r="D4662" s="139"/>
    </row>
    <row r="4663" spans="4:4" x14ac:dyDescent="0.2">
      <c r="D4663" s="139"/>
    </row>
    <row r="4664" spans="4:4" x14ac:dyDescent="0.2">
      <c r="D4664" s="139"/>
    </row>
    <row r="4665" spans="4:4" x14ac:dyDescent="0.2">
      <c r="D4665" s="139"/>
    </row>
    <row r="4666" spans="4:4" x14ac:dyDescent="0.2">
      <c r="D4666" s="139"/>
    </row>
    <row r="4667" spans="4:4" x14ac:dyDescent="0.2">
      <c r="D4667" s="139"/>
    </row>
    <row r="4668" spans="4:4" x14ac:dyDescent="0.2">
      <c r="D4668" s="139"/>
    </row>
    <row r="4669" spans="4:4" x14ac:dyDescent="0.2">
      <c r="D4669" s="139"/>
    </row>
    <row r="4670" spans="4:4" x14ac:dyDescent="0.2">
      <c r="D4670" s="139"/>
    </row>
    <row r="4671" spans="4:4" x14ac:dyDescent="0.2">
      <c r="D4671" s="139"/>
    </row>
    <row r="4672" spans="4:4" x14ac:dyDescent="0.2">
      <c r="D4672" s="139"/>
    </row>
    <row r="4673" spans="4:4" x14ac:dyDescent="0.2">
      <c r="D4673" s="139"/>
    </row>
    <row r="4674" spans="4:4" x14ac:dyDescent="0.2">
      <c r="D4674" s="139"/>
    </row>
    <row r="4675" spans="4:4" x14ac:dyDescent="0.2">
      <c r="D4675" s="139"/>
    </row>
    <row r="4676" spans="4:4" x14ac:dyDescent="0.2">
      <c r="D4676" s="139"/>
    </row>
    <row r="4677" spans="4:4" x14ac:dyDescent="0.2">
      <c r="D4677" s="139"/>
    </row>
    <row r="4678" spans="4:4" x14ac:dyDescent="0.2">
      <c r="D4678" s="139"/>
    </row>
    <row r="4679" spans="4:4" x14ac:dyDescent="0.2">
      <c r="D4679" s="139"/>
    </row>
    <row r="4680" spans="4:4" x14ac:dyDescent="0.2">
      <c r="D4680" s="139"/>
    </row>
    <row r="4681" spans="4:4" x14ac:dyDescent="0.2">
      <c r="D4681" s="139"/>
    </row>
    <row r="4682" spans="4:4" x14ac:dyDescent="0.2">
      <c r="D4682" s="139"/>
    </row>
    <row r="4683" spans="4:4" x14ac:dyDescent="0.2">
      <c r="D4683" s="139"/>
    </row>
    <row r="4684" spans="4:4" x14ac:dyDescent="0.2">
      <c r="D4684" s="139"/>
    </row>
    <row r="4685" spans="4:4" x14ac:dyDescent="0.2">
      <c r="D4685" s="139"/>
    </row>
    <row r="4686" spans="4:4" x14ac:dyDescent="0.2">
      <c r="D4686" s="139"/>
    </row>
    <row r="4687" spans="4:4" x14ac:dyDescent="0.2">
      <c r="D4687" s="139"/>
    </row>
    <row r="4688" spans="4:4" x14ac:dyDescent="0.2">
      <c r="D4688" s="139"/>
    </row>
    <row r="4689" spans="4:4" x14ac:dyDescent="0.2">
      <c r="D4689" s="139"/>
    </row>
    <row r="4690" spans="4:4" x14ac:dyDescent="0.2">
      <c r="D4690" s="139"/>
    </row>
    <row r="4691" spans="4:4" x14ac:dyDescent="0.2">
      <c r="D4691" s="139"/>
    </row>
    <row r="4692" spans="4:4" x14ac:dyDescent="0.2">
      <c r="D4692" s="139"/>
    </row>
    <row r="4693" spans="4:4" x14ac:dyDescent="0.2">
      <c r="D4693" s="139"/>
    </row>
    <row r="4694" spans="4:4" x14ac:dyDescent="0.2">
      <c r="D4694" s="139"/>
    </row>
    <row r="4695" spans="4:4" x14ac:dyDescent="0.2">
      <c r="D4695" s="139"/>
    </row>
    <row r="4696" spans="4:4" x14ac:dyDescent="0.2">
      <c r="D4696" s="139"/>
    </row>
    <row r="4697" spans="4:4" x14ac:dyDescent="0.2">
      <c r="D4697" s="139"/>
    </row>
    <row r="4698" spans="4:4" x14ac:dyDescent="0.2">
      <c r="D4698" s="139"/>
    </row>
    <row r="4699" spans="4:4" x14ac:dyDescent="0.2">
      <c r="D4699" s="139"/>
    </row>
    <row r="4700" spans="4:4" x14ac:dyDescent="0.2">
      <c r="D4700" s="139"/>
    </row>
    <row r="4701" spans="4:4" x14ac:dyDescent="0.2">
      <c r="D4701" s="139"/>
    </row>
    <row r="4702" spans="4:4" x14ac:dyDescent="0.2">
      <c r="D4702" s="139"/>
    </row>
    <row r="4703" spans="4:4" x14ac:dyDescent="0.2">
      <c r="D4703" s="139"/>
    </row>
    <row r="4704" spans="4:4" x14ac:dyDescent="0.2">
      <c r="D4704" s="139"/>
    </row>
    <row r="4705" spans="4:4" x14ac:dyDescent="0.2">
      <c r="D4705" s="139"/>
    </row>
    <row r="4706" spans="4:4" x14ac:dyDescent="0.2">
      <c r="D4706" s="139"/>
    </row>
    <row r="4707" spans="4:4" x14ac:dyDescent="0.2">
      <c r="D4707" s="139"/>
    </row>
    <row r="4708" spans="4:4" x14ac:dyDescent="0.2">
      <c r="D4708" s="139"/>
    </row>
    <row r="4709" spans="4:4" x14ac:dyDescent="0.2">
      <c r="D4709" s="139"/>
    </row>
    <row r="4710" spans="4:4" x14ac:dyDescent="0.2">
      <c r="D4710" s="139"/>
    </row>
    <row r="4711" spans="4:4" x14ac:dyDescent="0.2">
      <c r="D4711" s="139"/>
    </row>
    <row r="4712" spans="4:4" x14ac:dyDescent="0.2">
      <c r="D4712" s="139"/>
    </row>
    <row r="4713" spans="4:4" x14ac:dyDescent="0.2">
      <c r="D4713" s="139"/>
    </row>
    <row r="4714" spans="4:4" x14ac:dyDescent="0.2">
      <c r="D4714" s="139"/>
    </row>
    <row r="4715" spans="4:4" x14ac:dyDescent="0.2">
      <c r="D4715" s="139"/>
    </row>
    <row r="4716" spans="4:4" x14ac:dyDescent="0.2">
      <c r="D4716" s="139"/>
    </row>
    <row r="4717" spans="4:4" x14ac:dyDescent="0.2">
      <c r="D4717" s="139"/>
    </row>
    <row r="4718" spans="4:4" x14ac:dyDescent="0.2">
      <c r="D4718" s="139"/>
    </row>
    <row r="4719" spans="4:4" x14ac:dyDescent="0.2">
      <c r="D4719" s="139"/>
    </row>
    <row r="4720" spans="4:4" x14ac:dyDescent="0.2">
      <c r="D4720" s="139"/>
    </row>
    <row r="4721" spans="4:4" x14ac:dyDescent="0.2">
      <c r="D4721" s="139"/>
    </row>
    <row r="4722" spans="4:4" x14ac:dyDescent="0.2">
      <c r="D4722" s="139"/>
    </row>
    <row r="4723" spans="4:4" x14ac:dyDescent="0.2">
      <c r="D4723" s="139"/>
    </row>
    <row r="4724" spans="4:4" x14ac:dyDescent="0.2">
      <c r="D4724" s="139"/>
    </row>
    <row r="4725" spans="4:4" x14ac:dyDescent="0.2">
      <c r="D4725" s="139"/>
    </row>
    <row r="4726" spans="4:4" x14ac:dyDescent="0.2">
      <c r="D4726" s="139"/>
    </row>
    <row r="4727" spans="4:4" x14ac:dyDescent="0.2">
      <c r="D4727" s="139"/>
    </row>
    <row r="4728" spans="4:4" x14ac:dyDescent="0.2">
      <c r="D4728" s="139"/>
    </row>
    <row r="4729" spans="4:4" x14ac:dyDescent="0.2">
      <c r="D4729" s="139"/>
    </row>
    <row r="4730" spans="4:4" x14ac:dyDescent="0.2">
      <c r="D4730" s="139"/>
    </row>
    <row r="4731" spans="4:4" x14ac:dyDescent="0.2">
      <c r="D4731" s="139"/>
    </row>
    <row r="4732" spans="4:4" x14ac:dyDescent="0.2">
      <c r="D4732" s="139"/>
    </row>
    <row r="4733" spans="4:4" x14ac:dyDescent="0.2">
      <c r="D4733" s="139"/>
    </row>
    <row r="4734" spans="4:4" x14ac:dyDescent="0.2">
      <c r="D4734" s="139"/>
    </row>
    <row r="4735" spans="4:4" x14ac:dyDescent="0.2">
      <c r="D4735" s="139"/>
    </row>
    <row r="4736" spans="4:4" x14ac:dyDescent="0.2">
      <c r="D4736" s="139"/>
    </row>
    <row r="4737" spans="4:4" x14ac:dyDescent="0.2">
      <c r="D4737" s="139"/>
    </row>
    <row r="4738" spans="4:4" x14ac:dyDescent="0.2">
      <c r="D4738" s="139"/>
    </row>
    <row r="4739" spans="4:4" x14ac:dyDescent="0.2">
      <c r="D4739" s="139"/>
    </row>
    <row r="4740" spans="4:4" x14ac:dyDescent="0.2">
      <c r="D4740" s="139"/>
    </row>
    <row r="4741" spans="4:4" x14ac:dyDescent="0.2">
      <c r="D4741" s="139"/>
    </row>
    <row r="4742" spans="4:4" x14ac:dyDescent="0.2">
      <c r="D4742" s="139"/>
    </row>
    <row r="4743" spans="4:4" x14ac:dyDescent="0.2">
      <c r="D4743" s="139"/>
    </row>
    <row r="4744" spans="4:4" x14ac:dyDescent="0.2">
      <c r="D4744" s="139"/>
    </row>
    <row r="4745" spans="4:4" x14ac:dyDescent="0.2">
      <c r="D4745" s="139"/>
    </row>
    <row r="4746" spans="4:4" x14ac:dyDescent="0.2">
      <c r="D4746" s="139"/>
    </row>
    <row r="4747" spans="4:4" x14ac:dyDescent="0.2">
      <c r="D4747" s="139"/>
    </row>
    <row r="4748" spans="4:4" x14ac:dyDescent="0.2">
      <c r="D4748" s="139"/>
    </row>
    <row r="4749" spans="4:4" x14ac:dyDescent="0.2">
      <c r="D4749" s="139"/>
    </row>
    <row r="4750" spans="4:4" x14ac:dyDescent="0.2">
      <c r="D4750" s="139"/>
    </row>
    <row r="4751" spans="4:4" x14ac:dyDescent="0.2">
      <c r="D4751" s="139"/>
    </row>
    <row r="4752" spans="4:4" x14ac:dyDescent="0.2">
      <c r="D4752" s="139"/>
    </row>
    <row r="4753" spans="4:4" x14ac:dyDescent="0.2">
      <c r="D4753" s="139"/>
    </row>
    <row r="4754" spans="4:4" x14ac:dyDescent="0.2">
      <c r="D4754" s="139"/>
    </row>
    <row r="4755" spans="4:4" x14ac:dyDescent="0.2">
      <c r="D4755" s="139"/>
    </row>
    <row r="4756" spans="4:4" x14ac:dyDescent="0.2">
      <c r="D4756" s="139"/>
    </row>
    <row r="4757" spans="4:4" x14ac:dyDescent="0.2">
      <c r="D4757" s="139"/>
    </row>
    <row r="4758" spans="4:4" x14ac:dyDescent="0.2">
      <c r="D4758" s="139"/>
    </row>
    <row r="4759" spans="4:4" x14ac:dyDescent="0.2">
      <c r="D4759" s="139"/>
    </row>
    <row r="4760" spans="4:4" x14ac:dyDescent="0.2">
      <c r="D4760" s="139"/>
    </row>
    <row r="4761" spans="4:4" x14ac:dyDescent="0.2">
      <c r="D4761" s="139"/>
    </row>
    <row r="4762" spans="4:4" x14ac:dyDescent="0.2">
      <c r="D4762" s="139"/>
    </row>
    <row r="4763" spans="4:4" x14ac:dyDescent="0.2">
      <c r="D4763" s="139"/>
    </row>
    <row r="4764" spans="4:4" x14ac:dyDescent="0.2">
      <c r="D4764" s="139"/>
    </row>
    <row r="4765" spans="4:4" x14ac:dyDescent="0.2">
      <c r="D4765" s="139"/>
    </row>
    <row r="4766" spans="4:4" x14ac:dyDescent="0.2">
      <c r="D4766" s="139"/>
    </row>
    <row r="4767" spans="4:4" x14ac:dyDescent="0.2">
      <c r="D4767" s="139"/>
    </row>
    <row r="4768" spans="4:4" x14ac:dyDescent="0.2">
      <c r="D4768" s="139"/>
    </row>
    <row r="4769" spans="4:4" x14ac:dyDescent="0.2">
      <c r="D4769" s="139"/>
    </row>
    <row r="4770" spans="4:4" x14ac:dyDescent="0.2">
      <c r="D4770" s="139"/>
    </row>
    <row r="4771" spans="4:4" x14ac:dyDescent="0.2">
      <c r="D4771" s="139"/>
    </row>
    <row r="4772" spans="4:4" x14ac:dyDescent="0.2">
      <c r="D4772" s="139"/>
    </row>
    <row r="4773" spans="4:4" x14ac:dyDescent="0.2">
      <c r="D4773" s="139"/>
    </row>
    <row r="4774" spans="4:4" x14ac:dyDescent="0.2">
      <c r="D4774" s="139"/>
    </row>
    <row r="4775" spans="4:4" x14ac:dyDescent="0.2">
      <c r="D4775" s="139"/>
    </row>
    <row r="4776" spans="4:4" x14ac:dyDescent="0.2">
      <c r="D4776" s="139"/>
    </row>
    <row r="4777" spans="4:4" x14ac:dyDescent="0.2">
      <c r="D4777" s="139"/>
    </row>
    <row r="4778" spans="4:4" x14ac:dyDescent="0.2">
      <c r="D4778" s="139"/>
    </row>
    <row r="4779" spans="4:4" x14ac:dyDescent="0.2">
      <c r="D4779" s="139"/>
    </row>
    <row r="4780" spans="4:4" x14ac:dyDescent="0.2">
      <c r="D4780" s="139"/>
    </row>
    <row r="4781" spans="4:4" x14ac:dyDescent="0.2">
      <c r="D4781" s="139"/>
    </row>
    <row r="4782" spans="4:4" x14ac:dyDescent="0.2">
      <c r="D4782" s="139"/>
    </row>
    <row r="4783" spans="4:4" x14ac:dyDescent="0.2">
      <c r="D4783" s="139"/>
    </row>
    <row r="4784" spans="4:4" x14ac:dyDescent="0.2">
      <c r="D4784" s="139"/>
    </row>
    <row r="4785" spans="4:4" x14ac:dyDescent="0.2">
      <c r="D4785" s="139"/>
    </row>
    <row r="4786" spans="4:4" x14ac:dyDescent="0.2">
      <c r="D4786" s="139"/>
    </row>
    <row r="4787" spans="4:4" x14ac:dyDescent="0.2">
      <c r="D4787" s="139"/>
    </row>
    <row r="4788" spans="4:4" x14ac:dyDescent="0.2">
      <c r="D4788" s="139"/>
    </row>
    <row r="4789" spans="4:4" x14ac:dyDescent="0.2">
      <c r="D4789" s="139"/>
    </row>
    <row r="4790" spans="4:4" x14ac:dyDescent="0.2">
      <c r="D4790" s="139"/>
    </row>
    <row r="4791" spans="4:4" x14ac:dyDescent="0.2">
      <c r="D4791" s="139"/>
    </row>
    <row r="4792" spans="4:4" x14ac:dyDescent="0.2">
      <c r="D4792" s="139"/>
    </row>
    <row r="4793" spans="4:4" x14ac:dyDescent="0.2">
      <c r="D4793" s="139"/>
    </row>
    <row r="4794" spans="4:4" x14ac:dyDescent="0.2">
      <c r="D4794" s="139"/>
    </row>
    <row r="4795" spans="4:4" x14ac:dyDescent="0.2">
      <c r="D4795" s="139"/>
    </row>
    <row r="4796" spans="4:4" x14ac:dyDescent="0.2">
      <c r="D4796" s="139"/>
    </row>
    <row r="4797" spans="4:4" x14ac:dyDescent="0.2">
      <c r="D4797" s="139"/>
    </row>
    <row r="4798" spans="4:4" x14ac:dyDescent="0.2">
      <c r="D4798" s="139"/>
    </row>
    <row r="4799" spans="4:4" x14ac:dyDescent="0.2">
      <c r="D4799" s="139"/>
    </row>
    <row r="4800" spans="4:4" x14ac:dyDescent="0.2">
      <c r="D4800" s="139"/>
    </row>
    <row r="4801" spans="4:4" x14ac:dyDescent="0.2">
      <c r="D4801" s="139"/>
    </row>
    <row r="4802" spans="4:4" x14ac:dyDescent="0.2">
      <c r="D4802" s="139"/>
    </row>
    <row r="4803" spans="4:4" x14ac:dyDescent="0.2">
      <c r="D4803" s="139"/>
    </row>
    <row r="4804" spans="4:4" x14ac:dyDescent="0.2">
      <c r="D4804" s="139"/>
    </row>
    <row r="4805" spans="4:4" x14ac:dyDescent="0.2">
      <c r="D4805" s="139"/>
    </row>
    <row r="4806" spans="4:4" x14ac:dyDescent="0.2">
      <c r="D4806" s="139"/>
    </row>
    <row r="4807" spans="4:4" x14ac:dyDescent="0.2">
      <c r="D4807" s="139"/>
    </row>
    <row r="4808" spans="4:4" x14ac:dyDescent="0.2">
      <c r="D4808" s="139"/>
    </row>
    <row r="4809" spans="4:4" x14ac:dyDescent="0.2">
      <c r="D4809" s="139"/>
    </row>
    <row r="4810" spans="4:4" x14ac:dyDescent="0.2">
      <c r="D4810" s="139"/>
    </row>
    <row r="4811" spans="4:4" x14ac:dyDescent="0.2">
      <c r="D4811" s="139"/>
    </row>
    <row r="4812" spans="4:4" x14ac:dyDescent="0.2">
      <c r="D4812" s="139"/>
    </row>
    <row r="4813" spans="4:4" x14ac:dyDescent="0.2">
      <c r="D4813" s="139"/>
    </row>
    <row r="4814" spans="4:4" x14ac:dyDescent="0.2">
      <c r="D4814" s="139"/>
    </row>
    <row r="4815" spans="4:4" x14ac:dyDescent="0.2">
      <c r="D4815" s="139"/>
    </row>
    <row r="4816" spans="4:4" x14ac:dyDescent="0.2">
      <c r="D4816" s="139"/>
    </row>
    <row r="4817" spans="4:4" x14ac:dyDescent="0.2">
      <c r="D4817" s="139"/>
    </row>
    <row r="4818" spans="4:4" x14ac:dyDescent="0.2">
      <c r="D4818" s="139"/>
    </row>
    <row r="4819" spans="4:4" x14ac:dyDescent="0.2">
      <c r="D4819" s="139"/>
    </row>
    <row r="4820" spans="4:4" x14ac:dyDescent="0.2">
      <c r="D4820" s="139"/>
    </row>
    <row r="4821" spans="4:4" x14ac:dyDescent="0.2">
      <c r="D4821" s="139"/>
    </row>
    <row r="4822" spans="4:4" x14ac:dyDescent="0.2">
      <c r="D4822" s="139"/>
    </row>
    <row r="4823" spans="4:4" x14ac:dyDescent="0.2">
      <c r="D4823" s="139"/>
    </row>
    <row r="4824" spans="4:4" x14ac:dyDescent="0.2">
      <c r="D4824" s="139"/>
    </row>
    <row r="4825" spans="4:4" x14ac:dyDescent="0.2">
      <c r="D4825" s="139"/>
    </row>
    <row r="4826" spans="4:4" x14ac:dyDescent="0.2">
      <c r="D4826" s="139"/>
    </row>
    <row r="4827" spans="4:4" x14ac:dyDescent="0.2">
      <c r="D4827" s="139"/>
    </row>
    <row r="4828" spans="4:4" x14ac:dyDescent="0.2">
      <c r="D4828" s="139"/>
    </row>
    <row r="4829" spans="4:4" x14ac:dyDescent="0.2">
      <c r="D4829" s="139"/>
    </row>
    <row r="4830" spans="4:4" x14ac:dyDescent="0.2">
      <c r="D4830" s="139"/>
    </row>
    <row r="4831" spans="4:4" x14ac:dyDescent="0.2">
      <c r="D4831" s="139"/>
    </row>
    <row r="4832" spans="4:4" x14ac:dyDescent="0.2">
      <c r="D4832" s="139"/>
    </row>
    <row r="4833" spans="4:4" x14ac:dyDescent="0.2">
      <c r="D4833" s="139"/>
    </row>
    <row r="4834" spans="4:4" x14ac:dyDescent="0.2">
      <c r="D4834" s="139"/>
    </row>
    <row r="4835" spans="4:4" x14ac:dyDescent="0.2">
      <c r="D4835" s="139"/>
    </row>
    <row r="4836" spans="4:4" x14ac:dyDescent="0.2">
      <c r="D4836" s="139"/>
    </row>
    <row r="4837" spans="4:4" x14ac:dyDescent="0.2">
      <c r="D4837" s="139"/>
    </row>
    <row r="4838" spans="4:4" x14ac:dyDescent="0.2">
      <c r="D4838" s="139"/>
    </row>
    <row r="4839" spans="4:4" x14ac:dyDescent="0.2">
      <c r="D4839" s="139"/>
    </row>
    <row r="4840" spans="4:4" x14ac:dyDescent="0.2">
      <c r="D4840" s="139"/>
    </row>
    <row r="4841" spans="4:4" x14ac:dyDescent="0.2">
      <c r="D4841" s="139"/>
    </row>
    <row r="4842" spans="4:4" x14ac:dyDescent="0.2">
      <c r="D4842" s="139"/>
    </row>
    <row r="4843" spans="4:4" x14ac:dyDescent="0.2">
      <c r="D4843" s="139"/>
    </row>
    <row r="4844" spans="4:4" x14ac:dyDescent="0.2">
      <c r="D4844" s="139"/>
    </row>
    <row r="4845" spans="4:4" x14ac:dyDescent="0.2">
      <c r="D4845" s="139"/>
    </row>
    <row r="4846" spans="4:4" x14ac:dyDescent="0.2">
      <c r="D4846" s="139"/>
    </row>
    <row r="4847" spans="4:4" x14ac:dyDescent="0.2">
      <c r="D4847" s="139"/>
    </row>
    <row r="4848" spans="4:4" x14ac:dyDescent="0.2">
      <c r="D4848" s="139"/>
    </row>
    <row r="4849" spans="4:4" x14ac:dyDescent="0.2">
      <c r="D4849" s="139"/>
    </row>
    <row r="4850" spans="4:4" x14ac:dyDescent="0.2">
      <c r="D4850" s="139"/>
    </row>
    <row r="4851" spans="4:4" x14ac:dyDescent="0.2">
      <c r="D4851" s="139"/>
    </row>
    <row r="4852" spans="4:4" x14ac:dyDescent="0.2">
      <c r="D4852" s="139"/>
    </row>
    <row r="4853" spans="4:4" x14ac:dyDescent="0.2">
      <c r="D4853" s="139"/>
    </row>
    <row r="4854" spans="4:4" x14ac:dyDescent="0.2">
      <c r="D4854" s="139"/>
    </row>
    <row r="4855" spans="4:4" x14ac:dyDescent="0.2">
      <c r="D4855" s="139"/>
    </row>
    <row r="4856" spans="4:4" x14ac:dyDescent="0.2">
      <c r="D4856" s="139"/>
    </row>
    <row r="4857" spans="4:4" x14ac:dyDescent="0.2">
      <c r="D4857" s="139"/>
    </row>
    <row r="4858" spans="4:4" x14ac:dyDescent="0.2">
      <c r="D4858" s="139"/>
    </row>
    <row r="4859" spans="4:4" x14ac:dyDescent="0.2">
      <c r="D4859" s="139"/>
    </row>
    <row r="4860" spans="4:4" x14ac:dyDescent="0.2">
      <c r="D4860" s="139"/>
    </row>
    <row r="4861" spans="4:4" x14ac:dyDescent="0.2">
      <c r="D4861" s="139"/>
    </row>
    <row r="4862" spans="4:4" x14ac:dyDescent="0.2">
      <c r="D4862" s="139"/>
    </row>
    <row r="4863" spans="4:4" x14ac:dyDescent="0.2">
      <c r="D4863" s="139"/>
    </row>
    <row r="4864" spans="4:4" x14ac:dyDescent="0.2">
      <c r="D4864" s="139"/>
    </row>
    <row r="4865" spans="4:4" x14ac:dyDescent="0.2">
      <c r="D4865" s="139"/>
    </row>
    <row r="4866" spans="4:4" x14ac:dyDescent="0.2">
      <c r="D4866" s="139"/>
    </row>
    <row r="4867" spans="4:4" x14ac:dyDescent="0.2">
      <c r="D4867" s="139"/>
    </row>
    <row r="4868" spans="4:4" x14ac:dyDescent="0.2">
      <c r="D4868" s="139"/>
    </row>
    <row r="4869" spans="4:4" x14ac:dyDescent="0.2">
      <c r="D4869" s="139"/>
    </row>
    <row r="4870" spans="4:4" x14ac:dyDescent="0.2">
      <c r="D4870" s="139"/>
    </row>
    <row r="4871" spans="4:4" x14ac:dyDescent="0.2">
      <c r="D4871" s="139"/>
    </row>
    <row r="4872" spans="4:4" x14ac:dyDescent="0.2">
      <c r="D4872" s="139"/>
    </row>
    <row r="4873" spans="4:4" x14ac:dyDescent="0.2">
      <c r="D4873" s="139"/>
    </row>
    <row r="4874" spans="4:4" x14ac:dyDescent="0.2">
      <c r="D4874" s="139"/>
    </row>
    <row r="4875" spans="4:4" x14ac:dyDescent="0.2">
      <c r="D4875" s="139"/>
    </row>
    <row r="4876" spans="4:4" x14ac:dyDescent="0.2">
      <c r="D4876" s="139"/>
    </row>
    <row r="4877" spans="4:4" x14ac:dyDescent="0.2">
      <c r="D4877" s="139"/>
    </row>
    <row r="4878" spans="4:4" x14ac:dyDescent="0.2">
      <c r="D4878" s="139"/>
    </row>
    <row r="4879" spans="4:4" x14ac:dyDescent="0.2">
      <c r="D4879" s="139"/>
    </row>
    <row r="4880" spans="4:4" x14ac:dyDescent="0.2">
      <c r="D4880" s="139"/>
    </row>
    <row r="4881" spans="4:4" x14ac:dyDescent="0.2">
      <c r="D4881" s="139"/>
    </row>
    <row r="4882" spans="4:4" x14ac:dyDescent="0.2">
      <c r="D4882" s="139"/>
    </row>
    <row r="4883" spans="4:4" x14ac:dyDescent="0.2">
      <c r="D4883" s="139"/>
    </row>
    <row r="4884" spans="4:4" x14ac:dyDescent="0.2">
      <c r="D4884" s="139"/>
    </row>
    <row r="4885" spans="4:4" x14ac:dyDescent="0.2">
      <c r="D4885" s="139"/>
    </row>
    <row r="4886" spans="4:4" x14ac:dyDescent="0.2">
      <c r="D4886" s="139"/>
    </row>
    <row r="4887" spans="4:4" x14ac:dyDescent="0.2">
      <c r="D4887" s="139"/>
    </row>
    <row r="4888" spans="4:4" x14ac:dyDescent="0.2">
      <c r="D4888" s="139"/>
    </row>
    <row r="4889" spans="4:4" x14ac:dyDescent="0.2">
      <c r="D4889" s="139"/>
    </row>
    <row r="4890" spans="4:4" x14ac:dyDescent="0.2">
      <c r="D4890" s="139"/>
    </row>
    <row r="4891" spans="4:4" x14ac:dyDescent="0.2">
      <c r="D4891" s="139"/>
    </row>
    <row r="4892" spans="4:4" x14ac:dyDescent="0.2">
      <c r="D4892" s="139"/>
    </row>
    <row r="4893" spans="4:4" x14ac:dyDescent="0.2">
      <c r="D4893" s="139"/>
    </row>
    <row r="4894" spans="4:4" x14ac:dyDescent="0.2">
      <c r="D4894" s="139"/>
    </row>
    <row r="4895" spans="4:4" x14ac:dyDescent="0.2">
      <c r="D4895" s="139"/>
    </row>
    <row r="4896" spans="4:4" x14ac:dyDescent="0.2">
      <c r="D4896" s="139"/>
    </row>
    <row r="4897" spans="4:4" x14ac:dyDescent="0.2">
      <c r="D4897" s="139"/>
    </row>
    <row r="4898" spans="4:4" x14ac:dyDescent="0.2">
      <c r="D4898" s="139"/>
    </row>
    <row r="4899" spans="4:4" x14ac:dyDescent="0.2">
      <c r="D4899" s="139"/>
    </row>
    <row r="4900" spans="4:4" x14ac:dyDescent="0.2">
      <c r="D4900" s="139"/>
    </row>
    <row r="4901" spans="4:4" x14ac:dyDescent="0.2">
      <c r="D4901" s="139"/>
    </row>
    <row r="4902" spans="4:4" x14ac:dyDescent="0.2">
      <c r="D4902" s="139"/>
    </row>
    <row r="4903" spans="4:4" x14ac:dyDescent="0.2">
      <c r="D4903" s="139"/>
    </row>
    <row r="4904" spans="4:4" x14ac:dyDescent="0.2">
      <c r="D4904" s="139"/>
    </row>
    <row r="4905" spans="4:4" x14ac:dyDescent="0.2">
      <c r="D4905" s="139"/>
    </row>
    <row r="4906" spans="4:4" x14ac:dyDescent="0.2">
      <c r="D4906" s="139"/>
    </row>
    <row r="4907" spans="4:4" x14ac:dyDescent="0.2">
      <c r="D4907" s="139"/>
    </row>
    <row r="4908" spans="4:4" x14ac:dyDescent="0.2">
      <c r="D4908" s="139"/>
    </row>
    <row r="4909" spans="4:4" x14ac:dyDescent="0.2">
      <c r="D4909" s="139"/>
    </row>
    <row r="4910" spans="4:4" x14ac:dyDescent="0.2">
      <c r="D4910" s="139"/>
    </row>
    <row r="4911" spans="4:4" x14ac:dyDescent="0.2">
      <c r="D4911" s="139"/>
    </row>
    <row r="4912" spans="4:4" x14ac:dyDescent="0.2">
      <c r="D4912" s="139"/>
    </row>
    <row r="4913" spans="4:4" x14ac:dyDescent="0.2">
      <c r="D4913" s="139"/>
    </row>
    <row r="4914" spans="4:4" x14ac:dyDescent="0.2">
      <c r="D4914" s="139"/>
    </row>
    <row r="4915" spans="4:4" x14ac:dyDescent="0.2">
      <c r="D4915" s="139"/>
    </row>
    <row r="4916" spans="4:4" x14ac:dyDescent="0.2">
      <c r="D4916" s="139"/>
    </row>
    <row r="4917" spans="4:4" x14ac:dyDescent="0.2">
      <c r="D4917" s="139"/>
    </row>
    <row r="4918" spans="4:4" x14ac:dyDescent="0.2">
      <c r="D4918" s="139"/>
    </row>
    <row r="4919" spans="4:4" x14ac:dyDescent="0.2">
      <c r="D4919" s="139"/>
    </row>
    <row r="4920" spans="4:4" x14ac:dyDescent="0.2">
      <c r="D4920" s="139"/>
    </row>
    <row r="4921" spans="4:4" x14ac:dyDescent="0.2">
      <c r="D4921" s="139"/>
    </row>
    <row r="4922" spans="4:4" x14ac:dyDescent="0.2">
      <c r="D4922" s="139"/>
    </row>
    <row r="4923" spans="4:4" x14ac:dyDescent="0.2">
      <c r="D4923" s="139"/>
    </row>
    <row r="4924" spans="4:4" x14ac:dyDescent="0.2">
      <c r="D4924" s="139"/>
    </row>
    <row r="4925" spans="4:4" x14ac:dyDescent="0.2">
      <c r="D4925" s="139"/>
    </row>
    <row r="4926" spans="4:4" x14ac:dyDescent="0.2">
      <c r="D4926" s="139"/>
    </row>
    <row r="4927" spans="4:4" x14ac:dyDescent="0.2">
      <c r="D4927" s="139"/>
    </row>
    <row r="4928" spans="4:4" x14ac:dyDescent="0.2">
      <c r="D4928" s="139"/>
    </row>
    <row r="4929" spans="4:4" x14ac:dyDescent="0.2">
      <c r="D4929" s="139"/>
    </row>
    <row r="4930" spans="4:4" x14ac:dyDescent="0.2">
      <c r="D4930" s="139"/>
    </row>
    <row r="4931" spans="4:4" x14ac:dyDescent="0.2">
      <c r="D4931" s="139"/>
    </row>
    <row r="4932" spans="4:4" x14ac:dyDescent="0.2">
      <c r="D4932" s="139"/>
    </row>
    <row r="4933" spans="4:4" x14ac:dyDescent="0.2">
      <c r="D4933" s="139"/>
    </row>
    <row r="4934" spans="4:4" x14ac:dyDescent="0.2">
      <c r="D4934" s="139"/>
    </row>
    <row r="4935" spans="4:4" x14ac:dyDescent="0.2">
      <c r="D4935" s="139"/>
    </row>
    <row r="4936" spans="4:4" x14ac:dyDescent="0.2">
      <c r="D4936" s="139"/>
    </row>
    <row r="4937" spans="4:4" x14ac:dyDescent="0.2">
      <c r="D4937" s="139"/>
    </row>
    <row r="4938" spans="4:4" x14ac:dyDescent="0.2">
      <c r="D4938" s="139"/>
    </row>
    <row r="4939" spans="4:4" x14ac:dyDescent="0.2">
      <c r="D4939" s="139"/>
    </row>
    <row r="4940" spans="4:4" x14ac:dyDescent="0.2">
      <c r="D4940" s="139"/>
    </row>
    <row r="4941" spans="4:4" x14ac:dyDescent="0.2">
      <c r="D4941" s="139"/>
    </row>
    <row r="4942" spans="4:4" x14ac:dyDescent="0.2">
      <c r="D4942" s="139"/>
    </row>
    <row r="4943" spans="4:4" x14ac:dyDescent="0.2">
      <c r="D4943" s="139"/>
    </row>
    <row r="4944" spans="4:4" x14ac:dyDescent="0.2">
      <c r="D4944" s="139"/>
    </row>
    <row r="4945" spans="4:4" x14ac:dyDescent="0.2">
      <c r="D4945" s="139"/>
    </row>
    <row r="4946" spans="4:4" x14ac:dyDescent="0.2">
      <c r="D4946" s="139"/>
    </row>
    <row r="4947" spans="4:4" x14ac:dyDescent="0.2">
      <c r="D4947" s="139"/>
    </row>
    <row r="4948" spans="4:4" x14ac:dyDescent="0.2">
      <c r="D4948" s="139"/>
    </row>
    <row r="4949" spans="4:4" x14ac:dyDescent="0.2">
      <c r="D4949" s="139"/>
    </row>
    <row r="4950" spans="4:4" x14ac:dyDescent="0.2">
      <c r="D4950" s="139"/>
    </row>
    <row r="4951" spans="4:4" x14ac:dyDescent="0.2">
      <c r="D4951" s="139"/>
    </row>
    <row r="4952" spans="4:4" x14ac:dyDescent="0.2">
      <c r="D4952" s="139"/>
    </row>
    <row r="4953" spans="4:4" x14ac:dyDescent="0.2">
      <c r="D4953" s="139"/>
    </row>
    <row r="4954" spans="4:4" x14ac:dyDescent="0.2">
      <c r="D4954" s="139"/>
    </row>
    <row r="4955" spans="4:4" x14ac:dyDescent="0.2">
      <c r="D4955" s="139"/>
    </row>
    <row r="4956" spans="4:4" x14ac:dyDescent="0.2">
      <c r="D4956" s="139"/>
    </row>
    <row r="4957" spans="4:4" x14ac:dyDescent="0.2">
      <c r="D4957" s="139"/>
    </row>
    <row r="4958" spans="4:4" x14ac:dyDescent="0.2">
      <c r="D4958" s="139"/>
    </row>
    <row r="4959" spans="4:4" x14ac:dyDescent="0.2">
      <c r="D4959" s="139"/>
    </row>
    <row r="4960" spans="4:4" x14ac:dyDescent="0.2">
      <c r="D4960" s="139"/>
    </row>
    <row r="4961" spans="4:4" x14ac:dyDescent="0.2">
      <c r="D4961" s="139"/>
    </row>
    <row r="4962" spans="4:4" x14ac:dyDescent="0.2">
      <c r="D4962" s="139"/>
    </row>
    <row r="4963" spans="4:4" x14ac:dyDescent="0.2">
      <c r="D4963" s="139"/>
    </row>
    <row r="4964" spans="4:4" x14ac:dyDescent="0.2">
      <c r="D4964" s="139"/>
    </row>
    <row r="4965" spans="4:4" x14ac:dyDescent="0.2">
      <c r="D4965" s="139"/>
    </row>
    <row r="4966" spans="4:4" x14ac:dyDescent="0.2">
      <c r="D4966" s="139"/>
    </row>
    <row r="4967" spans="4:4" x14ac:dyDescent="0.2">
      <c r="D4967" s="139"/>
    </row>
    <row r="4968" spans="4:4" x14ac:dyDescent="0.2">
      <c r="D4968" s="139"/>
    </row>
    <row r="4969" spans="4:4" x14ac:dyDescent="0.2">
      <c r="D4969" s="139"/>
    </row>
    <row r="4970" spans="4:4" x14ac:dyDescent="0.2">
      <c r="D4970" s="139"/>
    </row>
    <row r="4971" spans="4:4" x14ac:dyDescent="0.2">
      <c r="D4971" s="139"/>
    </row>
    <row r="4972" spans="4:4" x14ac:dyDescent="0.2">
      <c r="D4972" s="139"/>
    </row>
    <row r="4973" spans="4:4" x14ac:dyDescent="0.2">
      <c r="D4973" s="139"/>
    </row>
    <row r="4974" spans="4:4" x14ac:dyDescent="0.2">
      <c r="D4974" s="139"/>
    </row>
    <row r="4975" spans="4:4" x14ac:dyDescent="0.2">
      <c r="D4975" s="139"/>
    </row>
    <row r="4976" spans="4:4" x14ac:dyDescent="0.2">
      <c r="D4976" s="139"/>
    </row>
    <row r="4977" spans="4:4" x14ac:dyDescent="0.2">
      <c r="D4977" s="139"/>
    </row>
    <row r="4978" spans="4:4" x14ac:dyDescent="0.2">
      <c r="D4978" s="139"/>
    </row>
    <row r="4979" spans="4:4" x14ac:dyDescent="0.2">
      <c r="D4979" s="139"/>
    </row>
    <row r="4980" spans="4:4" x14ac:dyDescent="0.2">
      <c r="D4980" s="139"/>
    </row>
    <row r="4981" spans="4:4" x14ac:dyDescent="0.2">
      <c r="D4981" s="139"/>
    </row>
    <row r="4982" spans="4:4" x14ac:dyDescent="0.2">
      <c r="D4982" s="139"/>
    </row>
    <row r="4983" spans="4:4" x14ac:dyDescent="0.2">
      <c r="D4983" s="139"/>
    </row>
    <row r="4984" spans="4:4" x14ac:dyDescent="0.2">
      <c r="D4984" s="139"/>
    </row>
    <row r="4985" spans="4:4" x14ac:dyDescent="0.2">
      <c r="D4985" s="139"/>
    </row>
    <row r="4986" spans="4:4" x14ac:dyDescent="0.2">
      <c r="D4986" s="139"/>
    </row>
    <row r="4987" spans="4:4" x14ac:dyDescent="0.2">
      <c r="D4987" s="139"/>
    </row>
    <row r="4988" spans="4:4" x14ac:dyDescent="0.2">
      <c r="D4988" s="139"/>
    </row>
    <row r="4989" spans="4:4" x14ac:dyDescent="0.2">
      <c r="D4989" s="139"/>
    </row>
    <row r="4990" spans="4:4" x14ac:dyDescent="0.2">
      <c r="D4990" s="139"/>
    </row>
    <row r="4991" spans="4:4" x14ac:dyDescent="0.2">
      <c r="D4991" s="139"/>
    </row>
    <row r="4992" spans="4:4" x14ac:dyDescent="0.2">
      <c r="D4992" s="139"/>
    </row>
    <row r="4993" spans="4:4" x14ac:dyDescent="0.2">
      <c r="D4993" s="139"/>
    </row>
    <row r="4994" spans="4:4" x14ac:dyDescent="0.2">
      <c r="D4994" s="139"/>
    </row>
    <row r="4995" spans="4:4" x14ac:dyDescent="0.2">
      <c r="D4995" s="139"/>
    </row>
    <row r="4996" spans="4:4" x14ac:dyDescent="0.2">
      <c r="D4996" s="139"/>
    </row>
    <row r="4997" spans="4:4" x14ac:dyDescent="0.2">
      <c r="D4997" s="139"/>
    </row>
    <row r="4998" spans="4:4" x14ac:dyDescent="0.2">
      <c r="D4998" s="139"/>
    </row>
    <row r="4999" spans="4:4" x14ac:dyDescent="0.2">
      <c r="D4999" s="139"/>
    </row>
    <row r="5000" spans="4:4" x14ac:dyDescent="0.2">
      <c r="D5000" s="139"/>
    </row>
  </sheetData>
  <sheetProtection password="DF63" sheet="1"/>
  <mergeCells count="4">
    <mergeCell ref="A1:G1"/>
    <mergeCell ref="C2:G2"/>
    <mergeCell ref="C3:G3"/>
    <mergeCell ref="C4:G4"/>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activeCell="F9" sqref="F9"/>
    </sheetView>
  </sheetViews>
  <sheetFormatPr defaultRowHeight="12.75" outlineLevelRow="1" x14ac:dyDescent="0.2"/>
  <cols>
    <col min="1" max="1" width="3.42578125" customWidth="1"/>
    <col min="2" max="2" width="12.5703125" style="87" customWidth="1"/>
    <col min="3" max="3" width="63.28515625" style="8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0" width="8.42578125" customWidth="1"/>
    <col min="21" max="23" width="0" hidden="1" customWidth="1"/>
    <col min="29" max="29" width="0" hidden="1" customWidth="1"/>
    <col min="31" max="41" width="0" hidden="1" customWidth="1"/>
    <col min="53" max="53" width="98.7109375" customWidth="1"/>
  </cols>
  <sheetData>
    <row r="1" spans="1:60" ht="15.75" customHeight="1" x14ac:dyDescent="0.25">
      <c r="A1" s="242" t="s">
        <v>137</v>
      </c>
      <c r="B1" s="242"/>
      <c r="C1" s="242"/>
      <c r="D1" s="242"/>
      <c r="E1" s="242"/>
      <c r="F1" s="242"/>
      <c r="G1" s="242"/>
      <c r="AG1" t="s">
        <v>138</v>
      </c>
    </row>
    <row r="2" spans="1:60" ht="24.95" customHeight="1" x14ac:dyDescent="0.2">
      <c r="A2" s="140" t="s">
        <v>7</v>
      </c>
      <c r="B2" s="75" t="s">
        <v>43</v>
      </c>
      <c r="C2" s="243" t="s">
        <v>44</v>
      </c>
      <c r="D2" s="244"/>
      <c r="E2" s="244"/>
      <c r="F2" s="244"/>
      <c r="G2" s="245"/>
      <c r="AG2" t="s">
        <v>139</v>
      </c>
    </row>
    <row r="3" spans="1:60" ht="24.95" customHeight="1" x14ac:dyDescent="0.2">
      <c r="A3" s="140" t="s">
        <v>8</v>
      </c>
      <c r="B3" s="75" t="s">
        <v>55</v>
      </c>
      <c r="C3" s="243" t="s">
        <v>906</v>
      </c>
      <c r="D3" s="244"/>
      <c r="E3" s="244"/>
      <c r="F3" s="244"/>
      <c r="G3" s="245"/>
      <c r="AC3" s="87" t="s">
        <v>139</v>
      </c>
      <c r="AG3" t="s">
        <v>140</v>
      </c>
    </row>
    <row r="4" spans="1:60" ht="24.95" customHeight="1" x14ac:dyDescent="0.2">
      <c r="A4" s="141" t="s">
        <v>9</v>
      </c>
      <c r="B4" s="142" t="s">
        <v>46</v>
      </c>
      <c r="C4" s="246" t="s">
        <v>49</v>
      </c>
      <c r="D4" s="247"/>
      <c r="E4" s="247"/>
      <c r="F4" s="247"/>
      <c r="G4" s="248"/>
      <c r="AG4" t="s">
        <v>141</v>
      </c>
    </row>
    <row r="5" spans="1:60" x14ac:dyDescent="0.2">
      <c r="D5" s="139"/>
    </row>
    <row r="6" spans="1:60" ht="38.25" x14ac:dyDescent="0.2">
      <c r="A6" s="144" t="s">
        <v>142</v>
      </c>
      <c r="B6" s="146" t="s">
        <v>143</v>
      </c>
      <c r="C6" s="146" t="s">
        <v>144</v>
      </c>
      <c r="D6" s="145" t="s">
        <v>145</v>
      </c>
      <c r="E6" s="144" t="s">
        <v>146</v>
      </c>
      <c r="F6" s="143" t="s">
        <v>147</v>
      </c>
      <c r="G6" s="144" t="s">
        <v>29</v>
      </c>
      <c r="H6" s="147" t="s">
        <v>30</v>
      </c>
      <c r="I6" s="147" t="s">
        <v>148</v>
      </c>
      <c r="J6" s="147" t="s">
        <v>31</v>
      </c>
      <c r="K6" s="147" t="s">
        <v>149</v>
      </c>
      <c r="L6" s="147" t="s">
        <v>150</v>
      </c>
      <c r="M6" s="147" t="s">
        <v>151</v>
      </c>
      <c r="N6" s="147" t="s">
        <v>152</v>
      </c>
      <c r="O6" s="147" t="s">
        <v>153</v>
      </c>
      <c r="P6" s="147" t="s">
        <v>154</v>
      </c>
      <c r="Q6" s="147" t="s">
        <v>155</v>
      </c>
      <c r="R6" s="147" t="s">
        <v>156</v>
      </c>
      <c r="S6" s="147" t="s">
        <v>157</v>
      </c>
      <c r="T6" s="147" t="s">
        <v>158</v>
      </c>
      <c r="U6" s="147" t="s">
        <v>159</v>
      </c>
      <c r="V6" s="147" t="s">
        <v>160</v>
      </c>
      <c r="W6" s="147" t="s">
        <v>161</v>
      </c>
    </row>
    <row r="7" spans="1:60" hidden="1" x14ac:dyDescent="0.2">
      <c r="A7" s="5"/>
      <c r="B7" s="6"/>
      <c r="C7" s="6"/>
      <c r="D7" s="8"/>
      <c r="E7" s="149"/>
      <c r="F7" s="150"/>
      <c r="G7" s="150"/>
      <c r="H7" s="150"/>
      <c r="I7" s="150"/>
      <c r="J7" s="150"/>
      <c r="K7" s="150"/>
      <c r="L7" s="150"/>
      <c r="M7" s="150"/>
      <c r="N7" s="150"/>
      <c r="O7" s="150"/>
      <c r="P7" s="150"/>
      <c r="Q7" s="150"/>
      <c r="R7" s="150"/>
      <c r="S7" s="150"/>
      <c r="T7" s="150"/>
      <c r="U7" s="150"/>
      <c r="V7" s="150"/>
      <c r="W7" s="150"/>
    </row>
    <row r="8" spans="1:60" x14ac:dyDescent="0.2">
      <c r="A8" s="161" t="s">
        <v>162</v>
      </c>
      <c r="B8" s="162" t="s">
        <v>71</v>
      </c>
      <c r="C8" s="183" t="s">
        <v>72</v>
      </c>
      <c r="D8" s="163"/>
      <c r="E8" s="164"/>
      <c r="F8" s="165"/>
      <c r="G8" s="165">
        <f>SUMIF(AG9:AG154,"&lt;&gt;NOR",G9:G154)</f>
        <v>0</v>
      </c>
      <c r="H8" s="165"/>
      <c r="I8" s="165">
        <f>SUM(I9:I154)</f>
        <v>97696.760000000009</v>
      </c>
      <c r="J8" s="165"/>
      <c r="K8" s="165">
        <f>SUM(K9:K154)</f>
        <v>152992.71999999997</v>
      </c>
      <c r="L8" s="165"/>
      <c r="M8" s="165">
        <f>SUM(M9:M154)</f>
        <v>0</v>
      </c>
      <c r="N8" s="165"/>
      <c r="O8" s="165">
        <f>SUM(O9:O154)</f>
        <v>2.88</v>
      </c>
      <c r="P8" s="165"/>
      <c r="Q8" s="165">
        <f>SUM(Q9:Q154)</f>
        <v>0</v>
      </c>
      <c r="R8" s="165"/>
      <c r="S8" s="165"/>
      <c r="T8" s="166"/>
      <c r="U8" s="160"/>
      <c r="V8" s="160">
        <f>SUM(V9:V154)</f>
        <v>327.58999999999997</v>
      </c>
      <c r="W8" s="160"/>
      <c r="AG8" t="s">
        <v>163</v>
      </c>
    </row>
    <row r="9" spans="1:60" outlineLevel="1" x14ac:dyDescent="0.2">
      <c r="A9" s="167">
        <v>1</v>
      </c>
      <c r="B9" s="168" t="s">
        <v>847</v>
      </c>
      <c r="C9" s="184" t="s">
        <v>848</v>
      </c>
      <c r="D9" s="169" t="s">
        <v>189</v>
      </c>
      <c r="E9" s="170">
        <v>97.43</v>
      </c>
      <c r="F9" s="171">
        <v>0</v>
      </c>
      <c r="G9" s="172">
        <f>ROUND(E9*F9,2)</f>
        <v>0</v>
      </c>
      <c r="H9" s="171">
        <v>44.230000000000004</v>
      </c>
      <c r="I9" s="172">
        <f>ROUND(E9*H9,2)</f>
        <v>4309.33</v>
      </c>
      <c r="J9" s="171">
        <v>20.67</v>
      </c>
      <c r="K9" s="172">
        <f>ROUND(E9*J9,2)</f>
        <v>2013.88</v>
      </c>
      <c r="L9" s="172">
        <v>21</v>
      </c>
      <c r="M9" s="172">
        <f>G9*(1+L9/100)</f>
        <v>0</v>
      </c>
      <c r="N9" s="172">
        <v>2.3000000000000001E-4</v>
      </c>
      <c r="O9" s="172">
        <f>ROUND(E9*N9,2)</f>
        <v>0.02</v>
      </c>
      <c r="P9" s="172">
        <v>0</v>
      </c>
      <c r="Q9" s="172">
        <f>ROUND(E9*P9,2)</f>
        <v>0</v>
      </c>
      <c r="R9" s="172" t="s">
        <v>176</v>
      </c>
      <c r="S9" s="172" t="s">
        <v>168</v>
      </c>
      <c r="T9" s="173" t="s">
        <v>168</v>
      </c>
      <c r="U9" s="157">
        <v>0.05</v>
      </c>
      <c r="V9" s="157">
        <f>ROUND(E9*U9,2)</f>
        <v>4.87</v>
      </c>
      <c r="W9" s="157"/>
      <c r="X9" s="148"/>
      <c r="Y9" s="148"/>
      <c r="Z9" s="148"/>
      <c r="AA9" s="148"/>
      <c r="AB9" s="148"/>
      <c r="AC9" s="148"/>
      <c r="AD9" s="148"/>
      <c r="AE9" s="148"/>
      <c r="AF9" s="148"/>
      <c r="AG9" s="148" t="s">
        <v>169</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55"/>
      <c r="B10" s="156"/>
      <c r="C10" s="240" t="s">
        <v>849</v>
      </c>
      <c r="D10" s="241"/>
      <c r="E10" s="241"/>
      <c r="F10" s="241"/>
      <c r="G10" s="241"/>
      <c r="H10" s="157"/>
      <c r="I10" s="157"/>
      <c r="J10" s="157"/>
      <c r="K10" s="157"/>
      <c r="L10" s="157"/>
      <c r="M10" s="157"/>
      <c r="N10" s="157"/>
      <c r="O10" s="157"/>
      <c r="P10" s="157"/>
      <c r="Q10" s="157"/>
      <c r="R10" s="157"/>
      <c r="S10" s="157"/>
      <c r="T10" s="157"/>
      <c r="U10" s="157"/>
      <c r="V10" s="157"/>
      <c r="W10" s="157"/>
      <c r="X10" s="148"/>
      <c r="Y10" s="148"/>
      <c r="Z10" s="148"/>
      <c r="AA10" s="148"/>
      <c r="AB10" s="148"/>
      <c r="AC10" s="148"/>
      <c r="AD10" s="148"/>
      <c r="AE10" s="148"/>
      <c r="AF10" s="148"/>
      <c r="AG10" s="148" t="s">
        <v>171</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55"/>
      <c r="B11" s="156"/>
      <c r="C11" s="185" t="s">
        <v>264</v>
      </c>
      <c r="D11" s="158"/>
      <c r="E11" s="159"/>
      <c r="F11" s="157"/>
      <c r="G11" s="157"/>
      <c r="H11" s="157"/>
      <c r="I11" s="157"/>
      <c r="J11" s="157"/>
      <c r="K11" s="157"/>
      <c r="L11" s="157"/>
      <c r="M11" s="157"/>
      <c r="N11" s="157"/>
      <c r="O11" s="157"/>
      <c r="P11" s="157"/>
      <c r="Q11" s="157"/>
      <c r="R11" s="157"/>
      <c r="S11" s="157"/>
      <c r="T11" s="157"/>
      <c r="U11" s="157"/>
      <c r="V11" s="157"/>
      <c r="W11" s="157"/>
      <c r="X11" s="148"/>
      <c r="Y11" s="148"/>
      <c r="Z11" s="148"/>
      <c r="AA11" s="148"/>
      <c r="AB11" s="148"/>
      <c r="AC11" s="148"/>
      <c r="AD11" s="148"/>
      <c r="AE11" s="148"/>
      <c r="AF11" s="148"/>
      <c r="AG11" s="148" t="s">
        <v>173</v>
      </c>
      <c r="AH11" s="148">
        <v>0</v>
      </c>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55"/>
      <c r="B12" s="156"/>
      <c r="C12" s="185" t="s">
        <v>850</v>
      </c>
      <c r="D12" s="158"/>
      <c r="E12" s="159">
        <v>9.8000000000000007</v>
      </c>
      <c r="F12" s="157"/>
      <c r="G12" s="157"/>
      <c r="H12" s="157"/>
      <c r="I12" s="157"/>
      <c r="J12" s="157"/>
      <c r="K12" s="157"/>
      <c r="L12" s="157"/>
      <c r="M12" s="157"/>
      <c r="N12" s="157"/>
      <c r="O12" s="157"/>
      <c r="P12" s="157"/>
      <c r="Q12" s="157"/>
      <c r="R12" s="157"/>
      <c r="S12" s="157"/>
      <c r="T12" s="157"/>
      <c r="U12" s="157"/>
      <c r="V12" s="157"/>
      <c r="W12" s="157"/>
      <c r="X12" s="148"/>
      <c r="Y12" s="148"/>
      <c r="Z12" s="148"/>
      <c r="AA12" s="148"/>
      <c r="AB12" s="148"/>
      <c r="AC12" s="148"/>
      <c r="AD12" s="148"/>
      <c r="AE12" s="148"/>
      <c r="AF12" s="148"/>
      <c r="AG12" s="148" t="s">
        <v>173</v>
      </c>
      <c r="AH12" s="148">
        <v>0</v>
      </c>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
      <c r="A13" s="155"/>
      <c r="B13" s="156"/>
      <c r="C13" s="185" t="s">
        <v>851</v>
      </c>
      <c r="D13" s="158"/>
      <c r="E13" s="159">
        <v>4.1400000000000006</v>
      </c>
      <c r="F13" s="157"/>
      <c r="G13" s="157"/>
      <c r="H13" s="157"/>
      <c r="I13" s="157"/>
      <c r="J13" s="157"/>
      <c r="K13" s="157"/>
      <c r="L13" s="157"/>
      <c r="M13" s="157"/>
      <c r="N13" s="157"/>
      <c r="O13" s="157"/>
      <c r="P13" s="157"/>
      <c r="Q13" s="157"/>
      <c r="R13" s="157"/>
      <c r="S13" s="157"/>
      <c r="T13" s="157"/>
      <c r="U13" s="157"/>
      <c r="V13" s="157"/>
      <c r="W13" s="157"/>
      <c r="X13" s="148"/>
      <c r="Y13" s="148"/>
      <c r="Z13" s="148"/>
      <c r="AA13" s="148"/>
      <c r="AB13" s="148"/>
      <c r="AC13" s="148"/>
      <c r="AD13" s="148"/>
      <c r="AE13" s="148"/>
      <c r="AF13" s="148"/>
      <c r="AG13" s="148" t="s">
        <v>173</v>
      </c>
      <c r="AH13" s="148">
        <v>0</v>
      </c>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55"/>
      <c r="B14" s="156"/>
      <c r="C14" s="185" t="s">
        <v>852</v>
      </c>
      <c r="D14" s="158"/>
      <c r="E14" s="159">
        <v>10.4</v>
      </c>
      <c r="F14" s="157"/>
      <c r="G14" s="157"/>
      <c r="H14" s="157"/>
      <c r="I14" s="157"/>
      <c r="J14" s="157"/>
      <c r="K14" s="157"/>
      <c r="L14" s="157"/>
      <c r="M14" s="157"/>
      <c r="N14" s="157"/>
      <c r="O14" s="157"/>
      <c r="P14" s="157"/>
      <c r="Q14" s="157"/>
      <c r="R14" s="157"/>
      <c r="S14" s="157"/>
      <c r="T14" s="157"/>
      <c r="U14" s="157"/>
      <c r="V14" s="157"/>
      <c r="W14" s="157"/>
      <c r="X14" s="148"/>
      <c r="Y14" s="148"/>
      <c r="Z14" s="148"/>
      <c r="AA14" s="148"/>
      <c r="AB14" s="148"/>
      <c r="AC14" s="148"/>
      <c r="AD14" s="148"/>
      <c r="AE14" s="148"/>
      <c r="AF14" s="148"/>
      <c r="AG14" s="148" t="s">
        <v>173</v>
      </c>
      <c r="AH14" s="148">
        <v>0</v>
      </c>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x14ac:dyDescent="0.2">
      <c r="A15" s="155"/>
      <c r="B15" s="156"/>
      <c r="C15" s="185" t="s">
        <v>853</v>
      </c>
      <c r="D15" s="158"/>
      <c r="E15" s="159">
        <v>4.5</v>
      </c>
      <c r="F15" s="157"/>
      <c r="G15" s="157"/>
      <c r="H15" s="157"/>
      <c r="I15" s="157"/>
      <c r="J15" s="157"/>
      <c r="K15" s="157"/>
      <c r="L15" s="157"/>
      <c r="M15" s="157"/>
      <c r="N15" s="157"/>
      <c r="O15" s="157"/>
      <c r="P15" s="157"/>
      <c r="Q15" s="157"/>
      <c r="R15" s="157"/>
      <c r="S15" s="157"/>
      <c r="T15" s="157"/>
      <c r="U15" s="157"/>
      <c r="V15" s="157"/>
      <c r="W15" s="157"/>
      <c r="X15" s="148"/>
      <c r="Y15" s="148"/>
      <c r="Z15" s="148"/>
      <c r="AA15" s="148"/>
      <c r="AB15" s="148"/>
      <c r="AC15" s="148"/>
      <c r="AD15" s="148"/>
      <c r="AE15" s="148"/>
      <c r="AF15" s="148"/>
      <c r="AG15" s="148" t="s">
        <v>173</v>
      </c>
      <c r="AH15" s="148">
        <v>0</v>
      </c>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x14ac:dyDescent="0.2">
      <c r="A16" s="155"/>
      <c r="B16" s="156"/>
      <c r="C16" s="185" t="s">
        <v>854</v>
      </c>
      <c r="D16" s="158"/>
      <c r="E16" s="159">
        <v>3.1</v>
      </c>
      <c r="F16" s="157"/>
      <c r="G16" s="157"/>
      <c r="H16" s="157"/>
      <c r="I16" s="157"/>
      <c r="J16" s="157"/>
      <c r="K16" s="157"/>
      <c r="L16" s="157"/>
      <c r="M16" s="157"/>
      <c r="N16" s="157"/>
      <c r="O16" s="157"/>
      <c r="P16" s="157"/>
      <c r="Q16" s="157"/>
      <c r="R16" s="157"/>
      <c r="S16" s="157"/>
      <c r="T16" s="157"/>
      <c r="U16" s="157"/>
      <c r="V16" s="157"/>
      <c r="W16" s="157"/>
      <c r="X16" s="148"/>
      <c r="Y16" s="148"/>
      <c r="Z16" s="148"/>
      <c r="AA16" s="148"/>
      <c r="AB16" s="148"/>
      <c r="AC16" s="148"/>
      <c r="AD16" s="148"/>
      <c r="AE16" s="148"/>
      <c r="AF16" s="148"/>
      <c r="AG16" s="148" t="s">
        <v>173</v>
      </c>
      <c r="AH16" s="148">
        <v>0</v>
      </c>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
      <c r="A17" s="155"/>
      <c r="B17" s="156"/>
      <c r="C17" s="185" t="s">
        <v>855</v>
      </c>
      <c r="D17" s="158"/>
      <c r="E17" s="159">
        <v>2.27</v>
      </c>
      <c r="F17" s="157"/>
      <c r="G17" s="157"/>
      <c r="H17" s="157"/>
      <c r="I17" s="157"/>
      <c r="J17" s="157"/>
      <c r="K17" s="157"/>
      <c r="L17" s="157"/>
      <c r="M17" s="157"/>
      <c r="N17" s="157"/>
      <c r="O17" s="157"/>
      <c r="P17" s="157"/>
      <c r="Q17" s="157"/>
      <c r="R17" s="157"/>
      <c r="S17" s="157"/>
      <c r="T17" s="157"/>
      <c r="U17" s="157"/>
      <c r="V17" s="157"/>
      <c r="W17" s="157"/>
      <c r="X17" s="148"/>
      <c r="Y17" s="148"/>
      <c r="Z17" s="148"/>
      <c r="AA17" s="148"/>
      <c r="AB17" s="148"/>
      <c r="AC17" s="148"/>
      <c r="AD17" s="148"/>
      <c r="AE17" s="148"/>
      <c r="AF17" s="148"/>
      <c r="AG17" s="148" t="s">
        <v>173</v>
      </c>
      <c r="AH17" s="148">
        <v>0</v>
      </c>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x14ac:dyDescent="0.2">
      <c r="A18" s="155"/>
      <c r="B18" s="156"/>
      <c r="C18" s="185" t="s">
        <v>856</v>
      </c>
      <c r="D18" s="158"/>
      <c r="E18" s="159">
        <v>5.3000000000000007</v>
      </c>
      <c r="F18" s="157"/>
      <c r="G18" s="157"/>
      <c r="H18" s="157"/>
      <c r="I18" s="157"/>
      <c r="J18" s="157"/>
      <c r="K18" s="157"/>
      <c r="L18" s="157"/>
      <c r="M18" s="157"/>
      <c r="N18" s="157"/>
      <c r="O18" s="157"/>
      <c r="P18" s="157"/>
      <c r="Q18" s="157"/>
      <c r="R18" s="157"/>
      <c r="S18" s="157"/>
      <c r="T18" s="157"/>
      <c r="U18" s="157"/>
      <c r="V18" s="157"/>
      <c r="W18" s="157"/>
      <c r="X18" s="148"/>
      <c r="Y18" s="148"/>
      <c r="Z18" s="148"/>
      <c r="AA18" s="148"/>
      <c r="AB18" s="148"/>
      <c r="AC18" s="148"/>
      <c r="AD18" s="148"/>
      <c r="AE18" s="148"/>
      <c r="AF18" s="148"/>
      <c r="AG18" s="148" t="s">
        <v>173</v>
      </c>
      <c r="AH18" s="148">
        <v>0</v>
      </c>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x14ac:dyDescent="0.2">
      <c r="A19" s="155"/>
      <c r="B19" s="156"/>
      <c r="C19" s="185" t="s">
        <v>857</v>
      </c>
      <c r="D19" s="158"/>
      <c r="E19" s="159">
        <v>3.75</v>
      </c>
      <c r="F19" s="157"/>
      <c r="G19" s="157"/>
      <c r="H19" s="157"/>
      <c r="I19" s="157"/>
      <c r="J19" s="157"/>
      <c r="K19" s="157"/>
      <c r="L19" s="157"/>
      <c r="M19" s="157"/>
      <c r="N19" s="157"/>
      <c r="O19" s="157"/>
      <c r="P19" s="157"/>
      <c r="Q19" s="157"/>
      <c r="R19" s="157"/>
      <c r="S19" s="157"/>
      <c r="T19" s="157"/>
      <c r="U19" s="157"/>
      <c r="V19" s="157"/>
      <c r="W19" s="157"/>
      <c r="X19" s="148"/>
      <c r="Y19" s="148"/>
      <c r="Z19" s="148"/>
      <c r="AA19" s="148"/>
      <c r="AB19" s="148"/>
      <c r="AC19" s="148"/>
      <c r="AD19" s="148"/>
      <c r="AE19" s="148"/>
      <c r="AF19" s="148"/>
      <c r="AG19" s="148" t="s">
        <v>173</v>
      </c>
      <c r="AH19" s="148">
        <v>0</v>
      </c>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x14ac:dyDescent="0.2">
      <c r="A20" s="155"/>
      <c r="B20" s="156"/>
      <c r="C20" s="185" t="s">
        <v>858</v>
      </c>
      <c r="D20" s="158"/>
      <c r="E20" s="159">
        <v>2.87</v>
      </c>
      <c r="F20" s="157"/>
      <c r="G20" s="157"/>
      <c r="H20" s="157"/>
      <c r="I20" s="157"/>
      <c r="J20" s="157"/>
      <c r="K20" s="157"/>
      <c r="L20" s="157"/>
      <c r="M20" s="157"/>
      <c r="N20" s="157"/>
      <c r="O20" s="157"/>
      <c r="P20" s="157"/>
      <c r="Q20" s="157"/>
      <c r="R20" s="157"/>
      <c r="S20" s="157"/>
      <c r="T20" s="157"/>
      <c r="U20" s="157"/>
      <c r="V20" s="157"/>
      <c r="W20" s="157"/>
      <c r="X20" s="148"/>
      <c r="Y20" s="148"/>
      <c r="Z20" s="148"/>
      <c r="AA20" s="148"/>
      <c r="AB20" s="148"/>
      <c r="AC20" s="148"/>
      <c r="AD20" s="148"/>
      <c r="AE20" s="148"/>
      <c r="AF20" s="148"/>
      <c r="AG20" s="148" t="s">
        <v>173</v>
      </c>
      <c r="AH20" s="148">
        <v>0</v>
      </c>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
      <c r="A21" s="155"/>
      <c r="B21" s="156"/>
      <c r="C21" s="185" t="s">
        <v>859</v>
      </c>
      <c r="D21" s="158"/>
      <c r="E21" s="159">
        <v>14.700000000000001</v>
      </c>
      <c r="F21" s="157"/>
      <c r="G21" s="157"/>
      <c r="H21" s="157"/>
      <c r="I21" s="157"/>
      <c r="J21" s="157"/>
      <c r="K21" s="157"/>
      <c r="L21" s="157"/>
      <c r="M21" s="157"/>
      <c r="N21" s="157"/>
      <c r="O21" s="157"/>
      <c r="P21" s="157"/>
      <c r="Q21" s="157"/>
      <c r="R21" s="157"/>
      <c r="S21" s="157"/>
      <c r="T21" s="157"/>
      <c r="U21" s="157"/>
      <c r="V21" s="157"/>
      <c r="W21" s="157"/>
      <c r="X21" s="148"/>
      <c r="Y21" s="148"/>
      <c r="Z21" s="148"/>
      <c r="AA21" s="148"/>
      <c r="AB21" s="148"/>
      <c r="AC21" s="148"/>
      <c r="AD21" s="148"/>
      <c r="AE21" s="148"/>
      <c r="AF21" s="148"/>
      <c r="AG21" s="148" t="s">
        <v>173</v>
      </c>
      <c r="AH21" s="148">
        <v>0</v>
      </c>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
      <c r="A22" s="155"/>
      <c r="B22" s="156"/>
      <c r="C22" s="185" t="s">
        <v>860</v>
      </c>
      <c r="D22" s="158"/>
      <c r="E22" s="159">
        <v>4.3500000000000005</v>
      </c>
      <c r="F22" s="157"/>
      <c r="G22" s="157"/>
      <c r="H22" s="157"/>
      <c r="I22" s="157"/>
      <c r="J22" s="157"/>
      <c r="K22" s="157"/>
      <c r="L22" s="157"/>
      <c r="M22" s="157"/>
      <c r="N22" s="157"/>
      <c r="O22" s="157"/>
      <c r="P22" s="157"/>
      <c r="Q22" s="157"/>
      <c r="R22" s="157"/>
      <c r="S22" s="157"/>
      <c r="T22" s="157"/>
      <c r="U22" s="157"/>
      <c r="V22" s="157"/>
      <c r="W22" s="157"/>
      <c r="X22" s="148"/>
      <c r="Y22" s="148"/>
      <c r="Z22" s="148"/>
      <c r="AA22" s="148"/>
      <c r="AB22" s="148"/>
      <c r="AC22" s="148"/>
      <c r="AD22" s="148"/>
      <c r="AE22" s="148"/>
      <c r="AF22" s="148"/>
      <c r="AG22" s="148" t="s">
        <v>173</v>
      </c>
      <c r="AH22" s="148">
        <v>0</v>
      </c>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
      <c r="A23" s="155"/>
      <c r="B23" s="156"/>
      <c r="C23" s="185" t="s">
        <v>861</v>
      </c>
      <c r="D23" s="158"/>
      <c r="E23" s="159">
        <v>4.3000000000000007</v>
      </c>
      <c r="F23" s="157"/>
      <c r="G23" s="157"/>
      <c r="H23" s="157"/>
      <c r="I23" s="157"/>
      <c r="J23" s="157"/>
      <c r="K23" s="157"/>
      <c r="L23" s="157"/>
      <c r="M23" s="157"/>
      <c r="N23" s="157"/>
      <c r="O23" s="157"/>
      <c r="P23" s="157"/>
      <c r="Q23" s="157"/>
      <c r="R23" s="157"/>
      <c r="S23" s="157"/>
      <c r="T23" s="157"/>
      <c r="U23" s="157"/>
      <c r="V23" s="157"/>
      <c r="W23" s="157"/>
      <c r="X23" s="148"/>
      <c r="Y23" s="148"/>
      <c r="Z23" s="148"/>
      <c r="AA23" s="148"/>
      <c r="AB23" s="148"/>
      <c r="AC23" s="148"/>
      <c r="AD23" s="148"/>
      <c r="AE23" s="148"/>
      <c r="AF23" s="148"/>
      <c r="AG23" s="148" t="s">
        <v>173</v>
      </c>
      <c r="AH23" s="148">
        <v>0</v>
      </c>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
      <c r="A24" s="155"/>
      <c r="B24" s="156"/>
      <c r="C24" s="185" t="s">
        <v>862</v>
      </c>
      <c r="D24" s="158"/>
      <c r="E24" s="159">
        <v>5</v>
      </c>
      <c r="F24" s="157"/>
      <c r="G24" s="157"/>
      <c r="H24" s="157"/>
      <c r="I24" s="157"/>
      <c r="J24" s="157"/>
      <c r="K24" s="157"/>
      <c r="L24" s="157"/>
      <c r="M24" s="157"/>
      <c r="N24" s="157"/>
      <c r="O24" s="157"/>
      <c r="P24" s="157"/>
      <c r="Q24" s="157"/>
      <c r="R24" s="157"/>
      <c r="S24" s="157"/>
      <c r="T24" s="157"/>
      <c r="U24" s="157"/>
      <c r="V24" s="157"/>
      <c r="W24" s="157"/>
      <c r="X24" s="148"/>
      <c r="Y24" s="148"/>
      <c r="Z24" s="148"/>
      <c r="AA24" s="148"/>
      <c r="AB24" s="148"/>
      <c r="AC24" s="148"/>
      <c r="AD24" s="148"/>
      <c r="AE24" s="148"/>
      <c r="AF24" s="148"/>
      <c r="AG24" s="148" t="s">
        <v>173</v>
      </c>
      <c r="AH24" s="148">
        <v>0</v>
      </c>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
      <c r="A25" s="155"/>
      <c r="B25" s="156"/>
      <c r="C25" s="185" t="s">
        <v>863</v>
      </c>
      <c r="D25" s="158"/>
      <c r="E25" s="159">
        <v>3.2</v>
      </c>
      <c r="F25" s="157"/>
      <c r="G25" s="157"/>
      <c r="H25" s="157"/>
      <c r="I25" s="157"/>
      <c r="J25" s="157"/>
      <c r="K25" s="157"/>
      <c r="L25" s="157"/>
      <c r="M25" s="157"/>
      <c r="N25" s="157"/>
      <c r="O25" s="157"/>
      <c r="P25" s="157"/>
      <c r="Q25" s="157"/>
      <c r="R25" s="157"/>
      <c r="S25" s="157"/>
      <c r="T25" s="157"/>
      <c r="U25" s="157"/>
      <c r="V25" s="157"/>
      <c r="W25" s="157"/>
      <c r="X25" s="148"/>
      <c r="Y25" s="148"/>
      <c r="Z25" s="148"/>
      <c r="AA25" s="148"/>
      <c r="AB25" s="148"/>
      <c r="AC25" s="148"/>
      <c r="AD25" s="148"/>
      <c r="AE25" s="148"/>
      <c r="AF25" s="148"/>
      <c r="AG25" s="148" t="s">
        <v>173</v>
      </c>
      <c r="AH25" s="148">
        <v>0</v>
      </c>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55"/>
      <c r="B26" s="156"/>
      <c r="C26" s="185" t="s">
        <v>864</v>
      </c>
      <c r="D26" s="158"/>
      <c r="E26" s="159">
        <v>4.2</v>
      </c>
      <c r="F26" s="157"/>
      <c r="G26" s="157"/>
      <c r="H26" s="157"/>
      <c r="I26" s="157"/>
      <c r="J26" s="157"/>
      <c r="K26" s="157"/>
      <c r="L26" s="157"/>
      <c r="M26" s="157"/>
      <c r="N26" s="157"/>
      <c r="O26" s="157"/>
      <c r="P26" s="157"/>
      <c r="Q26" s="157"/>
      <c r="R26" s="157"/>
      <c r="S26" s="157"/>
      <c r="T26" s="157"/>
      <c r="U26" s="157"/>
      <c r="V26" s="157"/>
      <c r="W26" s="157"/>
      <c r="X26" s="148"/>
      <c r="Y26" s="148"/>
      <c r="Z26" s="148"/>
      <c r="AA26" s="148"/>
      <c r="AB26" s="148"/>
      <c r="AC26" s="148"/>
      <c r="AD26" s="148"/>
      <c r="AE26" s="148"/>
      <c r="AF26" s="148"/>
      <c r="AG26" s="148" t="s">
        <v>173</v>
      </c>
      <c r="AH26" s="148">
        <v>0</v>
      </c>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
      <c r="A27" s="155"/>
      <c r="B27" s="156"/>
      <c r="C27" s="185" t="s">
        <v>865</v>
      </c>
      <c r="D27" s="158"/>
      <c r="E27" s="159">
        <v>4</v>
      </c>
      <c r="F27" s="157"/>
      <c r="G27" s="157"/>
      <c r="H27" s="157"/>
      <c r="I27" s="157"/>
      <c r="J27" s="157"/>
      <c r="K27" s="157"/>
      <c r="L27" s="157"/>
      <c r="M27" s="157"/>
      <c r="N27" s="157"/>
      <c r="O27" s="157"/>
      <c r="P27" s="157"/>
      <c r="Q27" s="157"/>
      <c r="R27" s="157"/>
      <c r="S27" s="157"/>
      <c r="T27" s="157"/>
      <c r="U27" s="157"/>
      <c r="V27" s="157"/>
      <c r="W27" s="157"/>
      <c r="X27" s="148"/>
      <c r="Y27" s="148"/>
      <c r="Z27" s="148"/>
      <c r="AA27" s="148"/>
      <c r="AB27" s="148"/>
      <c r="AC27" s="148"/>
      <c r="AD27" s="148"/>
      <c r="AE27" s="148"/>
      <c r="AF27" s="148"/>
      <c r="AG27" s="148" t="s">
        <v>173</v>
      </c>
      <c r="AH27" s="148">
        <v>0</v>
      </c>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x14ac:dyDescent="0.2">
      <c r="A28" s="155"/>
      <c r="B28" s="156"/>
      <c r="C28" s="185" t="s">
        <v>866</v>
      </c>
      <c r="D28" s="158"/>
      <c r="E28" s="159">
        <v>4.6500000000000004</v>
      </c>
      <c r="F28" s="157"/>
      <c r="G28" s="157"/>
      <c r="H28" s="157"/>
      <c r="I28" s="157"/>
      <c r="J28" s="157"/>
      <c r="K28" s="157"/>
      <c r="L28" s="157"/>
      <c r="M28" s="157"/>
      <c r="N28" s="157"/>
      <c r="O28" s="157"/>
      <c r="P28" s="157"/>
      <c r="Q28" s="157"/>
      <c r="R28" s="157"/>
      <c r="S28" s="157"/>
      <c r="T28" s="157"/>
      <c r="U28" s="157"/>
      <c r="V28" s="157"/>
      <c r="W28" s="157"/>
      <c r="X28" s="148"/>
      <c r="Y28" s="148"/>
      <c r="Z28" s="148"/>
      <c r="AA28" s="148"/>
      <c r="AB28" s="148"/>
      <c r="AC28" s="148"/>
      <c r="AD28" s="148"/>
      <c r="AE28" s="148"/>
      <c r="AF28" s="148"/>
      <c r="AG28" s="148" t="s">
        <v>173</v>
      </c>
      <c r="AH28" s="148">
        <v>0</v>
      </c>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
      <c r="A29" s="155"/>
      <c r="B29" s="156"/>
      <c r="C29" s="185" t="s">
        <v>867</v>
      </c>
      <c r="D29" s="158"/>
      <c r="E29" s="159">
        <v>6.9</v>
      </c>
      <c r="F29" s="157"/>
      <c r="G29" s="157"/>
      <c r="H29" s="157"/>
      <c r="I29" s="157"/>
      <c r="J29" s="157"/>
      <c r="K29" s="157"/>
      <c r="L29" s="157"/>
      <c r="M29" s="157"/>
      <c r="N29" s="157"/>
      <c r="O29" s="157"/>
      <c r="P29" s="157"/>
      <c r="Q29" s="157"/>
      <c r="R29" s="157"/>
      <c r="S29" s="157"/>
      <c r="T29" s="157"/>
      <c r="U29" s="157"/>
      <c r="V29" s="157"/>
      <c r="W29" s="157"/>
      <c r="X29" s="148"/>
      <c r="Y29" s="148"/>
      <c r="Z29" s="148"/>
      <c r="AA29" s="148"/>
      <c r="AB29" s="148"/>
      <c r="AC29" s="148"/>
      <c r="AD29" s="148"/>
      <c r="AE29" s="148"/>
      <c r="AF29" s="148"/>
      <c r="AG29" s="148" t="s">
        <v>173</v>
      </c>
      <c r="AH29" s="148">
        <v>0</v>
      </c>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ht="22.5" outlineLevel="1" x14ac:dyDescent="0.2">
      <c r="A30" s="167">
        <v>2</v>
      </c>
      <c r="B30" s="168" t="s">
        <v>868</v>
      </c>
      <c r="C30" s="184" t="s">
        <v>869</v>
      </c>
      <c r="D30" s="169" t="s">
        <v>184</v>
      </c>
      <c r="E30" s="170">
        <v>17.296000000000003</v>
      </c>
      <c r="F30" s="171">
        <v>0</v>
      </c>
      <c r="G30" s="172">
        <f>ROUND(E30*F30,2)</f>
        <v>0</v>
      </c>
      <c r="H30" s="171">
        <v>681.7700000000001</v>
      </c>
      <c r="I30" s="172">
        <f>ROUND(E30*H30,2)</f>
        <v>11791.89</v>
      </c>
      <c r="J30" s="171">
        <v>596.23</v>
      </c>
      <c r="K30" s="172">
        <f>ROUND(E30*J30,2)</f>
        <v>10312.39</v>
      </c>
      <c r="L30" s="172">
        <v>21</v>
      </c>
      <c r="M30" s="172">
        <f>G30*(1+L30/100)</f>
        <v>0</v>
      </c>
      <c r="N30" s="172">
        <v>1.4450000000000001E-2</v>
      </c>
      <c r="O30" s="172">
        <f>ROUND(E30*N30,2)</f>
        <v>0.25</v>
      </c>
      <c r="P30" s="172">
        <v>0</v>
      </c>
      <c r="Q30" s="172">
        <f>ROUND(E30*P30,2)</f>
        <v>0</v>
      </c>
      <c r="R30" s="172" t="s">
        <v>176</v>
      </c>
      <c r="S30" s="172" t="s">
        <v>168</v>
      </c>
      <c r="T30" s="173" t="s">
        <v>168</v>
      </c>
      <c r="U30" s="157">
        <v>1.2558</v>
      </c>
      <c r="V30" s="157">
        <f>ROUND(E30*U30,2)</f>
        <v>21.72</v>
      </c>
      <c r="W30" s="157"/>
      <c r="X30" s="148"/>
      <c r="Y30" s="148"/>
      <c r="Z30" s="148"/>
      <c r="AA30" s="148"/>
      <c r="AB30" s="148"/>
      <c r="AC30" s="148"/>
      <c r="AD30" s="148"/>
      <c r="AE30" s="148"/>
      <c r="AF30" s="148"/>
      <c r="AG30" s="148" t="s">
        <v>169</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ht="22.5" outlineLevel="1" x14ac:dyDescent="0.2">
      <c r="A31" s="155"/>
      <c r="B31" s="156"/>
      <c r="C31" s="240" t="s">
        <v>870</v>
      </c>
      <c r="D31" s="241"/>
      <c r="E31" s="241"/>
      <c r="F31" s="241"/>
      <c r="G31" s="241"/>
      <c r="H31" s="157"/>
      <c r="I31" s="157"/>
      <c r="J31" s="157"/>
      <c r="K31" s="157"/>
      <c r="L31" s="157"/>
      <c r="M31" s="157"/>
      <c r="N31" s="157"/>
      <c r="O31" s="157"/>
      <c r="P31" s="157"/>
      <c r="Q31" s="157"/>
      <c r="R31" s="157"/>
      <c r="S31" s="157"/>
      <c r="T31" s="157"/>
      <c r="U31" s="157"/>
      <c r="V31" s="157"/>
      <c r="W31" s="157"/>
      <c r="X31" s="148"/>
      <c r="Y31" s="148"/>
      <c r="Z31" s="148"/>
      <c r="AA31" s="148"/>
      <c r="AB31" s="148"/>
      <c r="AC31" s="148"/>
      <c r="AD31" s="148"/>
      <c r="AE31" s="148"/>
      <c r="AF31" s="148"/>
      <c r="AG31" s="148" t="s">
        <v>171</v>
      </c>
      <c r="AH31" s="148"/>
      <c r="AI31" s="148"/>
      <c r="AJ31" s="148"/>
      <c r="AK31" s="148"/>
      <c r="AL31" s="148"/>
      <c r="AM31" s="148"/>
      <c r="AN31" s="148"/>
      <c r="AO31" s="148"/>
      <c r="AP31" s="148"/>
      <c r="AQ31" s="148"/>
      <c r="AR31" s="148"/>
      <c r="AS31" s="148"/>
      <c r="AT31" s="148"/>
      <c r="AU31" s="148"/>
      <c r="AV31" s="148"/>
      <c r="AW31" s="148"/>
      <c r="AX31" s="148"/>
      <c r="AY31" s="148"/>
      <c r="AZ31" s="148"/>
      <c r="BA31" s="181" t="str">
        <f>C31</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31" s="148"/>
      <c r="BC31" s="148"/>
      <c r="BD31" s="148"/>
      <c r="BE31" s="148"/>
      <c r="BF31" s="148"/>
      <c r="BG31" s="148"/>
      <c r="BH31" s="148"/>
    </row>
    <row r="32" spans="1:60" outlineLevel="1" x14ac:dyDescent="0.2">
      <c r="A32" s="155"/>
      <c r="B32" s="156"/>
      <c r="C32" s="185" t="s">
        <v>261</v>
      </c>
      <c r="D32" s="158"/>
      <c r="E32" s="159">
        <v>20.746000000000002</v>
      </c>
      <c r="F32" s="157"/>
      <c r="G32" s="157"/>
      <c r="H32" s="157"/>
      <c r="I32" s="157"/>
      <c r="J32" s="157"/>
      <c r="K32" s="157"/>
      <c r="L32" s="157"/>
      <c r="M32" s="157"/>
      <c r="N32" s="157"/>
      <c r="O32" s="157"/>
      <c r="P32" s="157"/>
      <c r="Q32" s="157"/>
      <c r="R32" s="157"/>
      <c r="S32" s="157"/>
      <c r="T32" s="157"/>
      <c r="U32" s="157"/>
      <c r="V32" s="157"/>
      <c r="W32" s="157"/>
      <c r="X32" s="148"/>
      <c r="Y32" s="148"/>
      <c r="Z32" s="148"/>
      <c r="AA32" s="148"/>
      <c r="AB32" s="148"/>
      <c r="AC32" s="148"/>
      <c r="AD32" s="148"/>
      <c r="AE32" s="148"/>
      <c r="AF32" s="148"/>
      <c r="AG32" s="148" t="s">
        <v>173</v>
      </c>
      <c r="AH32" s="148">
        <v>0</v>
      </c>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
      <c r="A33" s="155"/>
      <c r="B33" s="156"/>
      <c r="C33" s="185" t="s">
        <v>262</v>
      </c>
      <c r="D33" s="158"/>
      <c r="E33" s="159">
        <v>-1.1499999999999999</v>
      </c>
      <c r="F33" s="157"/>
      <c r="G33" s="157"/>
      <c r="H33" s="157"/>
      <c r="I33" s="157"/>
      <c r="J33" s="157"/>
      <c r="K33" s="157"/>
      <c r="L33" s="157"/>
      <c r="M33" s="157"/>
      <c r="N33" s="157"/>
      <c r="O33" s="157"/>
      <c r="P33" s="157"/>
      <c r="Q33" s="157"/>
      <c r="R33" s="157"/>
      <c r="S33" s="157"/>
      <c r="T33" s="157"/>
      <c r="U33" s="157"/>
      <c r="V33" s="157"/>
      <c r="W33" s="157"/>
      <c r="X33" s="148"/>
      <c r="Y33" s="148"/>
      <c r="Z33" s="148"/>
      <c r="AA33" s="148"/>
      <c r="AB33" s="148"/>
      <c r="AC33" s="148"/>
      <c r="AD33" s="148"/>
      <c r="AE33" s="148"/>
      <c r="AF33" s="148"/>
      <c r="AG33" s="148" t="s">
        <v>173</v>
      </c>
      <c r="AH33" s="148">
        <v>0</v>
      </c>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x14ac:dyDescent="0.2">
      <c r="A34" s="155"/>
      <c r="B34" s="156"/>
      <c r="C34" s="185" t="s">
        <v>263</v>
      </c>
      <c r="D34" s="158"/>
      <c r="E34" s="159">
        <v>-5.75</v>
      </c>
      <c r="F34" s="157"/>
      <c r="G34" s="157"/>
      <c r="H34" s="157"/>
      <c r="I34" s="157"/>
      <c r="J34" s="157"/>
      <c r="K34" s="157"/>
      <c r="L34" s="157"/>
      <c r="M34" s="157"/>
      <c r="N34" s="157"/>
      <c r="O34" s="157"/>
      <c r="P34" s="157"/>
      <c r="Q34" s="157"/>
      <c r="R34" s="157"/>
      <c r="S34" s="157"/>
      <c r="T34" s="157"/>
      <c r="U34" s="157"/>
      <c r="V34" s="157"/>
      <c r="W34" s="157"/>
      <c r="X34" s="148"/>
      <c r="Y34" s="148"/>
      <c r="Z34" s="148"/>
      <c r="AA34" s="148"/>
      <c r="AB34" s="148"/>
      <c r="AC34" s="148"/>
      <c r="AD34" s="148"/>
      <c r="AE34" s="148"/>
      <c r="AF34" s="148"/>
      <c r="AG34" s="148" t="s">
        <v>173</v>
      </c>
      <c r="AH34" s="148">
        <v>0</v>
      </c>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55"/>
      <c r="B35" s="156"/>
      <c r="C35" s="185" t="s">
        <v>282</v>
      </c>
      <c r="D35" s="158"/>
      <c r="E35" s="159">
        <v>3.45</v>
      </c>
      <c r="F35" s="157"/>
      <c r="G35" s="157"/>
      <c r="H35" s="157"/>
      <c r="I35" s="157"/>
      <c r="J35" s="157"/>
      <c r="K35" s="157"/>
      <c r="L35" s="157"/>
      <c r="M35" s="157"/>
      <c r="N35" s="157"/>
      <c r="O35" s="157"/>
      <c r="P35" s="157"/>
      <c r="Q35" s="157"/>
      <c r="R35" s="157"/>
      <c r="S35" s="157"/>
      <c r="T35" s="157"/>
      <c r="U35" s="157"/>
      <c r="V35" s="157"/>
      <c r="W35" s="157"/>
      <c r="X35" s="148"/>
      <c r="Y35" s="148"/>
      <c r="Z35" s="148"/>
      <c r="AA35" s="148"/>
      <c r="AB35" s="148"/>
      <c r="AC35" s="148"/>
      <c r="AD35" s="148"/>
      <c r="AE35" s="148"/>
      <c r="AF35" s="148"/>
      <c r="AG35" s="148" t="s">
        <v>173</v>
      </c>
      <c r="AH35" s="148">
        <v>0</v>
      </c>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ht="22.5" outlineLevel="1" x14ac:dyDescent="0.2">
      <c r="A36" s="167">
        <v>3</v>
      </c>
      <c r="B36" s="168" t="s">
        <v>871</v>
      </c>
      <c r="C36" s="184" t="s">
        <v>872</v>
      </c>
      <c r="D36" s="169" t="s">
        <v>184</v>
      </c>
      <c r="E36" s="170">
        <v>239.88655000000003</v>
      </c>
      <c r="F36" s="171">
        <v>0</v>
      </c>
      <c r="G36" s="172">
        <f>ROUND(E36*F36,2)</f>
        <v>0</v>
      </c>
      <c r="H36" s="171">
        <v>254.84</v>
      </c>
      <c r="I36" s="172">
        <f>ROUND(E36*H36,2)</f>
        <v>61132.69</v>
      </c>
      <c r="J36" s="171">
        <v>400.16</v>
      </c>
      <c r="K36" s="172">
        <f>ROUND(E36*J36,2)</f>
        <v>95993</v>
      </c>
      <c r="L36" s="172">
        <v>21</v>
      </c>
      <c r="M36" s="172">
        <f>G36*(1+L36/100)</f>
        <v>0</v>
      </c>
      <c r="N36" s="172">
        <v>9.8000000000000014E-3</v>
      </c>
      <c r="O36" s="172">
        <f>ROUND(E36*N36,2)</f>
        <v>2.35</v>
      </c>
      <c r="P36" s="172">
        <v>0</v>
      </c>
      <c r="Q36" s="172">
        <f>ROUND(E36*P36,2)</f>
        <v>0</v>
      </c>
      <c r="R36" s="172" t="s">
        <v>176</v>
      </c>
      <c r="S36" s="172" t="s">
        <v>168</v>
      </c>
      <c r="T36" s="173" t="s">
        <v>168</v>
      </c>
      <c r="U36" s="157">
        <v>0.8570000000000001</v>
      </c>
      <c r="V36" s="157">
        <f>ROUND(E36*U36,2)</f>
        <v>205.58</v>
      </c>
      <c r="W36" s="157"/>
      <c r="X36" s="148"/>
      <c r="Y36" s="148"/>
      <c r="Z36" s="148"/>
      <c r="AA36" s="148"/>
      <c r="AB36" s="148"/>
      <c r="AC36" s="148"/>
      <c r="AD36" s="148"/>
      <c r="AE36" s="148"/>
      <c r="AF36" s="148"/>
      <c r="AG36" s="148" t="s">
        <v>169</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ht="22.5" outlineLevel="1" x14ac:dyDescent="0.2">
      <c r="A37" s="155"/>
      <c r="B37" s="156"/>
      <c r="C37" s="240" t="s">
        <v>873</v>
      </c>
      <c r="D37" s="241"/>
      <c r="E37" s="241"/>
      <c r="F37" s="241"/>
      <c r="G37" s="241"/>
      <c r="H37" s="157"/>
      <c r="I37" s="157"/>
      <c r="J37" s="157"/>
      <c r="K37" s="157"/>
      <c r="L37" s="157"/>
      <c r="M37" s="157"/>
      <c r="N37" s="157"/>
      <c r="O37" s="157"/>
      <c r="P37" s="157"/>
      <c r="Q37" s="157"/>
      <c r="R37" s="157"/>
      <c r="S37" s="157"/>
      <c r="T37" s="157"/>
      <c r="U37" s="157"/>
      <c r="V37" s="157"/>
      <c r="W37" s="157"/>
      <c r="X37" s="148"/>
      <c r="Y37" s="148"/>
      <c r="Z37" s="148"/>
      <c r="AA37" s="148"/>
      <c r="AB37" s="148"/>
      <c r="AC37" s="148"/>
      <c r="AD37" s="148"/>
      <c r="AE37" s="148"/>
      <c r="AF37" s="148"/>
      <c r="AG37" s="148" t="s">
        <v>171</v>
      </c>
      <c r="AH37" s="148"/>
      <c r="AI37" s="148"/>
      <c r="AJ37" s="148"/>
      <c r="AK37" s="148"/>
      <c r="AL37" s="148"/>
      <c r="AM37" s="148"/>
      <c r="AN37" s="148"/>
      <c r="AO37" s="148"/>
      <c r="AP37" s="148"/>
      <c r="AQ37" s="148"/>
      <c r="AR37" s="148"/>
      <c r="AS37" s="148"/>
      <c r="AT37" s="148"/>
      <c r="AU37" s="148"/>
      <c r="AV37" s="148"/>
      <c r="AW37" s="148"/>
      <c r="AX37" s="148"/>
      <c r="AY37" s="148"/>
      <c r="AZ37" s="148"/>
      <c r="BA37" s="181" t="str">
        <f>C37</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v>
      </c>
      <c r="BB37" s="148"/>
      <c r="BC37" s="148"/>
      <c r="BD37" s="148"/>
      <c r="BE37" s="148"/>
      <c r="BF37" s="148"/>
      <c r="BG37" s="148"/>
      <c r="BH37" s="148"/>
    </row>
    <row r="38" spans="1:60" outlineLevel="1" x14ac:dyDescent="0.2">
      <c r="A38" s="155"/>
      <c r="B38" s="156"/>
      <c r="C38" s="249" t="s">
        <v>874</v>
      </c>
      <c r="D38" s="250"/>
      <c r="E38" s="250"/>
      <c r="F38" s="250"/>
      <c r="G38" s="250"/>
      <c r="H38" s="157"/>
      <c r="I38" s="157"/>
      <c r="J38" s="157"/>
      <c r="K38" s="157"/>
      <c r="L38" s="157"/>
      <c r="M38" s="157"/>
      <c r="N38" s="157"/>
      <c r="O38" s="157"/>
      <c r="P38" s="157"/>
      <c r="Q38" s="157"/>
      <c r="R38" s="157"/>
      <c r="S38" s="157"/>
      <c r="T38" s="157"/>
      <c r="U38" s="157"/>
      <c r="V38" s="157"/>
      <c r="W38" s="157"/>
      <c r="X38" s="148"/>
      <c r="Y38" s="148"/>
      <c r="Z38" s="148"/>
      <c r="AA38" s="148"/>
      <c r="AB38" s="148"/>
      <c r="AC38" s="148"/>
      <c r="AD38" s="148"/>
      <c r="AE38" s="148"/>
      <c r="AF38" s="148"/>
      <c r="AG38" s="148" t="s">
        <v>171</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x14ac:dyDescent="0.2">
      <c r="A39" s="155"/>
      <c r="B39" s="156"/>
      <c r="C39" s="185" t="s">
        <v>246</v>
      </c>
      <c r="D39" s="158"/>
      <c r="E39" s="159">
        <v>96.51400000000001</v>
      </c>
      <c r="F39" s="157"/>
      <c r="G39" s="157"/>
      <c r="H39" s="157"/>
      <c r="I39" s="157"/>
      <c r="J39" s="157"/>
      <c r="K39" s="157"/>
      <c r="L39" s="157"/>
      <c r="M39" s="157"/>
      <c r="N39" s="157"/>
      <c r="O39" s="157"/>
      <c r="P39" s="157"/>
      <c r="Q39" s="157"/>
      <c r="R39" s="157"/>
      <c r="S39" s="157"/>
      <c r="T39" s="157"/>
      <c r="U39" s="157"/>
      <c r="V39" s="157"/>
      <c r="W39" s="157"/>
      <c r="X39" s="148"/>
      <c r="Y39" s="148"/>
      <c r="Z39" s="148"/>
      <c r="AA39" s="148"/>
      <c r="AB39" s="148"/>
      <c r="AC39" s="148"/>
      <c r="AD39" s="148"/>
      <c r="AE39" s="148"/>
      <c r="AF39" s="148"/>
      <c r="AG39" s="148" t="s">
        <v>173</v>
      </c>
      <c r="AH39" s="148">
        <v>0</v>
      </c>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x14ac:dyDescent="0.2">
      <c r="A40" s="155"/>
      <c r="B40" s="156"/>
      <c r="C40" s="185" t="s">
        <v>247</v>
      </c>
      <c r="D40" s="158"/>
      <c r="E40" s="159">
        <v>-5.8</v>
      </c>
      <c r="F40" s="157"/>
      <c r="G40" s="157"/>
      <c r="H40" s="157"/>
      <c r="I40" s="157"/>
      <c r="J40" s="157"/>
      <c r="K40" s="157"/>
      <c r="L40" s="157"/>
      <c r="M40" s="157"/>
      <c r="N40" s="157"/>
      <c r="O40" s="157"/>
      <c r="P40" s="157"/>
      <c r="Q40" s="157"/>
      <c r="R40" s="157"/>
      <c r="S40" s="157"/>
      <c r="T40" s="157"/>
      <c r="U40" s="157"/>
      <c r="V40" s="157"/>
      <c r="W40" s="157"/>
      <c r="X40" s="148"/>
      <c r="Y40" s="148"/>
      <c r="Z40" s="148"/>
      <c r="AA40" s="148"/>
      <c r="AB40" s="148"/>
      <c r="AC40" s="148"/>
      <c r="AD40" s="148"/>
      <c r="AE40" s="148"/>
      <c r="AF40" s="148"/>
      <c r="AG40" s="148" t="s">
        <v>173</v>
      </c>
      <c r="AH40" s="148">
        <v>0</v>
      </c>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
      <c r="A41" s="155"/>
      <c r="B41" s="156"/>
      <c r="C41" s="185" t="s">
        <v>248</v>
      </c>
      <c r="D41" s="158"/>
      <c r="E41" s="159">
        <v>-0.82</v>
      </c>
      <c r="F41" s="157"/>
      <c r="G41" s="157"/>
      <c r="H41" s="157"/>
      <c r="I41" s="157"/>
      <c r="J41" s="157"/>
      <c r="K41" s="157"/>
      <c r="L41" s="157"/>
      <c r="M41" s="157"/>
      <c r="N41" s="157"/>
      <c r="O41" s="157"/>
      <c r="P41" s="157"/>
      <c r="Q41" s="157"/>
      <c r="R41" s="157"/>
      <c r="S41" s="157"/>
      <c r="T41" s="157"/>
      <c r="U41" s="157"/>
      <c r="V41" s="157"/>
      <c r="W41" s="157"/>
      <c r="X41" s="148"/>
      <c r="Y41" s="148"/>
      <c r="Z41" s="148"/>
      <c r="AA41" s="148"/>
      <c r="AB41" s="148"/>
      <c r="AC41" s="148"/>
      <c r="AD41" s="148"/>
      <c r="AE41" s="148"/>
      <c r="AF41" s="148"/>
      <c r="AG41" s="148" t="s">
        <v>173</v>
      </c>
      <c r="AH41" s="148">
        <v>0</v>
      </c>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x14ac:dyDescent="0.2">
      <c r="A42" s="155"/>
      <c r="B42" s="156"/>
      <c r="C42" s="185" t="s">
        <v>249</v>
      </c>
      <c r="D42" s="158"/>
      <c r="E42" s="159">
        <v>-7.02</v>
      </c>
      <c r="F42" s="157"/>
      <c r="G42" s="157"/>
      <c r="H42" s="157"/>
      <c r="I42" s="157"/>
      <c r="J42" s="157"/>
      <c r="K42" s="157"/>
      <c r="L42" s="157"/>
      <c r="M42" s="157"/>
      <c r="N42" s="157"/>
      <c r="O42" s="157"/>
      <c r="P42" s="157"/>
      <c r="Q42" s="157"/>
      <c r="R42" s="157"/>
      <c r="S42" s="157"/>
      <c r="T42" s="157"/>
      <c r="U42" s="157"/>
      <c r="V42" s="157"/>
      <c r="W42" s="157"/>
      <c r="X42" s="148"/>
      <c r="Y42" s="148"/>
      <c r="Z42" s="148"/>
      <c r="AA42" s="148"/>
      <c r="AB42" s="148"/>
      <c r="AC42" s="148"/>
      <c r="AD42" s="148"/>
      <c r="AE42" s="148"/>
      <c r="AF42" s="148"/>
      <c r="AG42" s="148" t="s">
        <v>173</v>
      </c>
      <c r="AH42" s="148">
        <v>0</v>
      </c>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x14ac:dyDescent="0.2">
      <c r="A43" s="155"/>
      <c r="B43" s="156"/>
      <c r="C43" s="185" t="s">
        <v>226</v>
      </c>
      <c r="D43" s="158"/>
      <c r="E43" s="159">
        <v>-8.6999999999999993</v>
      </c>
      <c r="F43" s="157"/>
      <c r="G43" s="157"/>
      <c r="H43" s="157"/>
      <c r="I43" s="157"/>
      <c r="J43" s="157"/>
      <c r="K43" s="157"/>
      <c r="L43" s="157"/>
      <c r="M43" s="157"/>
      <c r="N43" s="157"/>
      <c r="O43" s="157"/>
      <c r="P43" s="157"/>
      <c r="Q43" s="157"/>
      <c r="R43" s="157"/>
      <c r="S43" s="157"/>
      <c r="T43" s="157"/>
      <c r="U43" s="157"/>
      <c r="V43" s="157"/>
      <c r="W43" s="157"/>
      <c r="X43" s="148"/>
      <c r="Y43" s="148"/>
      <c r="Z43" s="148"/>
      <c r="AA43" s="148"/>
      <c r="AB43" s="148"/>
      <c r="AC43" s="148"/>
      <c r="AD43" s="148"/>
      <c r="AE43" s="148"/>
      <c r="AF43" s="148"/>
      <c r="AG43" s="148" t="s">
        <v>173</v>
      </c>
      <c r="AH43" s="148">
        <v>0</v>
      </c>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x14ac:dyDescent="0.2">
      <c r="A44" s="155"/>
      <c r="B44" s="156"/>
      <c r="C44" s="185" t="s">
        <v>228</v>
      </c>
      <c r="D44" s="158"/>
      <c r="E44" s="159">
        <v>-2.0299999999999998</v>
      </c>
      <c r="F44" s="157"/>
      <c r="G44" s="157"/>
      <c r="H44" s="157"/>
      <c r="I44" s="157"/>
      <c r="J44" s="157"/>
      <c r="K44" s="157"/>
      <c r="L44" s="157"/>
      <c r="M44" s="157"/>
      <c r="N44" s="157"/>
      <c r="O44" s="157"/>
      <c r="P44" s="157"/>
      <c r="Q44" s="157"/>
      <c r="R44" s="157"/>
      <c r="S44" s="157"/>
      <c r="T44" s="157"/>
      <c r="U44" s="157"/>
      <c r="V44" s="157"/>
      <c r="W44" s="157"/>
      <c r="X44" s="148"/>
      <c r="Y44" s="148"/>
      <c r="Z44" s="148"/>
      <c r="AA44" s="148"/>
      <c r="AB44" s="148"/>
      <c r="AC44" s="148"/>
      <c r="AD44" s="148"/>
      <c r="AE44" s="148"/>
      <c r="AF44" s="148"/>
      <c r="AG44" s="148" t="s">
        <v>173</v>
      </c>
      <c r="AH44" s="148">
        <v>0</v>
      </c>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1" x14ac:dyDescent="0.2">
      <c r="A45" s="155"/>
      <c r="B45" s="156"/>
      <c r="C45" s="185" t="s">
        <v>250</v>
      </c>
      <c r="D45" s="158"/>
      <c r="E45" s="159">
        <v>80.514900000000011</v>
      </c>
      <c r="F45" s="157"/>
      <c r="G45" s="157"/>
      <c r="H45" s="157"/>
      <c r="I45" s="157"/>
      <c r="J45" s="157"/>
      <c r="K45" s="157"/>
      <c r="L45" s="157"/>
      <c r="M45" s="157"/>
      <c r="N45" s="157"/>
      <c r="O45" s="157"/>
      <c r="P45" s="157"/>
      <c r="Q45" s="157"/>
      <c r="R45" s="157"/>
      <c r="S45" s="157"/>
      <c r="T45" s="157"/>
      <c r="U45" s="157"/>
      <c r="V45" s="157"/>
      <c r="W45" s="157"/>
      <c r="X45" s="148"/>
      <c r="Y45" s="148"/>
      <c r="Z45" s="148"/>
      <c r="AA45" s="148"/>
      <c r="AB45" s="148"/>
      <c r="AC45" s="148"/>
      <c r="AD45" s="148"/>
      <c r="AE45" s="148"/>
      <c r="AF45" s="148"/>
      <c r="AG45" s="148" t="s">
        <v>173</v>
      </c>
      <c r="AH45" s="148">
        <v>0</v>
      </c>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x14ac:dyDescent="0.2">
      <c r="A46" s="155"/>
      <c r="B46" s="156"/>
      <c r="C46" s="185" t="s">
        <v>251</v>
      </c>
      <c r="D46" s="158"/>
      <c r="E46" s="159">
        <v>-0.99449999999999994</v>
      </c>
      <c r="F46" s="157"/>
      <c r="G46" s="157"/>
      <c r="H46" s="157"/>
      <c r="I46" s="157"/>
      <c r="J46" s="157"/>
      <c r="K46" s="157"/>
      <c r="L46" s="157"/>
      <c r="M46" s="157"/>
      <c r="N46" s="157"/>
      <c r="O46" s="157"/>
      <c r="P46" s="157"/>
      <c r="Q46" s="157"/>
      <c r="R46" s="157"/>
      <c r="S46" s="157"/>
      <c r="T46" s="157"/>
      <c r="U46" s="157"/>
      <c r="V46" s="157"/>
      <c r="W46" s="157"/>
      <c r="X46" s="148"/>
      <c r="Y46" s="148"/>
      <c r="Z46" s="148"/>
      <c r="AA46" s="148"/>
      <c r="AB46" s="148"/>
      <c r="AC46" s="148"/>
      <c r="AD46" s="148"/>
      <c r="AE46" s="148"/>
      <c r="AF46" s="148"/>
      <c r="AG46" s="148" t="s">
        <v>173</v>
      </c>
      <c r="AH46" s="148">
        <v>0</v>
      </c>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x14ac:dyDescent="0.2">
      <c r="A47" s="155"/>
      <c r="B47" s="156"/>
      <c r="C47" s="185" t="s">
        <v>252</v>
      </c>
      <c r="D47" s="158"/>
      <c r="E47" s="159">
        <v>-1.5625</v>
      </c>
      <c r="F47" s="157"/>
      <c r="G47" s="157"/>
      <c r="H47" s="157"/>
      <c r="I47" s="157"/>
      <c r="J47" s="157"/>
      <c r="K47" s="157"/>
      <c r="L47" s="157"/>
      <c r="M47" s="157"/>
      <c r="N47" s="157"/>
      <c r="O47" s="157"/>
      <c r="P47" s="157"/>
      <c r="Q47" s="157"/>
      <c r="R47" s="157"/>
      <c r="S47" s="157"/>
      <c r="T47" s="157"/>
      <c r="U47" s="157"/>
      <c r="V47" s="157"/>
      <c r="W47" s="157"/>
      <c r="X47" s="148"/>
      <c r="Y47" s="148"/>
      <c r="Z47" s="148"/>
      <c r="AA47" s="148"/>
      <c r="AB47" s="148"/>
      <c r="AC47" s="148"/>
      <c r="AD47" s="148"/>
      <c r="AE47" s="148"/>
      <c r="AF47" s="148"/>
      <c r="AG47" s="148" t="s">
        <v>173</v>
      </c>
      <c r="AH47" s="148">
        <v>0</v>
      </c>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
      <c r="A48" s="155"/>
      <c r="B48" s="156"/>
      <c r="C48" s="185" t="s">
        <v>253</v>
      </c>
      <c r="D48" s="158"/>
      <c r="E48" s="159">
        <v>-1.8714999999999999</v>
      </c>
      <c r="F48" s="157"/>
      <c r="G48" s="157"/>
      <c r="H48" s="157"/>
      <c r="I48" s="157"/>
      <c r="J48" s="157"/>
      <c r="K48" s="157"/>
      <c r="L48" s="157"/>
      <c r="M48" s="157"/>
      <c r="N48" s="157"/>
      <c r="O48" s="157"/>
      <c r="P48" s="157"/>
      <c r="Q48" s="157"/>
      <c r="R48" s="157"/>
      <c r="S48" s="157"/>
      <c r="T48" s="157"/>
      <c r="U48" s="157"/>
      <c r="V48" s="157"/>
      <c r="W48" s="157"/>
      <c r="X48" s="148"/>
      <c r="Y48" s="148"/>
      <c r="Z48" s="148"/>
      <c r="AA48" s="148"/>
      <c r="AB48" s="148"/>
      <c r="AC48" s="148"/>
      <c r="AD48" s="148"/>
      <c r="AE48" s="148"/>
      <c r="AF48" s="148"/>
      <c r="AG48" s="148" t="s">
        <v>173</v>
      </c>
      <c r="AH48" s="148">
        <v>0</v>
      </c>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x14ac:dyDescent="0.2">
      <c r="A49" s="155"/>
      <c r="B49" s="156"/>
      <c r="C49" s="185" t="s">
        <v>254</v>
      </c>
      <c r="D49" s="158"/>
      <c r="E49" s="159">
        <v>-1.6744999999999999</v>
      </c>
      <c r="F49" s="157"/>
      <c r="G49" s="157"/>
      <c r="H49" s="157"/>
      <c r="I49" s="157"/>
      <c r="J49" s="157"/>
      <c r="K49" s="157"/>
      <c r="L49" s="157"/>
      <c r="M49" s="157"/>
      <c r="N49" s="157"/>
      <c r="O49" s="157"/>
      <c r="P49" s="157"/>
      <c r="Q49" s="157"/>
      <c r="R49" s="157"/>
      <c r="S49" s="157"/>
      <c r="T49" s="157"/>
      <c r="U49" s="157"/>
      <c r="V49" s="157"/>
      <c r="W49" s="157"/>
      <c r="X49" s="148"/>
      <c r="Y49" s="148"/>
      <c r="Z49" s="148"/>
      <c r="AA49" s="148"/>
      <c r="AB49" s="148"/>
      <c r="AC49" s="148"/>
      <c r="AD49" s="148"/>
      <c r="AE49" s="148"/>
      <c r="AF49" s="148"/>
      <c r="AG49" s="148" t="s">
        <v>173</v>
      </c>
      <c r="AH49" s="148">
        <v>0</v>
      </c>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x14ac:dyDescent="0.2">
      <c r="A50" s="155"/>
      <c r="B50" s="156"/>
      <c r="C50" s="185" t="s">
        <v>233</v>
      </c>
      <c r="D50" s="158"/>
      <c r="E50" s="159">
        <v>-2.59</v>
      </c>
      <c r="F50" s="157"/>
      <c r="G50" s="157"/>
      <c r="H50" s="157"/>
      <c r="I50" s="157"/>
      <c r="J50" s="157"/>
      <c r="K50" s="157"/>
      <c r="L50" s="157"/>
      <c r="M50" s="157"/>
      <c r="N50" s="157"/>
      <c r="O50" s="157"/>
      <c r="P50" s="157"/>
      <c r="Q50" s="157"/>
      <c r="R50" s="157"/>
      <c r="S50" s="157"/>
      <c r="T50" s="157"/>
      <c r="U50" s="157"/>
      <c r="V50" s="157"/>
      <c r="W50" s="157"/>
      <c r="X50" s="148"/>
      <c r="Y50" s="148"/>
      <c r="Z50" s="148"/>
      <c r="AA50" s="148"/>
      <c r="AB50" s="148"/>
      <c r="AC50" s="148"/>
      <c r="AD50" s="148"/>
      <c r="AE50" s="148"/>
      <c r="AF50" s="148"/>
      <c r="AG50" s="148" t="s">
        <v>173</v>
      </c>
      <c r="AH50" s="148">
        <v>0</v>
      </c>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x14ac:dyDescent="0.2">
      <c r="A51" s="155"/>
      <c r="B51" s="156"/>
      <c r="C51" s="185" t="s">
        <v>232</v>
      </c>
      <c r="D51" s="158"/>
      <c r="E51" s="159">
        <v>-1.68</v>
      </c>
      <c r="F51" s="157"/>
      <c r="G51" s="157"/>
      <c r="H51" s="157"/>
      <c r="I51" s="157"/>
      <c r="J51" s="157"/>
      <c r="K51" s="157"/>
      <c r="L51" s="157"/>
      <c r="M51" s="157"/>
      <c r="N51" s="157"/>
      <c r="O51" s="157"/>
      <c r="P51" s="157"/>
      <c r="Q51" s="157"/>
      <c r="R51" s="157"/>
      <c r="S51" s="157"/>
      <c r="T51" s="157"/>
      <c r="U51" s="157"/>
      <c r="V51" s="157"/>
      <c r="W51" s="157"/>
      <c r="X51" s="148"/>
      <c r="Y51" s="148"/>
      <c r="Z51" s="148"/>
      <c r="AA51" s="148"/>
      <c r="AB51" s="148"/>
      <c r="AC51" s="148"/>
      <c r="AD51" s="148"/>
      <c r="AE51" s="148"/>
      <c r="AF51" s="148"/>
      <c r="AG51" s="148" t="s">
        <v>173</v>
      </c>
      <c r="AH51" s="148">
        <v>0</v>
      </c>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x14ac:dyDescent="0.2">
      <c r="A52" s="155"/>
      <c r="B52" s="156"/>
      <c r="C52" s="185" t="s">
        <v>255</v>
      </c>
      <c r="D52" s="158"/>
      <c r="E52" s="159">
        <v>73.579400000000007</v>
      </c>
      <c r="F52" s="157"/>
      <c r="G52" s="157"/>
      <c r="H52" s="157"/>
      <c r="I52" s="157"/>
      <c r="J52" s="157"/>
      <c r="K52" s="157"/>
      <c r="L52" s="157"/>
      <c r="M52" s="157"/>
      <c r="N52" s="157"/>
      <c r="O52" s="157"/>
      <c r="P52" s="157"/>
      <c r="Q52" s="157"/>
      <c r="R52" s="157"/>
      <c r="S52" s="157"/>
      <c r="T52" s="157"/>
      <c r="U52" s="157"/>
      <c r="V52" s="157"/>
      <c r="W52" s="157"/>
      <c r="X52" s="148"/>
      <c r="Y52" s="148"/>
      <c r="Z52" s="148"/>
      <c r="AA52" s="148"/>
      <c r="AB52" s="148"/>
      <c r="AC52" s="148"/>
      <c r="AD52" s="148"/>
      <c r="AE52" s="148"/>
      <c r="AF52" s="148"/>
      <c r="AG52" s="148" t="s">
        <v>173</v>
      </c>
      <c r="AH52" s="148">
        <v>0</v>
      </c>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x14ac:dyDescent="0.2">
      <c r="A53" s="155"/>
      <c r="B53" s="156"/>
      <c r="C53" s="185" t="s">
        <v>256</v>
      </c>
      <c r="D53" s="158"/>
      <c r="E53" s="159">
        <v>-0.42299999999999999</v>
      </c>
      <c r="F53" s="157"/>
      <c r="G53" s="157"/>
      <c r="H53" s="157"/>
      <c r="I53" s="157"/>
      <c r="J53" s="157"/>
      <c r="K53" s="157"/>
      <c r="L53" s="157"/>
      <c r="M53" s="157"/>
      <c r="N53" s="157"/>
      <c r="O53" s="157"/>
      <c r="P53" s="157"/>
      <c r="Q53" s="157"/>
      <c r="R53" s="157"/>
      <c r="S53" s="157"/>
      <c r="T53" s="157"/>
      <c r="U53" s="157"/>
      <c r="V53" s="157"/>
      <c r="W53" s="157"/>
      <c r="X53" s="148"/>
      <c r="Y53" s="148"/>
      <c r="Z53" s="148"/>
      <c r="AA53" s="148"/>
      <c r="AB53" s="148"/>
      <c r="AC53" s="148"/>
      <c r="AD53" s="148"/>
      <c r="AE53" s="148"/>
      <c r="AF53" s="148"/>
      <c r="AG53" s="148" t="s">
        <v>173</v>
      </c>
      <c r="AH53" s="148">
        <v>0</v>
      </c>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x14ac:dyDescent="0.2">
      <c r="A54" s="155"/>
      <c r="B54" s="156"/>
      <c r="C54" s="185" t="s">
        <v>257</v>
      </c>
      <c r="D54" s="158"/>
      <c r="E54" s="159">
        <v>-1.1399999999999999</v>
      </c>
      <c r="F54" s="157"/>
      <c r="G54" s="157"/>
      <c r="H54" s="157"/>
      <c r="I54" s="157"/>
      <c r="J54" s="157"/>
      <c r="K54" s="157"/>
      <c r="L54" s="157"/>
      <c r="M54" s="157"/>
      <c r="N54" s="157"/>
      <c r="O54" s="157"/>
      <c r="P54" s="157"/>
      <c r="Q54" s="157"/>
      <c r="R54" s="157"/>
      <c r="S54" s="157"/>
      <c r="T54" s="157"/>
      <c r="U54" s="157"/>
      <c r="V54" s="157"/>
      <c r="W54" s="157"/>
      <c r="X54" s="148"/>
      <c r="Y54" s="148"/>
      <c r="Z54" s="148"/>
      <c r="AA54" s="148"/>
      <c r="AB54" s="148"/>
      <c r="AC54" s="148"/>
      <c r="AD54" s="148"/>
      <c r="AE54" s="148"/>
      <c r="AF54" s="148"/>
      <c r="AG54" s="148" t="s">
        <v>173</v>
      </c>
      <c r="AH54" s="148">
        <v>0</v>
      </c>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1" x14ac:dyDescent="0.2">
      <c r="A55" s="155"/>
      <c r="B55" s="156"/>
      <c r="C55" s="185" t="s">
        <v>258</v>
      </c>
      <c r="D55" s="158"/>
      <c r="E55" s="159">
        <v>-2.4512499999999999</v>
      </c>
      <c r="F55" s="157"/>
      <c r="G55" s="157"/>
      <c r="H55" s="157"/>
      <c r="I55" s="157"/>
      <c r="J55" s="157"/>
      <c r="K55" s="157"/>
      <c r="L55" s="157"/>
      <c r="M55" s="157"/>
      <c r="N55" s="157"/>
      <c r="O55" s="157"/>
      <c r="P55" s="157"/>
      <c r="Q55" s="157"/>
      <c r="R55" s="157"/>
      <c r="S55" s="157"/>
      <c r="T55" s="157"/>
      <c r="U55" s="157"/>
      <c r="V55" s="157"/>
      <c r="W55" s="157"/>
      <c r="X55" s="148"/>
      <c r="Y55" s="148"/>
      <c r="Z55" s="148"/>
      <c r="AA55" s="148"/>
      <c r="AB55" s="148"/>
      <c r="AC55" s="148"/>
      <c r="AD55" s="148"/>
      <c r="AE55" s="148"/>
      <c r="AF55" s="148"/>
      <c r="AG55" s="148" t="s">
        <v>173</v>
      </c>
      <c r="AH55" s="148">
        <v>0</v>
      </c>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x14ac:dyDescent="0.2">
      <c r="A56" s="155"/>
      <c r="B56" s="156"/>
      <c r="C56" s="185" t="s">
        <v>259</v>
      </c>
      <c r="D56" s="158"/>
      <c r="E56" s="159">
        <v>-1.7999999999999998</v>
      </c>
      <c r="F56" s="157"/>
      <c r="G56" s="157"/>
      <c r="H56" s="157"/>
      <c r="I56" s="157"/>
      <c r="J56" s="157"/>
      <c r="K56" s="157"/>
      <c r="L56" s="157"/>
      <c r="M56" s="157"/>
      <c r="N56" s="157"/>
      <c r="O56" s="157"/>
      <c r="P56" s="157"/>
      <c r="Q56" s="157"/>
      <c r="R56" s="157"/>
      <c r="S56" s="157"/>
      <c r="T56" s="157"/>
      <c r="U56" s="157"/>
      <c r="V56" s="157"/>
      <c r="W56" s="157"/>
      <c r="X56" s="148"/>
      <c r="Y56" s="148"/>
      <c r="Z56" s="148"/>
      <c r="AA56" s="148"/>
      <c r="AB56" s="148"/>
      <c r="AC56" s="148"/>
      <c r="AD56" s="148"/>
      <c r="AE56" s="148"/>
      <c r="AF56" s="148"/>
      <c r="AG56" s="148" t="s">
        <v>173</v>
      </c>
      <c r="AH56" s="148">
        <v>0</v>
      </c>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x14ac:dyDescent="0.2">
      <c r="A57" s="155"/>
      <c r="B57" s="156"/>
      <c r="C57" s="185" t="s">
        <v>230</v>
      </c>
      <c r="D57" s="158"/>
      <c r="E57" s="159">
        <v>-0.77999999999999992</v>
      </c>
      <c r="F57" s="157"/>
      <c r="G57" s="157"/>
      <c r="H57" s="157"/>
      <c r="I57" s="157"/>
      <c r="J57" s="157"/>
      <c r="K57" s="157"/>
      <c r="L57" s="157"/>
      <c r="M57" s="157"/>
      <c r="N57" s="157"/>
      <c r="O57" s="157"/>
      <c r="P57" s="157"/>
      <c r="Q57" s="157"/>
      <c r="R57" s="157"/>
      <c r="S57" s="157"/>
      <c r="T57" s="157"/>
      <c r="U57" s="157"/>
      <c r="V57" s="157"/>
      <c r="W57" s="157"/>
      <c r="X57" s="148"/>
      <c r="Y57" s="148"/>
      <c r="Z57" s="148"/>
      <c r="AA57" s="148"/>
      <c r="AB57" s="148"/>
      <c r="AC57" s="148"/>
      <c r="AD57" s="148"/>
      <c r="AE57" s="148"/>
      <c r="AF57" s="148"/>
      <c r="AG57" s="148" t="s">
        <v>173</v>
      </c>
      <c r="AH57" s="148">
        <v>0</v>
      </c>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1" x14ac:dyDescent="0.2">
      <c r="A58" s="155"/>
      <c r="B58" s="156"/>
      <c r="C58" s="185" t="s">
        <v>229</v>
      </c>
      <c r="D58" s="158"/>
      <c r="E58" s="159">
        <v>-3.1199999999999997</v>
      </c>
      <c r="F58" s="157"/>
      <c r="G58" s="157"/>
      <c r="H58" s="157"/>
      <c r="I58" s="157"/>
      <c r="J58" s="157"/>
      <c r="K58" s="157"/>
      <c r="L58" s="157"/>
      <c r="M58" s="157"/>
      <c r="N58" s="157"/>
      <c r="O58" s="157"/>
      <c r="P58" s="157"/>
      <c r="Q58" s="157"/>
      <c r="R58" s="157"/>
      <c r="S58" s="157"/>
      <c r="T58" s="157"/>
      <c r="U58" s="157"/>
      <c r="V58" s="157"/>
      <c r="W58" s="157"/>
      <c r="X58" s="148"/>
      <c r="Y58" s="148"/>
      <c r="Z58" s="148"/>
      <c r="AA58" s="148"/>
      <c r="AB58" s="148"/>
      <c r="AC58" s="148"/>
      <c r="AD58" s="148"/>
      <c r="AE58" s="148"/>
      <c r="AF58" s="148"/>
      <c r="AG58" s="148" t="s">
        <v>173</v>
      </c>
      <c r="AH58" s="148">
        <v>0</v>
      </c>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x14ac:dyDescent="0.2">
      <c r="A59" s="155"/>
      <c r="B59" s="156"/>
      <c r="C59" s="185" t="s">
        <v>260</v>
      </c>
      <c r="D59" s="158"/>
      <c r="E59" s="159">
        <v>-2.0999999999999996</v>
      </c>
      <c r="F59" s="157"/>
      <c r="G59" s="157"/>
      <c r="H59" s="157"/>
      <c r="I59" s="157"/>
      <c r="J59" s="157"/>
      <c r="K59" s="157"/>
      <c r="L59" s="157"/>
      <c r="M59" s="157"/>
      <c r="N59" s="157"/>
      <c r="O59" s="157"/>
      <c r="P59" s="157"/>
      <c r="Q59" s="157"/>
      <c r="R59" s="157"/>
      <c r="S59" s="157"/>
      <c r="T59" s="157"/>
      <c r="U59" s="157"/>
      <c r="V59" s="157"/>
      <c r="W59" s="157"/>
      <c r="X59" s="148"/>
      <c r="Y59" s="148"/>
      <c r="Z59" s="148"/>
      <c r="AA59" s="148"/>
      <c r="AB59" s="148"/>
      <c r="AC59" s="148"/>
      <c r="AD59" s="148"/>
      <c r="AE59" s="148"/>
      <c r="AF59" s="148"/>
      <c r="AG59" s="148" t="s">
        <v>173</v>
      </c>
      <c r="AH59" s="148">
        <v>0</v>
      </c>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1" x14ac:dyDescent="0.2">
      <c r="A60" s="155"/>
      <c r="B60" s="156"/>
      <c r="C60" s="185" t="s">
        <v>261</v>
      </c>
      <c r="D60" s="158"/>
      <c r="E60" s="159">
        <v>20.746000000000002</v>
      </c>
      <c r="F60" s="157"/>
      <c r="G60" s="157"/>
      <c r="H60" s="157"/>
      <c r="I60" s="157"/>
      <c r="J60" s="157"/>
      <c r="K60" s="157"/>
      <c r="L60" s="157"/>
      <c r="M60" s="157"/>
      <c r="N60" s="157"/>
      <c r="O60" s="157"/>
      <c r="P60" s="157"/>
      <c r="Q60" s="157"/>
      <c r="R60" s="157"/>
      <c r="S60" s="157"/>
      <c r="T60" s="157"/>
      <c r="U60" s="157"/>
      <c r="V60" s="157"/>
      <c r="W60" s="157"/>
      <c r="X60" s="148"/>
      <c r="Y60" s="148"/>
      <c r="Z60" s="148"/>
      <c r="AA60" s="148"/>
      <c r="AB60" s="148"/>
      <c r="AC60" s="148"/>
      <c r="AD60" s="148"/>
      <c r="AE60" s="148"/>
      <c r="AF60" s="148"/>
      <c r="AG60" s="148" t="s">
        <v>173</v>
      </c>
      <c r="AH60" s="148">
        <v>0</v>
      </c>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x14ac:dyDescent="0.2">
      <c r="A61" s="155"/>
      <c r="B61" s="156"/>
      <c r="C61" s="185" t="s">
        <v>262</v>
      </c>
      <c r="D61" s="158"/>
      <c r="E61" s="159">
        <v>-1.1499999999999999</v>
      </c>
      <c r="F61" s="157"/>
      <c r="G61" s="157"/>
      <c r="H61" s="157"/>
      <c r="I61" s="157"/>
      <c r="J61" s="157"/>
      <c r="K61" s="157"/>
      <c r="L61" s="157"/>
      <c r="M61" s="157"/>
      <c r="N61" s="157"/>
      <c r="O61" s="157"/>
      <c r="P61" s="157"/>
      <c r="Q61" s="157"/>
      <c r="R61" s="157"/>
      <c r="S61" s="157"/>
      <c r="T61" s="157"/>
      <c r="U61" s="157"/>
      <c r="V61" s="157"/>
      <c r="W61" s="157"/>
      <c r="X61" s="148"/>
      <c r="Y61" s="148"/>
      <c r="Z61" s="148"/>
      <c r="AA61" s="148"/>
      <c r="AB61" s="148"/>
      <c r="AC61" s="148"/>
      <c r="AD61" s="148"/>
      <c r="AE61" s="148"/>
      <c r="AF61" s="148"/>
      <c r="AG61" s="148" t="s">
        <v>173</v>
      </c>
      <c r="AH61" s="148">
        <v>0</v>
      </c>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1" x14ac:dyDescent="0.2">
      <c r="A62" s="155"/>
      <c r="B62" s="156"/>
      <c r="C62" s="185" t="s">
        <v>263</v>
      </c>
      <c r="D62" s="158"/>
      <c r="E62" s="159">
        <v>-5.75</v>
      </c>
      <c r="F62" s="157"/>
      <c r="G62" s="157"/>
      <c r="H62" s="157"/>
      <c r="I62" s="157"/>
      <c r="J62" s="157"/>
      <c r="K62" s="157"/>
      <c r="L62" s="157"/>
      <c r="M62" s="157"/>
      <c r="N62" s="157"/>
      <c r="O62" s="157"/>
      <c r="P62" s="157"/>
      <c r="Q62" s="157"/>
      <c r="R62" s="157"/>
      <c r="S62" s="157"/>
      <c r="T62" s="157"/>
      <c r="U62" s="157"/>
      <c r="V62" s="157"/>
      <c r="W62" s="157"/>
      <c r="X62" s="148"/>
      <c r="Y62" s="148"/>
      <c r="Z62" s="148"/>
      <c r="AA62" s="148"/>
      <c r="AB62" s="148"/>
      <c r="AC62" s="148"/>
      <c r="AD62" s="148"/>
      <c r="AE62" s="148"/>
      <c r="AF62" s="148"/>
      <c r="AG62" s="148" t="s">
        <v>173</v>
      </c>
      <c r="AH62" s="148">
        <v>0</v>
      </c>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1" x14ac:dyDescent="0.2">
      <c r="A63" s="155"/>
      <c r="B63" s="156"/>
      <c r="C63" s="185" t="s">
        <v>264</v>
      </c>
      <c r="D63" s="158"/>
      <c r="E63" s="159"/>
      <c r="F63" s="157"/>
      <c r="G63" s="157"/>
      <c r="H63" s="157"/>
      <c r="I63" s="157"/>
      <c r="J63" s="157"/>
      <c r="K63" s="157"/>
      <c r="L63" s="157"/>
      <c r="M63" s="157"/>
      <c r="N63" s="157"/>
      <c r="O63" s="157"/>
      <c r="P63" s="157"/>
      <c r="Q63" s="157"/>
      <c r="R63" s="157"/>
      <c r="S63" s="157"/>
      <c r="T63" s="157"/>
      <c r="U63" s="157"/>
      <c r="V63" s="157"/>
      <c r="W63" s="157"/>
      <c r="X63" s="148"/>
      <c r="Y63" s="148"/>
      <c r="Z63" s="148"/>
      <c r="AA63" s="148"/>
      <c r="AB63" s="148"/>
      <c r="AC63" s="148"/>
      <c r="AD63" s="148"/>
      <c r="AE63" s="148"/>
      <c r="AF63" s="148"/>
      <c r="AG63" s="148" t="s">
        <v>173</v>
      </c>
      <c r="AH63" s="148">
        <v>0</v>
      </c>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1" x14ac:dyDescent="0.2">
      <c r="A64" s="155"/>
      <c r="B64" s="156"/>
      <c r="C64" s="185" t="s">
        <v>265</v>
      </c>
      <c r="D64" s="158"/>
      <c r="E64" s="159">
        <v>1.4700000000000002</v>
      </c>
      <c r="F64" s="157"/>
      <c r="G64" s="157"/>
      <c r="H64" s="157"/>
      <c r="I64" s="157"/>
      <c r="J64" s="157"/>
      <c r="K64" s="157"/>
      <c r="L64" s="157"/>
      <c r="M64" s="157"/>
      <c r="N64" s="157"/>
      <c r="O64" s="157"/>
      <c r="P64" s="157"/>
      <c r="Q64" s="157"/>
      <c r="R64" s="157"/>
      <c r="S64" s="157"/>
      <c r="T64" s="157"/>
      <c r="U64" s="157"/>
      <c r="V64" s="157"/>
      <c r="W64" s="157"/>
      <c r="X64" s="148"/>
      <c r="Y64" s="148"/>
      <c r="Z64" s="148"/>
      <c r="AA64" s="148"/>
      <c r="AB64" s="148"/>
      <c r="AC64" s="148"/>
      <c r="AD64" s="148"/>
      <c r="AE64" s="148"/>
      <c r="AF64" s="148"/>
      <c r="AG64" s="148" t="s">
        <v>173</v>
      </c>
      <c r="AH64" s="148">
        <v>0</v>
      </c>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1" x14ac:dyDescent="0.2">
      <c r="A65" s="155"/>
      <c r="B65" s="156"/>
      <c r="C65" s="185" t="s">
        <v>266</v>
      </c>
      <c r="D65" s="158"/>
      <c r="E65" s="159">
        <v>1.6560000000000001</v>
      </c>
      <c r="F65" s="157"/>
      <c r="G65" s="157"/>
      <c r="H65" s="157"/>
      <c r="I65" s="157"/>
      <c r="J65" s="157"/>
      <c r="K65" s="157"/>
      <c r="L65" s="157"/>
      <c r="M65" s="157"/>
      <c r="N65" s="157"/>
      <c r="O65" s="157"/>
      <c r="P65" s="157"/>
      <c r="Q65" s="157"/>
      <c r="R65" s="157"/>
      <c r="S65" s="157"/>
      <c r="T65" s="157"/>
      <c r="U65" s="157"/>
      <c r="V65" s="157"/>
      <c r="W65" s="157"/>
      <c r="X65" s="148"/>
      <c r="Y65" s="148"/>
      <c r="Z65" s="148"/>
      <c r="AA65" s="148"/>
      <c r="AB65" s="148"/>
      <c r="AC65" s="148"/>
      <c r="AD65" s="148"/>
      <c r="AE65" s="148"/>
      <c r="AF65" s="148"/>
      <c r="AG65" s="148" t="s">
        <v>173</v>
      </c>
      <c r="AH65" s="148">
        <v>0</v>
      </c>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1" x14ac:dyDescent="0.2">
      <c r="A66" s="155"/>
      <c r="B66" s="156"/>
      <c r="C66" s="185" t="s">
        <v>267</v>
      </c>
      <c r="D66" s="158"/>
      <c r="E66" s="159">
        <v>4.16</v>
      </c>
      <c r="F66" s="157"/>
      <c r="G66" s="157"/>
      <c r="H66" s="157"/>
      <c r="I66" s="157"/>
      <c r="J66" s="157"/>
      <c r="K66" s="157"/>
      <c r="L66" s="157"/>
      <c r="M66" s="157"/>
      <c r="N66" s="157"/>
      <c r="O66" s="157"/>
      <c r="P66" s="157"/>
      <c r="Q66" s="157"/>
      <c r="R66" s="157"/>
      <c r="S66" s="157"/>
      <c r="T66" s="157"/>
      <c r="U66" s="157"/>
      <c r="V66" s="157"/>
      <c r="W66" s="157"/>
      <c r="X66" s="148"/>
      <c r="Y66" s="148"/>
      <c r="Z66" s="148"/>
      <c r="AA66" s="148"/>
      <c r="AB66" s="148"/>
      <c r="AC66" s="148"/>
      <c r="AD66" s="148"/>
      <c r="AE66" s="148"/>
      <c r="AF66" s="148"/>
      <c r="AG66" s="148" t="s">
        <v>173</v>
      </c>
      <c r="AH66" s="148">
        <v>0</v>
      </c>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1" x14ac:dyDescent="0.2">
      <c r="A67" s="155"/>
      <c r="B67" s="156"/>
      <c r="C67" s="185" t="s">
        <v>268</v>
      </c>
      <c r="D67" s="158"/>
      <c r="E67" s="159">
        <v>0.67500000000000004</v>
      </c>
      <c r="F67" s="157"/>
      <c r="G67" s="157"/>
      <c r="H67" s="157"/>
      <c r="I67" s="157"/>
      <c r="J67" s="157"/>
      <c r="K67" s="157"/>
      <c r="L67" s="157"/>
      <c r="M67" s="157"/>
      <c r="N67" s="157"/>
      <c r="O67" s="157"/>
      <c r="P67" s="157"/>
      <c r="Q67" s="157"/>
      <c r="R67" s="157"/>
      <c r="S67" s="157"/>
      <c r="T67" s="157"/>
      <c r="U67" s="157"/>
      <c r="V67" s="157"/>
      <c r="W67" s="157"/>
      <c r="X67" s="148"/>
      <c r="Y67" s="148"/>
      <c r="Z67" s="148"/>
      <c r="AA67" s="148"/>
      <c r="AB67" s="148"/>
      <c r="AC67" s="148"/>
      <c r="AD67" s="148"/>
      <c r="AE67" s="148"/>
      <c r="AF67" s="148"/>
      <c r="AG67" s="148" t="s">
        <v>173</v>
      </c>
      <c r="AH67" s="148">
        <v>0</v>
      </c>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1" x14ac:dyDescent="0.2">
      <c r="A68" s="155"/>
      <c r="B68" s="156"/>
      <c r="C68" s="185" t="s">
        <v>269</v>
      </c>
      <c r="D68" s="158"/>
      <c r="E68" s="159">
        <v>0.46500000000000002</v>
      </c>
      <c r="F68" s="157"/>
      <c r="G68" s="157"/>
      <c r="H68" s="157"/>
      <c r="I68" s="157"/>
      <c r="J68" s="157"/>
      <c r="K68" s="157"/>
      <c r="L68" s="157"/>
      <c r="M68" s="157"/>
      <c r="N68" s="157"/>
      <c r="O68" s="157"/>
      <c r="P68" s="157"/>
      <c r="Q68" s="157"/>
      <c r="R68" s="157"/>
      <c r="S68" s="157"/>
      <c r="T68" s="157"/>
      <c r="U68" s="157"/>
      <c r="V68" s="157"/>
      <c r="W68" s="157"/>
      <c r="X68" s="148"/>
      <c r="Y68" s="148"/>
      <c r="Z68" s="148"/>
      <c r="AA68" s="148"/>
      <c r="AB68" s="148"/>
      <c r="AC68" s="148"/>
      <c r="AD68" s="148"/>
      <c r="AE68" s="148"/>
      <c r="AF68" s="148"/>
      <c r="AG68" s="148" t="s">
        <v>173</v>
      </c>
      <c r="AH68" s="148">
        <v>0</v>
      </c>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1" x14ac:dyDescent="0.2">
      <c r="A69" s="155"/>
      <c r="B69" s="156"/>
      <c r="C69" s="185" t="s">
        <v>270</v>
      </c>
      <c r="D69" s="158"/>
      <c r="E69" s="159">
        <v>0.34050000000000002</v>
      </c>
      <c r="F69" s="157"/>
      <c r="G69" s="157"/>
      <c r="H69" s="157"/>
      <c r="I69" s="157"/>
      <c r="J69" s="157"/>
      <c r="K69" s="157"/>
      <c r="L69" s="157"/>
      <c r="M69" s="157"/>
      <c r="N69" s="157"/>
      <c r="O69" s="157"/>
      <c r="P69" s="157"/>
      <c r="Q69" s="157"/>
      <c r="R69" s="157"/>
      <c r="S69" s="157"/>
      <c r="T69" s="157"/>
      <c r="U69" s="157"/>
      <c r="V69" s="157"/>
      <c r="W69" s="157"/>
      <c r="X69" s="148"/>
      <c r="Y69" s="148"/>
      <c r="Z69" s="148"/>
      <c r="AA69" s="148"/>
      <c r="AB69" s="148"/>
      <c r="AC69" s="148"/>
      <c r="AD69" s="148"/>
      <c r="AE69" s="148"/>
      <c r="AF69" s="148"/>
      <c r="AG69" s="148" t="s">
        <v>173</v>
      </c>
      <c r="AH69" s="148">
        <v>0</v>
      </c>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1" x14ac:dyDescent="0.2">
      <c r="A70" s="155"/>
      <c r="B70" s="156"/>
      <c r="C70" s="185" t="s">
        <v>271</v>
      </c>
      <c r="D70" s="158"/>
      <c r="E70" s="159">
        <v>2.12</v>
      </c>
      <c r="F70" s="157"/>
      <c r="G70" s="157"/>
      <c r="H70" s="157"/>
      <c r="I70" s="157"/>
      <c r="J70" s="157"/>
      <c r="K70" s="157"/>
      <c r="L70" s="157"/>
      <c r="M70" s="157"/>
      <c r="N70" s="157"/>
      <c r="O70" s="157"/>
      <c r="P70" s="157"/>
      <c r="Q70" s="157"/>
      <c r="R70" s="157"/>
      <c r="S70" s="157"/>
      <c r="T70" s="157"/>
      <c r="U70" s="157"/>
      <c r="V70" s="157"/>
      <c r="W70" s="157"/>
      <c r="X70" s="148"/>
      <c r="Y70" s="148"/>
      <c r="Z70" s="148"/>
      <c r="AA70" s="148"/>
      <c r="AB70" s="148"/>
      <c r="AC70" s="148"/>
      <c r="AD70" s="148"/>
      <c r="AE70" s="148"/>
      <c r="AF70" s="148"/>
      <c r="AG70" s="148" t="s">
        <v>173</v>
      </c>
      <c r="AH70" s="148">
        <v>0</v>
      </c>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outlineLevel="1" x14ac:dyDescent="0.2">
      <c r="A71" s="155"/>
      <c r="B71" s="156"/>
      <c r="C71" s="185" t="s">
        <v>272</v>
      </c>
      <c r="D71" s="158"/>
      <c r="E71" s="159">
        <v>0.5625</v>
      </c>
      <c r="F71" s="157"/>
      <c r="G71" s="157"/>
      <c r="H71" s="157"/>
      <c r="I71" s="157"/>
      <c r="J71" s="157"/>
      <c r="K71" s="157"/>
      <c r="L71" s="157"/>
      <c r="M71" s="157"/>
      <c r="N71" s="157"/>
      <c r="O71" s="157"/>
      <c r="P71" s="157"/>
      <c r="Q71" s="157"/>
      <c r="R71" s="157"/>
      <c r="S71" s="157"/>
      <c r="T71" s="157"/>
      <c r="U71" s="157"/>
      <c r="V71" s="157"/>
      <c r="W71" s="157"/>
      <c r="X71" s="148"/>
      <c r="Y71" s="148"/>
      <c r="Z71" s="148"/>
      <c r="AA71" s="148"/>
      <c r="AB71" s="148"/>
      <c r="AC71" s="148"/>
      <c r="AD71" s="148"/>
      <c r="AE71" s="148"/>
      <c r="AF71" s="148"/>
      <c r="AG71" s="148" t="s">
        <v>173</v>
      </c>
      <c r="AH71" s="148">
        <v>0</v>
      </c>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x14ac:dyDescent="0.2">
      <c r="A72" s="155"/>
      <c r="B72" s="156"/>
      <c r="C72" s="185" t="s">
        <v>273</v>
      </c>
      <c r="D72" s="158"/>
      <c r="E72" s="159">
        <v>0.43050000000000005</v>
      </c>
      <c r="F72" s="157"/>
      <c r="G72" s="157"/>
      <c r="H72" s="157"/>
      <c r="I72" s="157"/>
      <c r="J72" s="157"/>
      <c r="K72" s="157"/>
      <c r="L72" s="157"/>
      <c r="M72" s="157"/>
      <c r="N72" s="157"/>
      <c r="O72" s="157"/>
      <c r="P72" s="157"/>
      <c r="Q72" s="157"/>
      <c r="R72" s="157"/>
      <c r="S72" s="157"/>
      <c r="T72" s="157"/>
      <c r="U72" s="157"/>
      <c r="V72" s="157"/>
      <c r="W72" s="157"/>
      <c r="X72" s="148"/>
      <c r="Y72" s="148"/>
      <c r="Z72" s="148"/>
      <c r="AA72" s="148"/>
      <c r="AB72" s="148"/>
      <c r="AC72" s="148"/>
      <c r="AD72" s="148"/>
      <c r="AE72" s="148"/>
      <c r="AF72" s="148"/>
      <c r="AG72" s="148" t="s">
        <v>173</v>
      </c>
      <c r="AH72" s="148">
        <v>0</v>
      </c>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1" x14ac:dyDescent="0.2">
      <c r="A73" s="155"/>
      <c r="B73" s="156"/>
      <c r="C73" s="185" t="s">
        <v>274</v>
      </c>
      <c r="D73" s="158"/>
      <c r="E73" s="159">
        <v>2.2050000000000001</v>
      </c>
      <c r="F73" s="157"/>
      <c r="G73" s="157"/>
      <c r="H73" s="157"/>
      <c r="I73" s="157"/>
      <c r="J73" s="157"/>
      <c r="K73" s="157"/>
      <c r="L73" s="157"/>
      <c r="M73" s="157"/>
      <c r="N73" s="157"/>
      <c r="O73" s="157"/>
      <c r="P73" s="157"/>
      <c r="Q73" s="157"/>
      <c r="R73" s="157"/>
      <c r="S73" s="157"/>
      <c r="T73" s="157"/>
      <c r="U73" s="157"/>
      <c r="V73" s="157"/>
      <c r="W73" s="157"/>
      <c r="X73" s="148"/>
      <c r="Y73" s="148"/>
      <c r="Z73" s="148"/>
      <c r="AA73" s="148"/>
      <c r="AB73" s="148"/>
      <c r="AC73" s="148"/>
      <c r="AD73" s="148"/>
      <c r="AE73" s="148"/>
      <c r="AF73" s="148"/>
      <c r="AG73" s="148" t="s">
        <v>173</v>
      </c>
      <c r="AH73" s="148">
        <v>0</v>
      </c>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1" x14ac:dyDescent="0.2">
      <c r="A74" s="155"/>
      <c r="B74" s="156"/>
      <c r="C74" s="185" t="s">
        <v>275</v>
      </c>
      <c r="D74" s="158"/>
      <c r="E74" s="159">
        <v>0.65250000000000008</v>
      </c>
      <c r="F74" s="157"/>
      <c r="G74" s="157"/>
      <c r="H74" s="157"/>
      <c r="I74" s="157"/>
      <c r="J74" s="157"/>
      <c r="K74" s="157"/>
      <c r="L74" s="157"/>
      <c r="M74" s="157"/>
      <c r="N74" s="157"/>
      <c r="O74" s="157"/>
      <c r="P74" s="157"/>
      <c r="Q74" s="157"/>
      <c r="R74" s="157"/>
      <c r="S74" s="157"/>
      <c r="T74" s="157"/>
      <c r="U74" s="157"/>
      <c r="V74" s="157"/>
      <c r="W74" s="157"/>
      <c r="X74" s="148"/>
      <c r="Y74" s="148"/>
      <c r="Z74" s="148"/>
      <c r="AA74" s="148"/>
      <c r="AB74" s="148"/>
      <c r="AC74" s="148"/>
      <c r="AD74" s="148"/>
      <c r="AE74" s="148"/>
      <c r="AF74" s="148"/>
      <c r="AG74" s="148" t="s">
        <v>173</v>
      </c>
      <c r="AH74" s="148">
        <v>0</v>
      </c>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1" x14ac:dyDescent="0.2">
      <c r="A75" s="155"/>
      <c r="B75" s="156"/>
      <c r="C75" s="185" t="s">
        <v>276</v>
      </c>
      <c r="D75" s="158"/>
      <c r="E75" s="159">
        <v>0.64500000000000002</v>
      </c>
      <c r="F75" s="157"/>
      <c r="G75" s="157"/>
      <c r="H75" s="157"/>
      <c r="I75" s="157"/>
      <c r="J75" s="157"/>
      <c r="K75" s="157"/>
      <c r="L75" s="157"/>
      <c r="M75" s="157"/>
      <c r="N75" s="157"/>
      <c r="O75" s="157"/>
      <c r="P75" s="157"/>
      <c r="Q75" s="157"/>
      <c r="R75" s="157"/>
      <c r="S75" s="157"/>
      <c r="T75" s="157"/>
      <c r="U75" s="157"/>
      <c r="V75" s="157"/>
      <c r="W75" s="157"/>
      <c r="X75" s="148"/>
      <c r="Y75" s="148"/>
      <c r="Z75" s="148"/>
      <c r="AA75" s="148"/>
      <c r="AB75" s="148"/>
      <c r="AC75" s="148"/>
      <c r="AD75" s="148"/>
      <c r="AE75" s="148"/>
      <c r="AF75" s="148"/>
      <c r="AG75" s="148" t="s">
        <v>173</v>
      </c>
      <c r="AH75" s="148">
        <v>0</v>
      </c>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1" x14ac:dyDescent="0.2">
      <c r="A76" s="155"/>
      <c r="B76" s="156"/>
      <c r="C76" s="185" t="s">
        <v>277</v>
      </c>
      <c r="D76" s="158"/>
      <c r="E76" s="159">
        <v>0.75</v>
      </c>
      <c r="F76" s="157"/>
      <c r="G76" s="157"/>
      <c r="H76" s="157"/>
      <c r="I76" s="157"/>
      <c r="J76" s="157"/>
      <c r="K76" s="157"/>
      <c r="L76" s="157"/>
      <c r="M76" s="157"/>
      <c r="N76" s="157"/>
      <c r="O76" s="157"/>
      <c r="P76" s="157"/>
      <c r="Q76" s="157"/>
      <c r="R76" s="157"/>
      <c r="S76" s="157"/>
      <c r="T76" s="157"/>
      <c r="U76" s="157"/>
      <c r="V76" s="157"/>
      <c r="W76" s="157"/>
      <c r="X76" s="148"/>
      <c r="Y76" s="148"/>
      <c r="Z76" s="148"/>
      <c r="AA76" s="148"/>
      <c r="AB76" s="148"/>
      <c r="AC76" s="148"/>
      <c r="AD76" s="148"/>
      <c r="AE76" s="148"/>
      <c r="AF76" s="148"/>
      <c r="AG76" s="148" t="s">
        <v>173</v>
      </c>
      <c r="AH76" s="148">
        <v>0</v>
      </c>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1" x14ac:dyDescent="0.2">
      <c r="A77" s="155"/>
      <c r="B77" s="156"/>
      <c r="C77" s="185" t="s">
        <v>278</v>
      </c>
      <c r="D77" s="158"/>
      <c r="E77" s="159">
        <v>0.48000000000000004</v>
      </c>
      <c r="F77" s="157"/>
      <c r="G77" s="157"/>
      <c r="H77" s="157"/>
      <c r="I77" s="157"/>
      <c r="J77" s="157"/>
      <c r="K77" s="157"/>
      <c r="L77" s="157"/>
      <c r="M77" s="157"/>
      <c r="N77" s="157"/>
      <c r="O77" s="157"/>
      <c r="P77" s="157"/>
      <c r="Q77" s="157"/>
      <c r="R77" s="157"/>
      <c r="S77" s="157"/>
      <c r="T77" s="157"/>
      <c r="U77" s="157"/>
      <c r="V77" s="157"/>
      <c r="W77" s="157"/>
      <c r="X77" s="148"/>
      <c r="Y77" s="148"/>
      <c r="Z77" s="148"/>
      <c r="AA77" s="148"/>
      <c r="AB77" s="148"/>
      <c r="AC77" s="148"/>
      <c r="AD77" s="148"/>
      <c r="AE77" s="148"/>
      <c r="AF77" s="148"/>
      <c r="AG77" s="148" t="s">
        <v>173</v>
      </c>
      <c r="AH77" s="148">
        <v>0</v>
      </c>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1" x14ac:dyDescent="0.2">
      <c r="A78" s="155"/>
      <c r="B78" s="156"/>
      <c r="C78" s="185" t="s">
        <v>279</v>
      </c>
      <c r="D78" s="158"/>
      <c r="E78" s="159">
        <v>0.63</v>
      </c>
      <c r="F78" s="157"/>
      <c r="G78" s="157"/>
      <c r="H78" s="157"/>
      <c r="I78" s="157"/>
      <c r="J78" s="157"/>
      <c r="K78" s="157"/>
      <c r="L78" s="157"/>
      <c r="M78" s="157"/>
      <c r="N78" s="157"/>
      <c r="O78" s="157"/>
      <c r="P78" s="157"/>
      <c r="Q78" s="157"/>
      <c r="R78" s="157"/>
      <c r="S78" s="157"/>
      <c r="T78" s="157"/>
      <c r="U78" s="157"/>
      <c r="V78" s="157"/>
      <c r="W78" s="157"/>
      <c r="X78" s="148"/>
      <c r="Y78" s="148"/>
      <c r="Z78" s="148"/>
      <c r="AA78" s="148"/>
      <c r="AB78" s="148"/>
      <c r="AC78" s="148"/>
      <c r="AD78" s="148"/>
      <c r="AE78" s="148"/>
      <c r="AF78" s="148"/>
      <c r="AG78" s="148" t="s">
        <v>173</v>
      </c>
      <c r="AH78" s="148">
        <v>0</v>
      </c>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outlineLevel="1" x14ac:dyDescent="0.2">
      <c r="A79" s="155"/>
      <c r="B79" s="156"/>
      <c r="C79" s="185" t="s">
        <v>280</v>
      </c>
      <c r="D79" s="158"/>
      <c r="E79" s="159">
        <v>0.60000000000000009</v>
      </c>
      <c r="F79" s="157"/>
      <c r="G79" s="157"/>
      <c r="H79" s="157"/>
      <c r="I79" s="157"/>
      <c r="J79" s="157"/>
      <c r="K79" s="157"/>
      <c r="L79" s="157"/>
      <c r="M79" s="157"/>
      <c r="N79" s="157"/>
      <c r="O79" s="157"/>
      <c r="P79" s="157"/>
      <c r="Q79" s="157"/>
      <c r="R79" s="157"/>
      <c r="S79" s="157"/>
      <c r="T79" s="157"/>
      <c r="U79" s="157"/>
      <c r="V79" s="157"/>
      <c r="W79" s="157"/>
      <c r="X79" s="148"/>
      <c r="Y79" s="148"/>
      <c r="Z79" s="148"/>
      <c r="AA79" s="148"/>
      <c r="AB79" s="148"/>
      <c r="AC79" s="148"/>
      <c r="AD79" s="148"/>
      <c r="AE79" s="148"/>
      <c r="AF79" s="148"/>
      <c r="AG79" s="148" t="s">
        <v>173</v>
      </c>
      <c r="AH79" s="148">
        <v>0</v>
      </c>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outlineLevel="1" x14ac:dyDescent="0.2">
      <c r="A80" s="155"/>
      <c r="B80" s="156"/>
      <c r="C80" s="185" t="s">
        <v>281</v>
      </c>
      <c r="D80" s="158"/>
      <c r="E80" s="159">
        <v>0.69750000000000001</v>
      </c>
      <c r="F80" s="157"/>
      <c r="G80" s="157"/>
      <c r="H80" s="157"/>
      <c r="I80" s="157"/>
      <c r="J80" s="157"/>
      <c r="K80" s="157"/>
      <c r="L80" s="157"/>
      <c r="M80" s="157"/>
      <c r="N80" s="157"/>
      <c r="O80" s="157"/>
      <c r="P80" s="157"/>
      <c r="Q80" s="157"/>
      <c r="R80" s="157"/>
      <c r="S80" s="157"/>
      <c r="T80" s="157"/>
      <c r="U80" s="157"/>
      <c r="V80" s="157"/>
      <c r="W80" s="157"/>
      <c r="X80" s="148"/>
      <c r="Y80" s="148"/>
      <c r="Z80" s="148"/>
      <c r="AA80" s="148"/>
      <c r="AB80" s="148"/>
      <c r="AC80" s="148"/>
      <c r="AD80" s="148"/>
      <c r="AE80" s="148"/>
      <c r="AF80" s="148"/>
      <c r="AG80" s="148" t="s">
        <v>173</v>
      </c>
      <c r="AH80" s="148">
        <v>0</v>
      </c>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1" x14ac:dyDescent="0.2">
      <c r="A81" s="155"/>
      <c r="B81" s="156"/>
      <c r="C81" s="185" t="s">
        <v>282</v>
      </c>
      <c r="D81" s="158"/>
      <c r="E81" s="159">
        <v>3.45</v>
      </c>
      <c r="F81" s="157"/>
      <c r="G81" s="157"/>
      <c r="H81" s="157"/>
      <c r="I81" s="157"/>
      <c r="J81" s="157"/>
      <c r="K81" s="157"/>
      <c r="L81" s="157"/>
      <c r="M81" s="157"/>
      <c r="N81" s="157"/>
      <c r="O81" s="157"/>
      <c r="P81" s="157"/>
      <c r="Q81" s="157"/>
      <c r="R81" s="157"/>
      <c r="S81" s="157"/>
      <c r="T81" s="157"/>
      <c r="U81" s="157"/>
      <c r="V81" s="157"/>
      <c r="W81" s="157"/>
      <c r="X81" s="148"/>
      <c r="Y81" s="148"/>
      <c r="Z81" s="148"/>
      <c r="AA81" s="148"/>
      <c r="AB81" s="148"/>
      <c r="AC81" s="148"/>
      <c r="AD81" s="148"/>
      <c r="AE81" s="148"/>
      <c r="AF81" s="148"/>
      <c r="AG81" s="148" t="s">
        <v>173</v>
      </c>
      <c r="AH81" s="148">
        <v>0</v>
      </c>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ht="22.5" outlineLevel="1" x14ac:dyDescent="0.2">
      <c r="A82" s="167">
        <v>4</v>
      </c>
      <c r="B82" s="168" t="s">
        <v>875</v>
      </c>
      <c r="C82" s="184" t="s">
        <v>876</v>
      </c>
      <c r="D82" s="169" t="s">
        <v>184</v>
      </c>
      <c r="E82" s="170">
        <v>21.989500000000003</v>
      </c>
      <c r="F82" s="171">
        <v>0</v>
      </c>
      <c r="G82" s="172">
        <f>ROUND(E82*F82,2)</f>
        <v>0</v>
      </c>
      <c r="H82" s="171">
        <v>345.46000000000004</v>
      </c>
      <c r="I82" s="172">
        <f>ROUND(E82*H82,2)</f>
        <v>7596.49</v>
      </c>
      <c r="J82" s="171">
        <v>1086.5400000000002</v>
      </c>
      <c r="K82" s="172">
        <f>ROUND(E82*J82,2)</f>
        <v>23892.47</v>
      </c>
      <c r="L82" s="172">
        <v>21</v>
      </c>
      <c r="M82" s="172">
        <f>G82*(1+L82/100)</f>
        <v>0</v>
      </c>
      <c r="N82" s="172">
        <v>9.6600000000000002E-3</v>
      </c>
      <c r="O82" s="172">
        <f>ROUND(E82*N82,2)</f>
        <v>0.21</v>
      </c>
      <c r="P82" s="172">
        <v>0</v>
      </c>
      <c r="Q82" s="172">
        <f>ROUND(E82*P82,2)</f>
        <v>0</v>
      </c>
      <c r="R82" s="172" t="s">
        <v>176</v>
      </c>
      <c r="S82" s="172" t="s">
        <v>168</v>
      </c>
      <c r="T82" s="173" t="s">
        <v>168</v>
      </c>
      <c r="U82" s="157">
        <v>2.3520000000000003</v>
      </c>
      <c r="V82" s="157">
        <f>ROUND(E82*U82,2)</f>
        <v>51.72</v>
      </c>
      <c r="W82" s="157"/>
      <c r="X82" s="148"/>
      <c r="Y82" s="148"/>
      <c r="Z82" s="148"/>
      <c r="AA82" s="148"/>
      <c r="AB82" s="148"/>
      <c r="AC82" s="148"/>
      <c r="AD82" s="148"/>
      <c r="AE82" s="148"/>
      <c r="AF82" s="148"/>
      <c r="AG82" s="148" t="s">
        <v>169</v>
      </c>
      <c r="AH82" s="148"/>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ht="33.75" outlineLevel="1" x14ac:dyDescent="0.2">
      <c r="A83" s="155"/>
      <c r="B83" s="156"/>
      <c r="C83" s="240" t="s">
        <v>877</v>
      </c>
      <c r="D83" s="241"/>
      <c r="E83" s="241"/>
      <c r="F83" s="241"/>
      <c r="G83" s="241"/>
      <c r="H83" s="157"/>
      <c r="I83" s="157"/>
      <c r="J83" s="157"/>
      <c r="K83" s="157"/>
      <c r="L83" s="157"/>
      <c r="M83" s="157"/>
      <c r="N83" s="157"/>
      <c r="O83" s="157"/>
      <c r="P83" s="157"/>
      <c r="Q83" s="157"/>
      <c r="R83" s="157"/>
      <c r="S83" s="157"/>
      <c r="T83" s="157"/>
      <c r="U83" s="157"/>
      <c r="V83" s="157"/>
      <c r="W83" s="157"/>
      <c r="X83" s="148"/>
      <c r="Y83" s="148"/>
      <c r="Z83" s="148"/>
      <c r="AA83" s="148"/>
      <c r="AB83" s="148"/>
      <c r="AC83" s="148"/>
      <c r="AD83" s="148"/>
      <c r="AE83" s="148"/>
      <c r="AF83" s="148"/>
      <c r="AG83" s="148" t="s">
        <v>171</v>
      </c>
      <c r="AH83" s="148"/>
      <c r="AI83" s="148"/>
      <c r="AJ83" s="148"/>
      <c r="AK83" s="148"/>
      <c r="AL83" s="148"/>
      <c r="AM83" s="148"/>
      <c r="AN83" s="148"/>
      <c r="AO83" s="148"/>
      <c r="AP83" s="148"/>
      <c r="AQ83" s="148"/>
      <c r="AR83" s="148"/>
      <c r="AS83" s="148"/>
      <c r="AT83" s="148"/>
      <c r="AU83" s="148"/>
      <c r="AV83" s="148"/>
      <c r="AW83" s="148"/>
      <c r="AX83" s="148"/>
      <c r="AY83" s="148"/>
      <c r="AZ83" s="148"/>
      <c r="BA83" s="181" t="str">
        <f>C83</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83" s="148"/>
      <c r="BC83" s="148"/>
      <c r="BD83" s="148"/>
      <c r="BE83" s="148"/>
      <c r="BF83" s="148"/>
      <c r="BG83" s="148"/>
      <c r="BH83" s="148"/>
    </row>
    <row r="84" spans="1:60" outlineLevel="1" x14ac:dyDescent="0.2">
      <c r="A84" s="155"/>
      <c r="B84" s="156"/>
      <c r="C84" s="185" t="s">
        <v>264</v>
      </c>
      <c r="D84" s="158"/>
      <c r="E84" s="159"/>
      <c r="F84" s="157"/>
      <c r="G84" s="157"/>
      <c r="H84" s="157"/>
      <c r="I84" s="157"/>
      <c r="J84" s="157"/>
      <c r="K84" s="157"/>
      <c r="L84" s="157"/>
      <c r="M84" s="157"/>
      <c r="N84" s="157"/>
      <c r="O84" s="157"/>
      <c r="P84" s="157"/>
      <c r="Q84" s="157"/>
      <c r="R84" s="157"/>
      <c r="S84" s="157"/>
      <c r="T84" s="157"/>
      <c r="U84" s="157"/>
      <c r="V84" s="157"/>
      <c r="W84" s="157"/>
      <c r="X84" s="148"/>
      <c r="Y84" s="148"/>
      <c r="Z84" s="148"/>
      <c r="AA84" s="148"/>
      <c r="AB84" s="148"/>
      <c r="AC84" s="148"/>
      <c r="AD84" s="148"/>
      <c r="AE84" s="148"/>
      <c r="AF84" s="148"/>
      <c r="AG84" s="148" t="s">
        <v>173</v>
      </c>
      <c r="AH84" s="148">
        <v>0</v>
      </c>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1" x14ac:dyDescent="0.2">
      <c r="A85" s="155"/>
      <c r="B85" s="156"/>
      <c r="C85" s="185" t="s">
        <v>265</v>
      </c>
      <c r="D85" s="158"/>
      <c r="E85" s="159">
        <v>1.4700000000000002</v>
      </c>
      <c r="F85" s="157"/>
      <c r="G85" s="157"/>
      <c r="H85" s="157"/>
      <c r="I85" s="157"/>
      <c r="J85" s="157"/>
      <c r="K85" s="157"/>
      <c r="L85" s="157"/>
      <c r="M85" s="157"/>
      <c r="N85" s="157"/>
      <c r="O85" s="157"/>
      <c r="P85" s="157"/>
      <c r="Q85" s="157"/>
      <c r="R85" s="157"/>
      <c r="S85" s="157"/>
      <c r="T85" s="157"/>
      <c r="U85" s="157"/>
      <c r="V85" s="157"/>
      <c r="W85" s="157"/>
      <c r="X85" s="148"/>
      <c r="Y85" s="148"/>
      <c r="Z85" s="148"/>
      <c r="AA85" s="148"/>
      <c r="AB85" s="148"/>
      <c r="AC85" s="148"/>
      <c r="AD85" s="148"/>
      <c r="AE85" s="148"/>
      <c r="AF85" s="148"/>
      <c r="AG85" s="148" t="s">
        <v>173</v>
      </c>
      <c r="AH85" s="148">
        <v>0</v>
      </c>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1" x14ac:dyDescent="0.2">
      <c r="A86" s="155"/>
      <c r="B86" s="156"/>
      <c r="C86" s="185" t="s">
        <v>266</v>
      </c>
      <c r="D86" s="158"/>
      <c r="E86" s="159">
        <v>1.6560000000000001</v>
      </c>
      <c r="F86" s="157"/>
      <c r="G86" s="157"/>
      <c r="H86" s="157"/>
      <c r="I86" s="157"/>
      <c r="J86" s="157"/>
      <c r="K86" s="157"/>
      <c r="L86" s="157"/>
      <c r="M86" s="157"/>
      <c r="N86" s="157"/>
      <c r="O86" s="157"/>
      <c r="P86" s="157"/>
      <c r="Q86" s="157"/>
      <c r="R86" s="157"/>
      <c r="S86" s="157"/>
      <c r="T86" s="157"/>
      <c r="U86" s="157"/>
      <c r="V86" s="157"/>
      <c r="W86" s="157"/>
      <c r="X86" s="148"/>
      <c r="Y86" s="148"/>
      <c r="Z86" s="148"/>
      <c r="AA86" s="148"/>
      <c r="AB86" s="148"/>
      <c r="AC86" s="148"/>
      <c r="AD86" s="148"/>
      <c r="AE86" s="148"/>
      <c r="AF86" s="148"/>
      <c r="AG86" s="148" t="s">
        <v>173</v>
      </c>
      <c r="AH86" s="148">
        <v>0</v>
      </c>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1" x14ac:dyDescent="0.2">
      <c r="A87" s="155"/>
      <c r="B87" s="156"/>
      <c r="C87" s="185" t="s">
        <v>267</v>
      </c>
      <c r="D87" s="158"/>
      <c r="E87" s="159">
        <v>4.16</v>
      </c>
      <c r="F87" s="157"/>
      <c r="G87" s="157"/>
      <c r="H87" s="157"/>
      <c r="I87" s="157"/>
      <c r="J87" s="157"/>
      <c r="K87" s="157"/>
      <c r="L87" s="157"/>
      <c r="M87" s="157"/>
      <c r="N87" s="157"/>
      <c r="O87" s="157"/>
      <c r="P87" s="157"/>
      <c r="Q87" s="157"/>
      <c r="R87" s="157"/>
      <c r="S87" s="157"/>
      <c r="T87" s="157"/>
      <c r="U87" s="157"/>
      <c r="V87" s="157"/>
      <c r="W87" s="157"/>
      <c r="X87" s="148"/>
      <c r="Y87" s="148"/>
      <c r="Z87" s="148"/>
      <c r="AA87" s="148"/>
      <c r="AB87" s="148"/>
      <c r="AC87" s="148"/>
      <c r="AD87" s="148"/>
      <c r="AE87" s="148"/>
      <c r="AF87" s="148"/>
      <c r="AG87" s="148" t="s">
        <v>173</v>
      </c>
      <c r="AH87" s="148">
        <v>0</v>
      </c>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1" x14ac:dyDescent="0.2">
      <c r="A88" s="155"/>
      <c r="B88" s="156"/>
      <c r="C88" s="185" t="s">
        <v>268</v>
      </c>
      <c r="D88" s="158"/>
      <c r="E88" s="159">
        <v>0.67500000000000004</v>
      </c>
      <c r="F88" s="157"/>
      <c r="G88" s="157"/>
      <c r="H88" s="157"/>
      <c r="I88" s="157"/>
      <c r="J88" s="157"/>
      <c r="K88" s="157"/>
      <c r="L88" s="157"/>
      <c r="M88" s="157"/>
      <c r="N88" s="157"/>
      <c r="O88" s="157"/>
      <c r="P88" s="157"/>
      <c r="Q88" s="157"/>
      <c r="R88" s="157"/>
      <c r="S88" s="157"/>
      <c r="T88" s="157"/>
      <c r="U88" s="157"/>
      <c r="V88" s="157"/>
      <c r="W88" s="157"/>
      <c r="X88" s="148"/>
      <c r="Y88" s="148"/>
      <c r="Z88" s="148"/>
      <c r="AA88" s="148"/>
      <c r="AB88" s="148"/>
      <c r="AC88" s="148"/>
      <c r="AD88" s="148"/>
      <c r="AE88" s="148"/>
      <c r="AF88" s="148"/>
      <c r="AG88" s="148" t="s">
        <v>173</v>
      </c>
      <c r="AH88" s="148">
        <v>0</v>
      </c>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1" x14ac:dyDescent="0.2">
      <c r="A89" s="155"/>
      <c r="B89" s="156"/>
      <c r="C89" s="185" t="s">
        <v>269</v>
      </c>
      <c r="D89" s="158"/>
      <c r="E89" s="159">
        <v>0.46500000000000002</v>
      </c>
      <c r="F89" s="157"/>
      <c r="G89" s="157"/>
      <c r="H89" s="157"/>
      <c r="I89" s="157"/>
      <c r="J89" s="157"/>
      <c r="K89" s="157"/>
      <c r="L89" s="157"/>
      <c r="M89" s="157"/>
      <c r="N89" s="157"/>
      <c r="O89" s="157"/>
      <c r="P89" s="157"/>
      <c r="Q89" s="157"/>
      <c r="R89" s="157"/>
      <c r="S89" s="157"/>
      <c r="T89" s="157"/>
      <c r="U89" s="157"/>
      <c r="V89" s="157"/>
      <c r="W89" s="157"/>
      <c r="X89" s="148"/>
      <c r="Y89" s="148"/>
      <c r="Z89" s="148"/>
      <c r="AA89" s="148"/>
      <c r="AB89" s="148"/>
      <c r="AC89" s="148"/>
      <c r="AD89" s="148"/>
      <c r="AE89" s="148"/>
      <c r="AF89" s="148"/>
      <c r="AG89" s="148" t="s">
        <v>173</v>
      </c>
      <c r="AH89" s="148">
        <v>0</v>
      </c>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outlineLevel="1" x14ac:dyDescent="0.2">
      <c r="A90" s="155"/>
      <c r="B90" s="156"/>
      <c r="C90" s="185" t="s">
        <v>270</v>
      </c>
      <c r="D90" s="158"/>
      <c r="E90" s="159">
        <v>0.34050000000000002</v>
      </c>
      <c r="F90" s="157"/>
      <c r="G90" s="157"/>
      <c r="H90" s="157"/>
      <c r="I90" s="157"/>
      <c r="J90" s="157"/>
      <c r="K90" s="157"/>
      <c r="L90" s="157"/>
      <c r="M90" s="157"/>
      <c r="N90" s="157"/>
      <c r="O90" s="157"/>
      <c r="P90" s="157"/>
      <c r="Q90" s="157"/>
      <c r="R90" s="157"/>
      <c r="S90" s="157"/>
      <c r="T90" s="157"/>
      <c r="U90" s="157"/>
      <c r="V90" s="157"/>
      <c r="W90" s="157"/>
      <c r="X90" s="148"/>
      <c r="Y90" s="148"/>
      <c r="Z90" s="148"/>
      <c r="AA90" s="148"/>
      <c r="AB90" s="148"/>
      <c r="AC90" s="148"/>
      <c r="AD90" s="148"/>
      <c r="AE90" s="148"/>
      <c r="AF90" s="148"/>
      <c r="AG90" s="148" t="s">
        <v>173</v>
      </c>
      <c r="AH90" s="148">
        <v>0</v>
      </c>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1" x14ac:dyDescent="0.2">
      <c r="A91" s="155"/>
      <c r="B91" s="156"/>
      <c r="C91" s="185" t="s">
        <v>271</v>
      </c>
      <c r="D91" s="158"/>
      <c r="E91" s="159">
        <v>2.12</v>
      </c>
      <c r="F91" s="157"/>
      <c r="G91" s="157"/>
      <c r="H91" s="157"/>
      <c r="I91" s="157"/>
      <c r="J91" s="157"/>
      <c r="K91" s="157"/>
      <c r="L91" s="157"/>
      <c r="M91" s="157"/>
      <c r="N91" s="157"/>
      <c r="O91" s="157"/>
      <c r="P91" s="157"/>
      <c r="Q91" s="157"/>
      <c r="R91" s="157"/>
      <c r="S91" s="157"/>
      <c r="T91" s="157"/>
      <c r="U91" s="157"/>
      <c r="V91" s="157"/>
      <c r="W91" s="157"/>
      <c r="X91" s="148"/>
      <c r="Y91" s="148"/>
      <c r="Z91" s="148"/>
      <c r="AA91" s="148"/>
      <c r="AB91" s="148"/>
      <c r="AC91" s="148"/>
      <c r="AD91" s="148"/>
      <c r="AE91" s="148"/>
      <c r="AF91" s="148"/>
      <c r="AG91" s="148" t="s">
        <v>173</v>
      </c>
      <c r="AH91" s="148">
        <v>0</v>
      </c>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outlineLevel="1" x14ac:dyDescent="0.2">
      <c r="A92" s="155"/>
      <c r="B92" s="156"/>
      <c r="C92" s="185" t="s">
        <v>272</v>
      </c>
      <c r="D92" s="158"/>
      <c r="E92" s="159">
        <v>0.5625</v>
      </c>
      <c r="F92" s="157"/>
      <c r="G92" s="157"/>
      <c r="H92" s="157"/>
      <c r="I92" s="157"/>
      <c r="J92" s="157"/>
      <c r="K92" s="157"/>
      <c r="L92" s="157"/>
      <c r="M92" s="157"/>
      <c r="N92" s="157"/>
      <c r="O92" s="157"/>
      <c r="P92" s="157"/>
      <c r="Q92" s="157"/>
      <c r="R92" s="157"/>
      <c r="S92" s="157"/>
      <c r="T92" s="157"/>
      <c r="U92" s="157"/>
      <c r="V92" s="157"/>
      <c r="W92" s="157"/>
      <c r="X92" s="148"/>
      <c r="Y92" s="148"/>
      <c r="Z92" s="148"/>
      <c r="AA92" s="148"/>
      <c r="AB92" s="148"/>
      <c r="AC92" s="148"/>
      <c r="AD92" s="148"/>
      <c r="AE92" s="148"/>
      <c r="AF92" s="148"/>
      <c r="AG92" s="148" t="s">
        <v>173</v>
      </c>
      <c r="AH92" s="148">
        <v>0</v>
      </c>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outlineLevel="1" x14ac:dyDescent="0.2">
      <c r="A93" s="155"/>
      <c r="B93" s="156"/>
      <c r="C93" s="185" t="s">
        <v>273</v>
      </c>
      <c r="D93" s="158"/>
      <c r="E93" s="159">
        <v>0.43050000000000005</v>
      </c>
      <c r="F93" s="157"/>
      <c r="G93" s="157"/>
      <c r="H93" s="157"/>
      <c r="I93" s="157"/>
      <c r="J93" s="157"/>
      <c r="K93" s="157"/>
      <c r="L93" s="157"/>
      <c r="M93" s="157"/>
      <c r="N93" s="157"/>
      <c r="O93" s="157"/>
      <c r="P93" s="157"/>
      <c r="Q93" s="157"/>
      <c r="R93" s="157"/>
      <c r="S93" s="157"/>
      <c r="T93" s="157"/>
      <c r="U93" s="157"/>
      <c r="V93" s="157"/>
      <c r="W93" s="157"/>
      <c r="X93" s="148"/>
      <c r="Y93" s="148"/>
      <c r="Z93" s="148"/>
      <c r="AA93" s="148"/>
      <c r="AB93" s="148"/>
      <c r="AC93" s="148"/>
      <c r="AD93" s="148"/>
      <c r="AE93" s="148"/>
      <c r="AF93" s="148"/>
      <c r="AG93" s="148" t="s">
        <v>173</v>
      </c>
      <c r="AH93" s="148">
        <v>0</v>
      </c>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1" x14ac:dyDescent="0.2">
      <c r="A94" s="155"/>
      <c r="B94" s="156"/>
      <c r="C94" s="185" t="s">
        <v>274</v>
      </c>
      <c r="D94" s="158"/>
      <c r="E94" s="159">
        <v>2.2050000000000001</v>
      </c>
      <c r="F94" s="157"/>
      <c r="G94" s="157"/>
      <c r="H94" s="157"/>
      <c r="I94" s="157"/>
      <c r="J94" s="157"/>
      <c r="K94" s="157"/>
      <c r="L94" s="157"/>
      <c r="M94" s="157"/>
      <c r="N94" s="157"/>
      <c r="O94" s="157"/>
      <c r="P94" s="157"/>
      <c r="Q94" s="157"/>
      <c r="R94" s="157"/>
      <c r="S94" s="157"/>
      <c r="T94" s="157"/>
      <c r="U94" s="157"/>
      <c r="V94" s="157"/>
      <c r="W94" s="157"/>
      <c r="X94" s="148"/>
      <c r="Y94" s="148"/>
      <c r="Z94" s="148"/>
      <c r="AA94" s="148"/>
      <c r="AB94" s="148"/>
      <c r="AC94" s="148"/>
      <c r="AD94" s="148"/>
      <c r="AE94" s="148"/>
      <c r="AF94" s="148"/>
      <c r="AG94" s="148" t="s">
        <v>173</v>
      </c>
      <c r="AH94" s="148">
        <v>0</v>
      </c>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outlineLevel="1" x14ac:dyDescent="0.2">
      <c r="A95" s="155"/>
      <c r="B95" s="156"/>
      <c r="C95" s="185" t="s">
        <v>275</v>
      </c>
      <c r="D95" s="158"/>
      <c r="E95" s="159">
        <v>0.65250000000000008</v>
      </c>
      <c r="F95" s="157"/>
      <c r="G95" s="157"/>
      <c r="H95" s="157"/>
      <c r="I95" s="157"/>
      <c r="J95" s="157"/>
      <c r="K95" s="157"/>
      <c r="L95" s="157"/>
      <c r="M95" s="157"/>
      <c r="N95" s="157"/>
      <c r="O95" s="157"/>
      <c r="P95" s="157"/>
      <c r="Q95" s="157"/>
      <c r="R95" s="157"/>
      <c r="S95" s="157"/>
      <c r="T95" s="157"/>
      <c r="U95" s="157"/>
      <c r="V95" s="157"/>
      <c r="W95" s="157"/>
      <c r="X95" s="148"/>
      <c r="Y95" s="148"/>
      <c r="Z95" s="148"/>
      <c r="AA95" s="148"/>
      <c r="AB95" s="148"/>
      <c r="AC95" s="148"/>
      <c r="AD95" s="148"/>
      <c r="AE95" s="148"/>
      <c r="AF95" s="148"/>
      <c r="AG95" s="148" t="s">
        <v>173</v>
      </c>
      <c r="AH95" s="148">
        <v>0</v>
      </c>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outlineLevel="1" x14ac:dyDescent="0.2">
      <c r="A96" s="155"/>
      <c r="B96" s="156"/>
      <c r="C96" s="185" t="s">
        <v>276</v>
      </c>
      <c r="D96" s="158"/>
      <c r="E96" s="159">
        <v>0.64500000000000002</v>
      </c>
      <c r="F96" s="157"/>
      <c r="G96" s="157"/>
      <c r="H96" s="157"/>
      <c r="I96" s="157"/>
      <c r="J96" s="157"/>
      <c r="K96" s="157"/>
      <c r="L96" s="157"/>
      <c r="M96" s="157"/>
      <c r="N96" s="157"/>
      <c r="O96" s="157"/>
      <c r="P96" s="157"/>
      <c r="Q96" s="157"/>
      <c r="R96" s="157"/>
      <c r="S96" s="157"/>
      <c r="T96" s="157"/>
      <c r="U96" s="157"/>
      <c r="V96" s="157"/>
      <c r="W96" s="157"/>
      <c r="X96" s="148"/>
      <c r="Y96" s="148"/>
      <c r="Z96" s="148"/>
      <c r="AA96" s="148"/>
      <c r="AB96" s="148"/>
      <c r="AC96" s="148"/>
      <c r="AD96" s="148"/>
      <c r="AE96" s="148"/>
      <c r="AF96" s="148"/>
      <c r="AG96" s="148" t="s">
        <v>173</v>
      </c>
      <c r="AH96" s="148">
        <v>0</v>
      </c>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1" x14ac:dyDescent="0.2">
      <c r="A97" s="155"/>
      <c r="B97" s="156"/>
      <c r="C97" s="185" t="s">
        <v>277</v>
      </c>
      <c r="D97" s="158"/>
      <c r="E97" s="159">
        <v>0.75</v>
      </c>
      <c r="F97" s="157"/>
      <c r="G97" s="157"/>
      <c r="H97" s="157"/>
      <c r="I97" s="157"/>
      <c r="J97" s="157"/>
      <c r="K97" s="157"/>
      <c r="L97" s="157"/>
      <c r="M97" s="157"/>
      <c r="N97" s="157"/>
      <c r="O97" s="157"/>
      <c r="P97" s="157"/>
      <c r="Q97" s="157"/>
      <c r="R97" s="157"/>
      <c r="S97" s="157"/>
      <c r="T97" s="157"/>
      <c r="U97" s="157"/>
      <c r="V97" s="157"/>
      <c r="W97" s="157"/>
      <c r="X97" s="148"/>
      <c r="Y97" s="148"/>
      <c r="Z97" s="148"/>
      <c r="AA97" s="148"/>
      <c r="AB97" s="148"/>
      <c r="AC97" s="148"/>
      <c r="AD97" s="148"/>
      <c r="AE97" s="148"/>
      <c r="AF97" s="148"/>
      <c r="AG97" s="148" t="s">
        <v>173</v>
      </c>
      <c r="AH97" s="148">
        <v>0</v>
      </c>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outlineLevel="1" x14ac:dyDescent="0.2">
      <c r="A98" s="155"/>
      <c r="B98" s="156"/>
      <c r="C98" s="185" t="s">
        <v>278</v>
      </c>
      <c r="D98" s="158"/>
      <c r="E98" s="159">
        <v>0.48000000000000004</v>
      </c>
      <c r="F98" s="157"/>
      <c r="G98" s="157"/>
      <c r="H98" s="157"/>
      <c r="I98" s="157"/>
      <c r="J98" s="157"/>
      <c r="K98" s="157"/>
      <c r="L98" s="157"/>
      <c r="M98" s="157"/>
      <c r="N98" s="157"/>
      <c r="O98" s="157"/>
      <c r="P98" s="157"/>
      <c r="Q98" s="157"/>
      <c r="R98" s="157"/>
      <c r="S98" s="157"/>
      <c r="T98" s="157"/>
      <c r="U98" s="157"/>
      <c r="V98" s="157"/>
      <c r="W98" s="157"/>
      <c r="X98" s="148"/>
      <c r="Y98" s="148"/>
      <c r="Z98" s="148"/>
      <c r="AA98" s="148"/>
      <c r="AB98" s="148"/>
      <c r="AC98" s="148"/>
      <c r="AD98" s="148"/>
      <c r="AE98" s="148"/>
      <c r="AF98" s="148"/>
      <c r="AG98" s="148" t="s">
        <v>173</v>
      </c>
      <c r="AH98" s="148">
        <v>0</v>
      </c>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1" x14ac:dyDescent="0.2">
      <c r="A99" s="155"/>
      <c r="B99" s="156"/>
      <c r="C99" s="185" t="s">
        <v>279</v>
      </c>
      <c r="D99" s="158"/>
      <c r="E99" s="159">
        <v>0.63</v>
      </c>
      <c r="F99" s="157"/>
      <c r="G99" s="157"/>
      <c r="H99" s="157"/>
      <c r="I99" s="157"/>
      <c r="J99" s="157"/>
      <c r="K99" s="157"/>
      <c r="L99" s="157"/>
      <c r="M99" s="157"/>
      <c r="N99" s="157"/>
      <c r="O99" s="157"/>
      <c r="P99" s="157"/>
      <c r="Q99" s="157"/>
      <c r="R99" s="157"/>
      <c r="S99" s="157"/>
      <c r="T99" s="157"/>
      <c r="U99" s="157"/>
      <c r="V99" s="157"/>
      <c r="W99" s="157"/>
      <c r="X99" s="148"/>
      <c r="Y99" s="148"/>
      <c r="Z99" s="148"/>
      <c r="AA99" s="148"/>
      <c r="AB99" s="148"/>
      <c r="AC99" s="148"/>
      <c r="AD99" s="148"/>
      <c r="AE99" s="148"/>
      <c r="AF99" s="148"/>
      <c r="AG99" s="148" t="s">
        <v>173</v>
      </c>
      <c r="AH99" s="148">
        <v>0</v>
      </c>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outlineLevel="1" x14ac:dyDescent="0.2">
      <c r="A100" s="155"/>
      <c r="B100" s="156"/>
      <c r="C100" s="185" t="s">
        <v>280</v>
      </c>
      <c r="D100" s="158"/>
      <c r="E100" s="159">
        <v>0.60000000000000009</v>
      </c>
      <c r="F100" s="157"/>
      <c r="G100" s="157"/>
      <c r="H100" s="157"/>
      <c r="I100" s="157"/>
      <c r="J100" s="157"/>
      <c r="K100" s="157"/>
      <c r="L100" s="157"/>
      <c r="M100" s="157"/>
      <c r="N100" s="157"/>
      <c r="O100" s="157"/>
      <c r="P100" s="157"/>
      <c r="Q100" s="157"/>
      <c r="R100" s="157"/>
      <c r="S100" s="157"/>
      <c r="T100" s="157"/>
      <c r="U100" s="157"/>
      <c r="V100" s="157"/>
      <c r="W100" s="157"/>
      <c r="X100" s="148"/>
      <c r="Y100" s="148"/>
      <c r="Z100" s="148"/>
      <c r="AA100" s="148"/>
      <c r="AB100" s="148"/>
      <c r="AC100" s="148"/>
      <c r="AD100" s="148"/>
      <c r="AE100" s="148"/>
      <c r="AF100" s="148"/>
      <c r="AG100" s="148" t="s">
        <v>173</v>
      </c>
      <c r="AH100" s="148">
        <v>0</v>
      </c>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row>
    <row r="101" spans="1:60" outlineLevel="1" x14ac:dyDescent="0.2">
      <c r="A101" s="155"/>
      <c r="B101" s="156"/>
      <c r="C101" s="185" t="s">
        <v>281</v>
      </c>
      <c r="D101" s="158"/>
      <c r="E101" s="159">
        <v>0.69750000000000001</v>
      </c>
      <c r="F101" s="157"/>
      <c r="G101" s="157"/>
      <c r="H101" s="157"/>
      <c r="I101" s="157"/>
      <c r="J101" s="157"/>
      <c r="K101" s="157"/>
      <c r="L101" s="157"/>
      <c r="M101" s="157"/>
      <c r="N101" s="157"/>
      <c r="O101" s="157"/>
      <c r="P101" s="157"/>
      <c r="Q101" s="157"/>
      <c r="R101" s="157"/>
      <c r="S101" s="157"/>
      <c r="T101" s="157"/>
      <c r="U101" s="157"/>
      <c r="V101" s="157"/>
      <c r="W101" s="157"/>
      <c r="X101" s="148"/>
      <c r="Y101" s="148"/>
      <c r="Z101" s="148"/>
      <c r="AA101" s="148"/>
      <c r="AB101" s="148"/>
      <c r="AC101" s="148"/>
      <c r="AD101" s="148"/>
      <c r="AE101" s="148"/>
      <c r="AF101" s="148"/>
      <c r="AG101" s="148" t="s">
        <v>173</v>
      </c>
      <c r="AH101" s="148">
        <v>0</v>
      </c>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1" x14ac:dyDescent="0.2">
      <c r="A102" s="155"/>
      <c r="B102" s="156"/>
      <c r="C102" s="185" t="s">
        <v>282</v>
      </c>
      <c r="D102" s="158"/>
      <c r="E102" s="159">
        <v>3.45</v>
      </c>
      <c r="F102" s="157"/>
      <c r="G102" s="157"/>
      <c r="H102" s="157"/>
      <c r="I102" s="157"/>
      <c r="J102" s="157"/>
      <c r="K102" s="157"/>
      <c r="L102" s="157"/>
      <c r="M102" s="157"/>
      <c r="N102" s="157"/>
      <c r="O102" s="157"/>
      <c r="P102" s="157"/>
      <c r="Q102" s="157"/>
      <c r="R102" s="157"/>
      <c r="S102" s="157"/>
      <c r="T102" s="157"/>
      <c r="U102" s="157"/>
      <c r="V102" s="157"/>
      <c r="W102" s="157"/>
      <c r="X102" s="148"/>
      <c r="Y102" s="148"/>
      <c r="Z102" s="148"/>
      <c r="AA102" s="148"/>
      <c r="AB102" s="148"/>
      <c r="AC102" s="148"/>
      <c r="AD102" s="148"/>
      <c r="AE102" s="148"/>
      <c r="AF102" s="148"/>
      <c r="AG102" s="148" t="s">
        <v>173</v>
      </c>
      <c r="AH102" s="148">
        <v>0</v>
      </c>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outlineLevel="1" x14ac:dyDescent="0.2">
      <c r="A103" s="167">
        <v>5</v>
      </c>
      <c r="B103" s="168" t="s">
        <v>878</v>
      </c>
      <c r="C103" s="184" t="s">
        <v>879</v>
      </c>
      <c r="D103" s="169" t="s">
        <v>184</v>
      </c>
      <c r="E103" s="170">
        <v>5.4480000000000004</v>
      </c>
      <c r="F103" s="171">
        <v>0</v>
      </c>
      <c r="G103" s="172">
        <f>ROUND(E103*F103,2)</f>
        <v>0</v>
      </c>
      <c r="H103" s="171">
        <v>330.81</v>
      </c>
      <c r="I103" s="172">
        <f>ROUND(E103*H103,2)</f>
        <v>1802.25</v>
      </c>
      <c r="J103" s="171">
        <v>726.19</v>
      </c>
      <c r="K103" s="172">
        <f>ROUND(E103*J103,2)</f>
        <v>3956.28</v>
      </c>
      <c r="L103" s="172">
        <v>21</v>
      </c>
      <c r="M103" s="172">
        <f>G103*(1+L103/100)</f>
        <v>0</v>
      </c>
      <c r="N103" s="172">
        <v>9.0200000000000002E-3</v>
      </c>
      <c r="O103" s="172">
        <f>ROUND(E103*N103,2)</f>
        <v>0.05</v>
      </c>
      <c r="P103" s="172">
        <v>0</v>
      </c>
      <c r="Q103" s="172">
        <f>ROUND(E103*P103,2)</f>
        <v>0</v>
      </c>
      <c r="R103" s="172" t="s">
        <v>176</v>
      </c>
      <c r="S103" s="172" t="s">
        <v>168</v>
      </c>
      <c r="T103" s="173" t="s">
        <v>168</v>
      </c>
      <c r="U103" s="157">
        <v>1.5620000000000001</v>
      </c>
      <c r="V103" s="157">
        <f>ROUND(E103*U103,2)</f>
        <v>8.51</v>
      </c>
      <c r="W103" s="157"/>
      <c r="X103" s="148"/>
      <c r="Y103" s="148"/>
      <c r="Z103" s="148"/>
      <c r="AA103" s="148"/>
      <c r="AB103" s="148"/>
      <c r="AC103" s="148"/>
      <c r="AD103" s="148"/>
      <c r="AE103" s="148"/>
      <c r="AF103" s="148"/>
      <c r="AG103" s="148" t="s">
        <v>169</v>
      </c>
      <c r="AH103" s="148"/>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row>
    <row r="104" spans="1:60" ht="22.5" outlineLevel="1" x14ac:dyDescent="0.2">
      <c r="A104" s="155"/>
      <c r="B104" s="156"/>
      <c r="C104" s="240" t="s">
        <v>880</v>
      </c>
      <c r="D104" s="241"/>
      <c r="E104" s="241"/>
      <c r="F104" s="241"/>
      <c r="G104" s="241"/>
      <c r="H104" s="157"/>
      <c r="I104" s="157"/>
      <c r="J104" s="157"/>
      <c r="K104" s="157"/>
      <c r="L104" s="157"/>
      <c r="M104" s="157"/>
      <c r="N104" s="157"/>
      <c r="O104" s="157"/>
      <c r="P104" s="157"/>
      <c r="Q104" s="157"/>
      <c r="R104" s="157"/>
      <c r="S104" s="157"/>
      <c r="T104" s="157"/>
      <c r="U104" s="157"/>
      <c r="V104" s="157"/>
      <c r="W104" s="157"/>
      <c r="X104" s="148"/>
      <c r="Y104" s="148"/>
      <c r="Z104" s="148"/>
      <c r="AA104" s="148"/>
      <c r="AB104" s="148"/>
      <c r="AC104" s="148"/>
      <c r="AD104" s="148"/>
      <c r="AE104" s="148"/>
      <c r="AF104" s="148"/>
      <c r="AG104" s="148" t="s">
        <v>171</v>
      </c>
      <c r="AH104" s="148"/>
      <c r="AI104" s="148"/>
      <c r="AJ104" s="148"/>
      <c r="AK104" s="148"/>
      <c r="AL104" s="148"/>
      <c r="AM104" s="148"/>
      <c r="AN104" s="148"/>
      <c r="AO104" s="148"/>
      <c r="AP104" s="148"/>
      <c r="AQ104" s="148"/>
      <c r="AR104" s="148"/>
      <c r="AS104" s="148"/>
      <c r="AT104" s="148"/>
      <c r="AU104" s="148"/>
      <c r="AV104" s="148"/>
      <c r="AW104" s="148"/>
      <c r="AX104" s="148"/>
      <c r="AY104" s="148"/>
      <c r="AZ104" s="148"/>
      <c r="BA104" s="181" t="str">
        <f>C104</f>
        <v>nanesení lepicího tmelu na izolační desky, nalepení desek, natažení stěrky, vtlačení výztužné tkaniny a přehlazení stěrky. Včetně parapetních lišt.</v>
      </c>
      <c r="BB104" s="148"/>
      <c r="BC104" s="148"/>
      <c r="BD104" s="148"/>
      <c r="BE104" s="148"/>
      <c r="BF104" s="148"/>
      <c r="BG104" s="148"/>
      <c r="BH104" s="148"/>
    </row>
    <row r="105" spans="1:60" outlineLevel="1" x14ac:dyDescent="0.2">
      <c r="A105" s="155"/>
      <c r="B105" s="156"/>
      <c r="C105" s="185" t="s">
        <v>881</v>
      </c>
      <c r="D105" s="158"/>
      <c r="E105" s="159">
        <v>1.9880000000000002</v>
      </c>
      <c r="F105" s="157"/>
      <c r="G105" s="157"/>
      <c r="H105" s="157"/>
      <c r="I105" s="157"/>
      <c r="J105" s="157"/>
      <c r="K105" s="157"/>
      <c r="L105" s="157"/>
      <c r="M105" s="157"/>
      <c r="N105" s="157"/>
      <c r="O105" s="157"/>
      <c r="P105" s="157"/>
      <c r="Q105" s="157"/>
      <c r="R105" s="157"/>
      <c r="S105" s="157"/>
      <c r="T105" s="157"/>
      <c r="U105" s="157"/>
      <c r="V105" s="157"/>
      <c r="W105" s="157"/>
      <c r="X105" s="148"/>
      <c r="Y105" s="148"/>
      <c r="Z105" s="148"/>
      <c r="AA105" s="148"/>
      <c r="AB105" s="148"/>
      <c r="AC105" s="148"/>
      <c r="AD105" s="148"/>
      <c r="AE105" s="148"/>
      <c r="AF105" s="148"/>
      <c r="AG105" s="148" t="s">
        <v>173</v>
      </c>
      <c r="AH105" s="148">
        <v>0</v>
      </c>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outlineLevel="1" x14ac:dyDescent="0.2">
      <c r="A106" s="155"/>
      <c r="B106" s="156"/>
      <c r="C106" s="185" t="s">
        <v>882</v>
      </c>
      <c r="D106" s="158"/>
      <c r="E106" s="159">
        <v>3.4600000000000004</v>
      </c>
      <c r="F106" s="157"/>
      <c r="G106" s="157"/>
      <c r="H106" s="157"/>
      <c r="I106" s="157"/>
      <c r="J106" s="157"/>
      <c r="K106" s="157"/>
      <c r="L106" s="157"/>
      <c r="M106" s="157"/>
      <c r="N106" s="157"/>
      <c r="O106" s="157"/>
      <c r="P106" s="157"/>
      <c r="Q106" s="157"/>
      <c r="R106" s="157"/>
      <c r="S106" s="157"/>
      <c r="T106" s="157"/>
      <c r="U106" s="157"/>
      <c r="V106" s="157"/>
      <c r="W106" s="157"/>
      <c r="X106" s="148"/>
      <c r="Y106" s="148"/>
      <c r="Z106" s="148"/>
      <c r="AA106" s="148"/>
      <c r="AB106" s="148"/>
      <c r="AC106" s="148"/>
      <c r="AD106" s="148"/>
      <c r="AE106" s="148"/>
      <c r="AF106" s="148"/>
      <c r="AG106" s="148" t="s">
        <v>173</v>
      </c>
      <c r="AH106" s="148">
        <v>0</v>
      </c>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1" x14ac:dyDescent="0.2">
      <c r="A107" s="167">
        <v>6</v>
      </c>
      <c r="B107" s="168" t="s">
        <v>883</v>
      </c>
      <c r="C107" s="184" t="s">
        <v>884</v>
      </c>
      <c r="D107" s="169" t="s">
        <v>189</v>
      </c>
      <c r="E107" s="170">
        <v>41.184000000000005</v>
      </c>
      <c r="F107" s="171">
        <v>0</v>
      </c>
      <c r="G107" s="172">
        <f>ROUND(E107*F107,2)</f>
        <v>0</v>
      </c>
      <c r="H107" s="171">
        <v>246.4</v>
      </c>
      <c r="I107" s="172">
        <f>ROUND(E107*H107,2)</f>
        <v>10147.74</v>
      </c>
      <c r="J107" s="171">
        <v>97.600000000000009</v>
      </c>
      <c r="K107" s="172">
        <f>ROUND(E107*J107,2)</f>
        <v>4019.56</v>
      </c>
      <c r="L107" s="172">
        <v>21</v>
      </c>
      <c r="M107" s="172">
        <f>G107*(1+L107/100)</f>
        <v>0</v>
      </c>
      <c r="N107" s="172">
        <v>1.1E-4</v>
      </c>
      <c r="O107" s="172">
        <f>ROUND(E107*N107,2)</f>
        <v>0</v>
      </c>
      <c r="P107" s="172">
        <v>0</v>
      </c>
      <c r="Q107" s="172">
        <f>ROUND(E107*P107,2)</f>
        <v>0</v>
      </c>
      <c r="R107" s="172" t="s">
        <v>176</v>
      </c>
      <c r="S107" s="172" t="s">
        <v>168</v>
      </c>
      <c r="T107" s="173" t="s">
        <v>168</v>
      </c>
      <c r="U107" s="157">
        <v>0.21360000000000001</v>
      </c>
      <c r="V107" s="157">
        <f>ROUND(E107*U107,2)</f>
        <v>8.8000000000000007</v>
      </c>
      <c r="W107" s="157"/>
      <c r="X107" s="148"/>
      <c r="Y107" s="148"/>
      <c r="Z107" s="148"/>
      <c r="AA107" s="148"/>
      <c r="AB107" s="148"/>
      <c r="AC107" s="148"/>
      <c r="AD107" s="148"/>
      <c r="AE107" s="148"/>
      <c r="AF107" s="148"/>
      <c r="AG107" s="148" t="s">
        <v>169</v>
      </c>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1" x14ac:dyDescent="0.2">
      <c r="A108" s="155"/>
      <c r="B108" s="156"/>
      <c r="C108" s="185" t="s">
        <v>885</v>
      </c>
      <c r="D108" s="158"/>
      <c r="E108" s="159">
        <v>18.040000000000003</v>
      </c>
      <c r="F108" s="157"/>
      <c r="G108" s="157"/>
      <c r="H108" s="157"/>
      <c r="I108" s="157"/>
      <c r="J108" s="157"/>
      <c r="K108" s="157"/>
      <c r="L108" s="157"/>
      <c r="M108" s="157"/>
      <c r="N108" s="157"/>
      <c r="O108" s="157"/>
      <c r="P108" s="157"/>
      <c r="Q108" s="157"/>
      <c r="R108" s="157"/>
      <c r="S108" s="157"/>
      <c r="T108" s="157"/>
      <c r="U108" s="157"/>
      <c r="V108" s="157"/>
      <c r="W108" s="157"/>
      <c r="X108" s="148"/>
      <c r="Y108" s="148"/>
      <c r="Z108" s="148"/>
      <c r="AA108" s="148"/>
      <c r="AB108" s="148"/>
      <c r="AC108" s="148"/>
      <c r="AD108" s="148"/>
      <c r="AE108" s="148"/>
      <c r="AF108" s="148"/>
      <c r="AG108" s="148" t="s">
        <v>173</v>
      </c>
      <c r="AH108" s="148">
        <v>0</v>
      </c>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outlineLevel="1" x14ac:dyDescent="0.2">
      <c r="A109" s="155"/>
      <c r="B109" s="156"/>
      <c r="C109" s="185" t="s">
        <v>886</v>
      </c>
      <c r="D109" s="158"/>
      <c r="E109" s="159">
        <v>11.754000000000001</v>
      </c>
      <c r="F109" s="157"/>
      <c r="G109" s="157"/>
      <c r="H109" s="157"/>
      <c r="I109" s="157"/>
      <c r="J109" s="157"/>
      <c r="K109" s="157"/>
      <c r="L109" s="157"/>
      <c r="M109" s="157"/>
      <c r="N109" s="157"/>
      <c r="O109" s="157"/>
      <c r="P109" s="157"/>
      <c r="Q109" s="157"/>
      <c r="R109" s="157"/>
      <c r="S109" s="157"/>
      <c r="T109" s="157"/>
      <c r="U109" s="157"/>
      <c r="V109" s="157"/>
      <c r="W109" s="157"/>
      <c r="X109" s="148"/>
      <c r="Y109" s="148"/>
      <c r="Z109" s="148"/>
      <c r="AA109" s="148"/>
      <c r="AB109" s="148"/>
      <c r="AC109" s="148"/>
      <c r="AD109" s="148"/>
      <c r="AE109" s="148"/>
      <c r="AF109" s="148"/>
      <c r="AG109" s="148" t="s">
        <v>173</v>
      </c>
      <c r="AH109" s="148">
        <v>0</v>
      </c>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outlineLevel="1" x14ac:dyDescent="0.2">
      <c r="A110" s="155"/>
      <c r="B110" s="156"/>
      <c r="C110" s="185" t="s">
        <v>887</v>
      </c>
      <c r="D110" s="158"/>
      <c r="E110" s="159">
        <v>11.39</v>
      </c>
      <c r="F110" s="157"/>
      <c r="G110" s="157"/>
      <c r="H110" s="157"/>
      <c r="I110" s="157"/>
      <c r="J110" s="157"/>
      <c r="K110" s="157"/>
      <c r="L110" s="157"/>
      <c r="M110" s="157"/>
      <c r="N110" s="157"/>
      <c r="O110" s="157"/>
      <c r="P110" s="157"/>
      <c r="Q110" s="157"/>
      <c r="R110" s="157"/>
      <c r="S110" s="157"/>
      <c r="T110" s="157"/>
      <c r="U110" s="157"/>
      <c r="V110" s="157"/>
      <c r="W110" s="157"/>
      <c r="X110" s="148"/>
      <c r="Y110" s="148"/>
      <c r="Z110" s="148"/>
      <c r="AA110" s="148"/>
      <c r="AB110" s="148"/>
      <c r="AC110" s="148"/>
      <c r="AD110" s="148"/>
      <c r="AE110" s="148"/>
      <c r="AF110" s="148"/>
      <c r="AG110" s="148" t="s">
        <v>173</v>
      </c>
      <c r="AH110" s="148">
        <v>0</v>
      </c>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1" x14ac:dyDescent="0.2">
      <c r="A111" s="167">
        <v>7</v>
      </c>
      <c r="B111" s="168" t="s">
        <v>888</v>
      </c>
      <c r="C111" s="184" t="s">
        <v>889</v>
      </c>
      <c r="D111" s="169" t="s">
        <v>184</v>
      </c>
      <c r="E111" s="170">
        <v>239.88655000000003</v>
      </c>
      <c r="F111" s="171">
        <v>0</v>
      </c>
      <c r="G111" s="172">
        <f>ROUND(E111*F111,2)</f>
        <v>0</v>
      </c>
      <c r="H111" s="171">
        <v>3.8200000000000003</v>
      </c>
      <c r="I111" s="172">
        <f>ROUND(E111*H111,2)</f>
        <v>916.37</v>
      </c>
      <c r="J111" s="171">
        <v>53.38</v>
      </c>
      <c r="K111" s="172">
        <f>ROUND(E111*J111,2)</f>
        <v>12805.14</v>
      </c>
      <c r="L111" s="172">
        <v>21</v>
      </c>
      <c r="M111" s="172">
        <f>G111*(1+L111/100)</f>
        <v>0</v>
      </c>
      <c r="N111" s="172">
        <v>2.0000000000000002E-5</v>
      </c>
      <c r="O111" s="172">
        <f>ROUND(E111*N111,2)</f>
        <v>0</v>
      </c>
      <c r="P111" s="172">
        <v>0</v>
      </c>
      <c r="Q111" s="172">
        <f>ROUND(E111*P111,2)</f>
        <v>0</v>
      </c>
      <c r="R111" s="172" t="s">
        <v>176</v>
      </c>
      <c r="S111" s="172" t="s">
        <v>168</v>
      </c>
      <c r="T111" s="173" t="s">
        <v>168</v>
      </c>
      <c r="U111" s="157">
        <v>0.11</v>
      </c>
      <c r="V111" s="157">
        <f>ROUND(E111*U111,2)</f>
        <v>26.39</v>
      </c>
      <c r="W111" s="157"/>
      <c r="X111" s="148"/>
      <c r="Y111" s="148"/>
      <c r="Z111" s="148"/>
      <c r="AA111" s="148"/>
      <c r="AB111" s="148"/>
      <c r="AC111" s="148"/>
      <c r="AD111" s="148"/>
      <c r="AE111" s="148"/>
      <c r="AF111" s="148"/>
      <c r="AG111" s="148" t="s">
        <v>169</v>
      </c>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outlineLevel="1" x14ac:dyDescent="0.2">
      <c r="A112" s="155"/>
      <c r="B112" s="156"/>
      <c r="C112" s="185" t="s">
        <v>246</v>
      </c>
      <c r="D112" s="158"/>
      <c r="E112" s="159">
        <v>96.51400000000001</v>
      </c>
      <c r="F112" s="157"/>
      <c r="G112" s="157"/>
      <c r="H112" s="157"/>
      <c r="I112" s="157"/>
      <c r="J112" s="157"/>
      <c r="K112" s="157"/>
      <c r="L112" s="157"/>
      <c r="M112" s="157"/>
      <c r="N112" s="157"/>
      <c r="O112" s="157"/>
      <c r="P112" s="157"/>
      <c r="Q112" s="157"/>
      <c r="R112" s="157"/>
      <c r="S112" s="157"/>
      <c r="T112" s="157"/>
      <c r="U112" s="157"/>
      <c r="V112" s="157"/>
      <c r="W112" s="157"/>
      <c r="X112" s="148"/>
      <c r="Y112" s="148"/>
      <c r="Z112" s="148"/>
      <c r="AA112" s="148"/>
      <c r="AB112" s="148"/>
      <c r="AC112" s="148"/>
      <c r="AD112" s="148"/>
      <c r="AE112" s="148"/>
      <c r="AF112" s="148"/>
      <c r="AG112" s="148" t="s">
        <v>173</v>
      </c>
      <c r="AH112" s="148">
        <v>0</v>
      </c>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1" x14ac:dyDescent="0.2">
      <c r="A113" s="155"/>
      <c r="B113" s="156"/>
      <c r="C113" s="185" t="s">
        <v>247</v>
      </c>
      <c r="D113" s="158"/>
      <c r="E113" s="159">
        <v>-5.8</v>
      </c>
      <c r="F113" s="157"/>
      <c r="G113" s="157"/>
      <c r="H113" s="157"/>
      <c r="I113" s="157"/>
      <c r="J113" s="157"/>
      <c r="K113" s="157"/>
      <c r="L113" s="157"/>
      <c r="M113" s="157"/>
      <c r="N113" s="157"/>
      <c r="O113" s="157"/>
      <c r="P113" s="157"/>
      <c r="Q113" s="157"/>
      <c r="R113" s="157"/>
      <c r="S113" s="157"/>
      <c r="T113" s="157"/>
      <c r="U113" s="157"/>
      <c r="V113" s="157"/>
      <c r="W113" s="157"/>
      <c r="X113" s="148"/>
      <c r="Y113" s="148"/>
      <c r="Z113" s="148"/>
      <c r="AA113" s="148"/>
      <c r="AB113" s="148"/>
      <c r="AC113" s="148"/>
      <c r="AD113" s="148"/>
      <c r="AE113" s="148"/>
      <c r="AF113" s="148"/>
      <c r="AG113" s="148" t="s">
        <v>173</v>
      </c>
      <c r="AH113" s="148">
        <v>0</v>
      </c>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1" x14ac:dyDescent="0.2">
      <c r="A114" s="155"/>
      <c r="B114" s="156"/>
      <c r="C114" s="185" t="s">
        <v>248</v>
      </c>
      <c r="D114" s="158"/>
      <c r="E114" s="159">
        <v>-0.82</v>
      </c>
      <c r="F114" s="157"/>
      <c r="G114" s="157"/>
      <c r="H114" s="157"/>
      <c r="I114" s="157"/>
      <c r="J114" s="157"/>
      <c r="K114" s="157"/>
      <c r="L114" s="157"/>
      <c r="M114" s="157"/>
      <c r="N114" s="157"/>
      <c r="O114" s="157"/>
      <c r="P114" s="157"/>
      <c r="Q114" s="157"/>
      <c r="R114" s="157"/>
      <c r="S114" s="157"/>
      <c r="T114" s="157"/>
      <c r="U114" s="157"/>
      <c r="V114" s="157"/>
      <c r="W114" s="157"/>
      <c r="X114" s="148"/>
      <c r="Y114" s="148"/>
      <c r="Z114" s="148"/>
      <c r="AA114" s="148"/>
      <c r="AB114" s="148"/>
      <c r="AC114" s="148"/>
      <c r="AD114" s="148"/>
      <c r="AE114" s="148"/>
      <c r="AF114" s="148"/>
      <c r="AG114" s="148" t="s">
        <v>173</v>
      </c>
      <c r="AH114" s="148">
        <v>0</v>
      </c>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outlineLevel="1" x14ac:dyDescent="0.2">
      <c r="A115" s="155"/>
      <c r="B115" s="156"/>
      <c r="C115" s="185" t="s">
        <v>249</v>
      </c>
      <c r="D115" s="158"/>
      <c r="E115" s="159">
        <v>-7.02</v>
      </c>
      <c r="F115" s="157"/>
      <c r="G115" s="157"/>
      <c r="H115" s="157"/>
      <c r="I115" s="157"/>
      <c r="J115" s="157"/>
      <c r="K115" s="157"/>
      <c r="L115" s="157"/>
      <c r="M115" s="157"/>
      <c r="N115" s="157"/>
      <c r="O115" s="157"/>
      <c r="P115" s="157"/>
      <c r="Q115" s="157"/>
      <c r="R115" s="157"/>
      <c r="S115" s="157"/>
      <c r="T115" s="157"/>
      <c r="U115" s="157"/>
      <c r="V115" s="157"/>
      <c r="W115" s="157"/>
      <c r="X115" s="148"/>
      <c r="Y115" s="148"/>
      <c r="Z115" s="148"/>
      <c r="AA115" s="148"/>
      <c r="AB115" s="148"/>
      <c r="AC115" s="148"/>
      <c r="AD115" s="148"/>
      <c r="AE115" s="148"/>
      <c r="AF115" s="148"/>
      <c r="AG115" s="148" t="s">
        <v>173</v>
      </c>
      <c r="AH115" s="148">
        <v>0</v>
      </c>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1" x14ac:dyDescent="0.2">
      <c r="A116" s="155"/>
      <c r="B116" s="156"/>
      <c r="C116" s="185" t="s">
        <v>226</v>
      </c>
      <c r="D116" s="158"/>
      <c r="E116" s="159">
        <v>-8.6999999999999993</v>
      </c>
      <c r="F116" s="157"/>
      <c r="G116" s="157"/>
      <c r="H116" s="157"/>
      <c r="I116" s="157"/>
      <c r="J116" s="157"/>
      <c r="K116" s="157"/>
      <c r="L116" s="157"/>
      <c r="M116" s="157"/>
      <c r="N116" s="157"/>
      <c r="O116" s="157"/>
      <c r="P116" s="157"/>
      <c r="Q116" s="157"/>
      <c r="R116" s="157"/>
      <c r="S116" s="157"/>
      <c r="T116" s="157"/>
      <c r="U116" s="157"/>
      <c r="V116" s="157"/>
      <c r="W116" s="157"/>
      <c r="X116" s="148"/>
      <c r="Y116" s="148"/>
      <c r="Z116" s="148"/>
      <c r="AA116" s="148"/>
      <c r="AB116" s="148"/>
      <c r="AC116" s="148"/>
      <c r="AD116" s="148"/>
      <c r="AE116" s="148"/>
      <c r="AF116" s="148"/>
      <c r="AG116" s="148" t="s">
        <v>173</v>
      </c>
      <c r="AH116" s="148">
        <v>0</v>
      </c>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outlineLevel="1" x14ac:dyDescent="0.2">
      <c r="A117" s="155"/>
      <c r="B117" s="156"/>
      <c r="C117" s="185" t="s">
        <v>228</v>
      </c>
      <c r="D117" s="158"/>
      <c r="E117" s="159">
        <v>-2.0299999999999998</v>
      </c>
      <c r="F117" s="157"/>
      <c r="G117" s="157"/>
      <c r="H117" s="157"/>
      <c r="I117" s="157"/>
      <c r="J117" s="157"/>
      <c r="K117" s="157"/>
      <c r="L117" s="157"/>
      <c r="M117" s="157"/>
      <c r="N117" s="157"/>
      <c r="O117" s="157"/>
      <c r="P117" s="157"/>
      <c r="Q117" s="157"/>
      <c r="R117" s="157"/>
      <c r="S117" s="157"/>
      <c r="T117" s="157"/>
      <c r="U117" s="157"/>
      <c r="V117" s="157"/>
      <c r="W117" s="157"/>
      <c r="X117" s="148"/>
      <c r="Y117" s="148"/>
      <c r="Z117" s="148"/>
      <c r="AA117" s="148"/>
      <c r="AB117" s="148"/>
      <c r="AC117" s="148"/>
      <c r="AD117" s="148"/>
      <c r="AE117" s="148"/>
      <c r="AF117" s="148"/>
      <c r="AG117" s="148" t="s">
        <v>173</v>
      </c>
      <c r="AH117" s="148">
        <v>0</v>
      </c>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outlineLevel="1" x14ac:dyDescent="0.2">
      <c r="A118" s="155"/>
      <c r="B118" s="156"/>
      <c r="C118" s="185" t="s">
        <v>250</v>
      </c>
      <c r="D118" s="158"/>
      <c r="E118" s="159">
        <v>80.514900000000011</v>
      </c>
      <c r="F118" s="157"/>
      <c r="G118" s="157"/>
      <c r="H118" s="157"/>
      <c r="I118" s="157"/>
      <c r="J118" s="157"/>
      <c r="K118" s="157"/>
      <c r="L118" s="157"/>
      <c r="M118" s="157"/>
      <c r="N118" s="157"/>
      <c r="O118" s="157"/>
      <c r="P118" s="157"/>
      <c r="Q118" s="157"/>
      <c r="R118" s="157"/>
      <c r="S118" s="157"/>
      <c r="T118" s="157"/>
      <c r="U118" s="157"/>
      <c r="V118" s="157"/>
      <c r="W118" s="157"/>
      <c r="X118" s="148"/>
      <c r="Y118" s="148"/>
      <c r="Z118" s="148"/>
      <c r="AA118" s="148"/>
      <c r="AB118" s="148"/>
      <c r="AC118" s="148"/>
      <c r="AD118" s="148"/>
      <c r="AE118" s="148"/>
      <c r="AF118" s="148"/>
      <c r="AG118" s="148" t="s">
        <v>173</v>
      </c>
      <c r="AH118" s="148">
        <v>0</v>
      </c>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outlineLevel="1" x14ac:dyDescent="0.2">
      <c r="A119" s="155"/>
      <c r="B119" s="156"/>
      <c r="C119" s="185" t="s">
        <v>251</v>
      </c>
      <c r="D119" s="158"/>
      <c r="E119" s="159">
        <v>-0.99449999999999994</v>
      </c>
      <c r="F119" s="157"/>
      <c r="G119" s="157"/>
      <c r="H119" s="157"/>
      <c r="I119" s="157"/>
      <c r="J119" s="157"/>
      <c r="K119" s="157"/>
      <c r="L119" s="157"/>
      <c r="M119" s="157"/>
      <c r="N119" s="157"/>
      <c r="O119" s="157"/>
      <c r="P119" s="157"/>
      <c r="Q119" s="157"/>
      <c r="R119" s="157"/>
      <c r="S119" s="157"/>
      <c r="T119" s="157"/>
      <c r="U119" s="157"/>
      <c r="V119" s="157"/>
      <c r="W119" s="157"/>
      <c r="X119" s="148"/>
      <c r="Y119" s="148"/>
      <c r="Z119" s="148"/>
      <c r="AA119" s="148"/>
      <c r="AB119" s="148"/>
      <c r="AC119" s="148"/>
      <c r="AD119" s="148"/>
      <c r="AE119" s="148"/>
      <c r="AF119" s="148"/>
      <c r="AG119" s="148" t="s">
        <v>173</v>
      </c>
      <c r="AH119" s="148">
        <v>0</v>
      </c>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1" x14ac:dyDescent="0.2">
      <c r="A120" s="155"/>
      <c r="B120" s="156"/>
      <c r="C120" s="185" t="s">
        <v>252</v>
      </c>
      <c r="D120" s="158"/>
      <c r="E120" s="159">
        <v>-1.5625</v>
      </c>
      <c r="F120" s="157"/>
      <c r="G120" s="157"/>
      <c r="H120" s="157"/>
      <c r="I120" s="157"/>
      <c r="J120" s="157"/>
      <c r="K120" s="157"/>
      <c r="L120" s="157"/>
      <c r="M120" s="157"/>
      <c r="N120" s="157"/>
      <c r="O120" s="157"/>
      <c r="P120" s="157"/>
      <c r="Q120" s="157"/>
      <c r="R120" s="157"/>
      <c r="S120" s="157"/>
      <c r="T120" s="157"/>
      <c r="U120" s="157"/>
      <c r="V120" s="157"/>
      <c r="W120" s="157"/>
      <c r="X120" s="148"/>
      <c r="Y120" s="148"/>
      <c r="Z120" s="148"/>
      <c r="AA120" s="148"/>
      <c r="AB120" s="148"/>
      <c r="AC120" s="148"/>
      <c r="AD120" s="148"/>
      <c r="AE120" s="148"/>
      <c r="AF120" s="148"/>
      <c r="AG120" s="148" t="s">
        <v>173</v>
      </c>
      <c r="AH120" s="148">
        <v>0</v>
      </c>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1" x14ac:dyDescent="0.2">
      <c r="A121" s="155"/>
      <c r="B121" s="156"/>
      <c r="C121" s="185" t="s">
        <v>253</v>
      </c>
      <c r="D121" s="158"/>
      <c r="E121" s="159">
        <v>-1.8714999999999999</v>
      </c>
      <c r="F121" s="157"/>
      <c r="G121" s="157"/>
      <c r="H121" s="157"/>
      <c r="I121" s="157"/>
      <c r="J121" s="157"/>
      <c r="K121" s="157"/>
      <c r="L121" s="157"/>
      <c r="M121" s="157"/>
      <c r="N121" s="157"/>
      <c r="O121" s="157"/>
      <c r="P121" s="157"/>
      <c r="Q121" s="157"/>
      <c r="R121" s="157"/>
      <c r="S121" s="157"/>
      <c r="T121" s="157"/>
      <c r="U121" s="157"/>
      <c r="V121" s="157"/>
      <c r="W121" s="157"/>
      <c r="X121" s="148"/>
      <c r="Y121" s="148"/>
      <c r="Z121" s="148"/>
      <c r="AA121" s="148"/>
      <c r="AB121" s="148"/>
      <c r="AC121" s="148"/>
      <c r="AD121" s="148"/>
      <c r="AE121" s="148"/>
      <c r="AF121" s="148"/>
      <c r="AG121" s="148" t="s">
        <v>173</v>
      </c>
      <c r="AH121" s="148">
        <v>0</v>
      </c>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1" x14ac:dyDescent="0.2">
      <c r="A122" s="155"/>
      <c r="B122" s="156"/>
      <c r="C122" s="185" t="s">
        <v>254</v>
      </c>
      <c r="D122" s="158"/>
      <c r="E122" s="159">
        <v>-1.6744999999999999</v>
      </c>
      <c r="F122" s="157"/>
      <c r="G122" s="157"/>
      <c r="H122" s="157"/>
      <c r="I122" s="157"/>
      <c r="J122" s="157"/>
      <c r="K122" s="157"/>
      <c r="L122" s="157"/>
      <c r="M122" s="157"/>
      <c r="N122" s="157"/>
      <c r="O122" s="157"/>
      <c r="P122" s="157"/>
      <c r="Q122" s="157"/>
      <c r="R122" s="157"/>
      <c r="S122" s="157"/>
      <c r="T122" s="157"/>
      <c r="U122" s="157"/>
      <c r="V122" s="157"/>
      <c r="W122" s="157"/>
      <c r="X122" s="148"/>
      <c r="Y122" s="148"/>
      <c r="Z122" s="148"/>
      <c r="AA122" s="148"/>
      <c r="AB122" s="148"/>
      <c r="AC122" s="148"/>
      <c r="AD122" s="148"/>
      <c r="AE122" s="148"/>
      <c r="AF122" s="148"/>
      <c r="AG122" s="148" t="s">
        <v>173</v>
      </c>
      <c r="AH122" s="148">
        <v>0</v>
      </c>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1" x14ac:dyDescent="0.2">
      <c r="A123" s="155"/>
      <c r="B123" s="156"/>
      <c r="C123" s="185" t="s">
        <v>233</v>
      </c>
      <c r="D123" s="158"/>
      <c r="E123" s="159">
        <v>-2.59</v>
      </c>
      <c r="F123" s="157"/>
      <c r="G123" s="157"/>
      <c r="H123" s="157"/>
      <c r="I123" s="157"/>
      <c r="J123" s="157"/>
      <c r="K123" s="157"/>
      <c r="L123" s="157"/>
      <c r="M123" s="157"/>
      <c r="N123" s="157"/>
      <c r="O123" s="157"/>
      <c r="P123" s="157"/>
      <c r="Q123" s="157"/>
      <c r="R123" s="157"/>
      <c r="S123" s="157"/>
      <c r="T123" s="157"/>
      <c r="U123" s="157"/>
      <c r="V123" s="157"/>
      <c r="W123" s="157"/>
      <c r="X123" s="148"/>
      <c r="Y123" s="148"/>
      <c r="Z123" s="148"/>
      <c r="AA123" s="148"/>
      <c r="AB123" s="148"/>
      <c r="AC123" s="148"/>
      <c r="AD123" s="148"/>
      <c r="AE123" s="148"/>
      <c r="AF123" s="148"/>
      <c r="AG123" s="148" t="s">
        <v>173</v>
      </c>
      <c r="AH123" s="148">
        <v>0</v>
      </c>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outlineLevel="1" x14ac:dyDescent="0.2">
      <c r="A124" s="155"/>
      <c r="B124" s="156"/>
      <c r="C124" s="185" t="s">
        <v>232</v>
      </c>
      <c r="D124" s="158"/>
      <c r="E124" s="159">
        <v>-1.68</v>
      </c>
      <c r="F124" s="157"/>
      <c r="G124" s="157"/>
      <c r="H124" s="157"/>
      <c r="I124" s="157"/>
      <c r="J124" s="157"/>
      <c r="K124" s="157"/>
      <c r="L124" s="157"/>
      <c r="M124" s="157"/>
      <c r="N124" s="157"/>
      <c r="O124" s="157"/>
      <c r="P124" s="157"/>
      <c r="Q124" s="157"/>
      <c r="R124" s="157"/>
      <c r="S124" s="157"/>
      <c r="T124" s="157"/>
      <c r="U124" s="157"/>
      <c r="V124" s="157"/>
      <c r="W124" s="157"/>
      <c r="X124" s="148"/>
      <c r="Y124" s="148"/>
      <c r="Z124" s="148"/>
      <c r="AA124" s="148"/>
      <c r="AB124" s="148"/>
      <c r="AC124" s="148"/>
      <c r="AD124" s="148"/>
      <c r="AE124" s="148"/>
      <c r="AF124" s="148"/>
      <c r="AG124" s="148" t="s">
        <v>173</v>
      </c>
      <c r="AH124" s="148">
        <v>0</v>
      </c>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outlineLevel="1" x14ac:dyDescent="0.2">
      <c r="A125" s="155"/>
      <c r="B125" s="156"/>
      <c r="C125" s="185" t="s">
        <v>255</v>
      </c>
      <c r="D125" s="158"/>
      <c r="E125" s="159">
        <v>73.579400000000007</v>
      </c>
      <c r="F125" s="157"/>
      <c r="G125" s="157"/>
      <c r="H125" s="157"/>
      <c r="I125" s="157"/>
      <c r="J125" s="157"/>
      <c r="K125" s="157"/>
      <c r="L125" s="157"/>
      <c r="M125" s="157"/>
      <c r="N125" s="157"/>
      <c r="O125" s="157"/>
      <c r="P125" s="157"/>
      <c r="Q125" s="157"/>
      <c r="R125" s="157"/>
      <c r="S125" s="157"/>
      <c r="T125" s="157"/>
      <c r="U125" s="157"/>
      <c r="V125" s="157"/>
      <c r="W125" s="157"/>
      <c r="X125" s="148"/>
      <c r="Y125" s="148"/>
      <c r="Z125" s="148"/>
      <c r="AA125" s="148"/>
      <c r="AB125" s="148"/>
      <c r="AC125" s="148"/>
      <c r="AD125" s="148"/>
      <c r="AE125" s="148"/>
      <c r="AF125" s="148"/>
      <c r="AG125" s="148" t="s">
        <v>173</v>
      </c>
      <c r="AH125" s="148">
        <v>0</v>
      </c>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outlineLevel="1" x14ac:dyDescent="0.2">
      <c r="A126" s="155"/>
      <c r="B126" s="156"/>
      <c r="C126" s="185" t="s">
        <v>256</v>
      </c>
      <c r="D126" s="158"/>
      <c r="E126" s="159">
        <v>-0.42299999999999999</v>
      </c>
      <c r="F126" s="157"/>
      <c r="G126" s="157"/>
      <c r="H126" s="157"/>
      <c r="I126" s="157"/>
      <c r="J126" s="157"/>
      <c r="K126" s="157"/>
      <c r="L126" s="157"/>
      <c r="M126" s="157"/>
      <c r="N126" s="157"/>
      <c r="O126" s="157"/>
      <c r="P126" s="157"/>
      <c r="Q126" s="157"/>
      <c r="R126" s="157"/>
      <c r="S126" s="157"/>
      <c r="T126" s="157"/>
      <c r="U126" s="157"/>
      <c r="V126" s="157"/>
      <c r="W126" s="157"/>
      <c r="X126" s="148"/>
      <c r="Y126" s="148"/>
      <c r="Z126" s="148"/>
      <c r="AA126" s="148"/>
      <c r="AB126" s="148"/>
      <c r="AC126" s="148"/>
      <c r="AD126" s="148"/>
      <c r="AE126" s="148"/>
      <c r="AF126" s="148"/>
      <c r="AG126" s="148" t="s">
        <v>173</v>
      </c>
      <c r="AH126" s="148">
        <v>0</v>
      </c>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row>
    <row r="127" spans="1:60" outlineLevel="1" x14ac:dyDescent="0.2">
      <c r="A127" s="155"/>
      <c r="B127" s="156"/>
      <c r="C127" s="185" t="s">
        <v>257</v>
      </c>
      <c r="D127" s="158"/>
      <c r="E127" s="159">
        <v>-1.1399999999999999</v>
      </c>
      <c r="F127" s="157"/>
      <c r="G127" s="157"/>
      <c r="H127" s="157"/>
      <c r="I127" s="157"/>
      <c r="J127" s="157"/>
      <c r="K127" s="157"/>
      <c r="L127" s="157"/>
      <c r="M127" s="157"/>
      <c r="N127" s="157"/>
      <c r="O127" s="157"/>
      <c r="P127" s="157"/>
      <c r="Q127" s="157"/>
      <c r="R127" s="157"/>
      <c r="S127" s="157"/>
      <c r="T127" s="157"/>
      <c r="U127" s="157"/>
      <c r="V127" s="157"/>
      <c r="W127" s="157"/>
      <c r="X127" s="148"/>
      <c r="Y127" s="148"/>
      <c r="Z127" s="148"/>
      <c r="AA127" s="148"/>
      <c r="AB127" s="148"/>
      <c r="AC127" s="148"/>
      <c r="AD127" s="148"/>
      <c r="AE127" s="148"/>
      <c r="AF127" s="148"/>
      <c r="AG127" s="148" t="s">
        <v>173</v>
      </c>
      <c r="AH127" s="148">
        <v>0</v>
      </c>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1" x14ac:dyDescent="0.2">
      <c r="A128" s="155"/>
      <c r="B128" s="156"/>
      <c r="C128" s="185" t="s">
        <v>258</v>
      </c>
      <c r="D128" s="158"/>
      <c r="E128" s="159">
        <v>-2.4512499999999999</v>
      </c>
      <c r="F128" s="157"/>
      <c r="G128" s="157"/>
      <c r="H128" s="157"/>
      <c r="I128" s="157"/>
      <c r="J128" s="157"/>
      <c r="K128" s="157"/>
      <c r="L128" s="157"/>
      <c r="M128" s="157"/>
      <c r="N128" s="157"/>
      <c r="O128" s="157"/>
      <c r="P128" s="157"/>
      <c r="Q128" s="157"/>
      <c r="R128" s="157"/>
      <c r="S128" s="157"/>
      <c r="T128" s="157"/>
      <c r="U128" s="157"/>
      <c r="V128" s="157"/>
      <c r="W128" s="157"/>
      <c r="X128" s="148"/>
      <c r="Y128" s="148"/>
      <c r="Z128" s="148"/>
      <c r="AA128" s="148"/>
      <c r="AB128" s="148"/>
      <c r="AC128" s="148"/>
      <c r="AD128" s="148"/>
      <c r="AE128" s="148"/>
      <c r="AF128" s="148"/>
      <c r="AG128" s="148" t="s">
        <v>173</v>
      </c>
      <c r="AH128" s="148">
        <v>0</v>
      </c>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outlineLevel="1" x14ac:dyDescent="0.2">
      <c r="A129" s="155"/>
      <c r="B129" s="156"/>
      <c r="C129" s="185" t="s">
        <v>259</v>
      </c>
      <c r="D129" s="158"/>
      <c r="E129" s="159">
        <v>-1.7999999999999998</v>
      </c>
      <c r="F129" s="157"/>
      <c r="G129" s="157"/>
      <c r="H129" s="157"/>
      <c r="I129" s="157"/>
      <c r="J129" s="157"/>
      <c r="K129" s="157"/>
      <c r="L129" s="157"/>
      <c r="M129" s="157"/>
      <c r="N129" s="157"/>
      <c r="O129" s="157"/>
      <c r="P129" s="157"/>
      <c r="Q129" s="157"/>
      <c r="R129" s="157"/>
      <c r="S129" s="157"/>
      <c r="T129" s="157"/>
      <c r="U129" s="157"/>
      <c r="V129" s="157"/>
      <c r="W129" s="157"/>
      <c r="X129" s="148"/>
      <c r="Y129" s="148"/>
      <c r="Z129" s="148"/>
      <c r="AA129" s="148"/>
      <c r="AB129" s="148"/>
      <c r="AC129" s="148"/>
      <c r="AD129" s="148"/>
      <c r="AE129" s="148"/>
      <c r="AF129" s="148"/>
      <c r="AG129" s="148" t="s">
        <v>173</v>
      </c>
      <c r="AH129" s="148">
        <v>0</v>
      </c>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row>
    <row r="130" spans="1:60" outlineLevel="1" x14ac:dyDescent="0.2">
      <c r="A130" s="155"/>
      <c r="B130" s="156"/>
      <c r="C130" s="185" t="s">
        <v>230</v>
      </c>
      <c r="D130" s="158"/>
      <c r="E130" s="159">
        <v>-0.77999999999999992</v>
      </c>
      <c r="F130" s="157"/>
      <c r="G130" s="157"/>
      <c r="H130" s="157"/>
      <c r="I130" s="157"/>
      <c r="J130" s="157"/>
      <c r="K130" s="157"/>
      <c r="L130" s="157"/>
      <c r="M130" s="157"/>
      <c r="N130" s="157"/>
      <c r="O130" s="157"/>
      <c r="P130" s="157"/>
      <c r="Q130" s="157"/>
      <c r="R130" s="157"/>
      <c r="S130" s="157"/>
      <c r="T130" s="157"/>
      <c r="U130" s="157"/>
      <c r="V130" s="157"/>
      <c r="W130" s="157"/>
      <c r="X130" s="148"/>
      <c r="Y130" s="148"/>
      <c r="Z130" s="148"/>
      <c r="AA130" s="148"/>
      <c r="AB130" s="148"/>
      <c r="AC130" s="148"/>
      <c r="AD130" s="148"/>
      <c r="AE130" s="148"/>
      <c r="AF130" s="148"/>
      <c r="AG130" s="148" t="s">
        <v>173</v>
      </c>
      <c r="AH130" s="148">
        <v>0</v>
      </c>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outlineLevel="1" x14ac:dyDescent="0.2">
      <c r="A131" s="155"/>
      <c r="B131" s="156"/>
      <c r="C131" s="185" t="s">
        <v>229</v>
      </c>
      <c r="D131" s="158"/>
      <c r="E131" s="159">
        <v>-3.1199999999999997</v>
      </c>
      <c r="F131" s="157"/>
      <c r="G131" s="157"/>
      <c r="H131" s="157"/>
      <c r="I131" s="157"/>
      <c r="J131" s="157"/>
      <c r="K131" s="157"/>
      <c r="L131" s="157"/>
      <c r="M131" s="157"/>
      <c r="N131" s="157"/>
      <c r="O131" s="157"/>
      <c r="P131" s="157"/>
      <c r="Q131" s="157"/>
      <c r="R131" s="157"/>
      <c r="S131" s="157"/>
      <c r="T131" s="157"/>
      <c r="U131" s="157"/>
      <c r="V131" s="157"/>
      <c r="W131" s="157"/>
      <c r="X131" s="148"/>
      <c r="Y131" s="148"/>
      <c r="Z131" s="148"/>
      <c r="AA131" s="148"/>
      <c r="AB131" s="148"/>
      <c r="AC131" s="148"/>
      <c r="AD131" s="148"/>
      <c r="AE131" s="148"/>
      <c r="AF131" s="148"/>
      <c r="AG131" s="148" t="s">
        <v>173</v>
      </c>
      <c r="AH131" s="148">
        <v>0</v>
      </c>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outlineLevel="1" x14ac:dyDescent="0.2">
      <c r="A132" s="155"/>
      <c r="B132" s="156"/>
      <c r="C132" s="185" t="s">
        <v>260</v>
      </c>
      <c r="D132" s="158"/>
      <c r="E132" s="159">
        <v>-2.0999999999999996</v>
      </c>
      <c r="F132" s="157"/>
      <c r="G132" s="157"/>
      <c r="H132" s="157"/>
      <c r="I132" s="157"/>
      <c r="J132" s="157"/>
      <c r="K132" s="157"/>
      <c r="L132" s="157"/>
      <c r="M132" s="157"/>
      <c r="N132" s="157"/>
      <c r="O132" s="157"/>
      <c r="P132" s="157"/>
      <c r="Q132" s="157"/>
      <c r="R132" s="157"/>
      <c r="S132" s="157"/>
      <c r="T132" s="157"/>
      <c r="U132" s="157"/>
      <c r="V132" s="157"/>
      <c r="W132" s="157"/>
      <c r="X132" s="148"/>
      <c r="Y132" s="148"/>
      <c r="Z132" s="148"/>
      <c r="AA132" s="148"/>
      <c r="AB132" s="148"/>
      <c r="AC132" s="148"/>
      <c r="AD132" s="148"/>
      <c r="AE132" s="148"/>
      <c r="AF132" s="148"/>
      <c r="AG132" s="148" t="s">
        <v>173</v>
      </c>
      <c r="AH132" s="148">
        <v>0</v>
      </c>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row>
    <row r="133" spans="1:60" outlineLevel="1" x14ac:dyDescent="0.2">
      <c r="A133" s="155"/>
      <c r="B133" s="156"/>
      <c r="C133" s="185" t="s">
        <v>261</v>
      </c>
      <c r="D133" s="158"/>
      <c r="E133" s="159">
        <v>20.746000000000002</v>
      </c>
      <c r="F133" s="157"/>
      <c r="G133" s="157"/>
      <c r="H133" s="157"/>
      <c r="I133" s="157"/>
      <c r="J133" s="157"/>
      <c r="K133" s="157"/>
      <c r="L133" s="157"/>
      <c r="M133" s="157"/>
      <c r="N133" s="157"/>
      <c r="O133" s="157"/>
      <c r="P133" s="157"/>
      <c r="Q133" s="157"/>
      <c r="R133" s="157"/>
      <c r="S133" s="157"/>
      <c r="T133" s="157"/>
      <c r="U133" s="157"/>
      <c r="V133" s="157"/>
      <c r="W133" s="157"/>
      <c r="X133" s="148"/>
      <c r="Y133" s="148"/>
      <c r="Z133" s="148"/>
      <c r="AA133" s="148"/>
      <c r="AB133" s="148"/>
      <c r="AC133" s="148"/>
      <c r="AD133" s="148"/>
      <c r="AE133" s="148"/>
      <c r="AF133" s="148"/>
      <c r="AG133" s="148" t="s">
        <v>173</v>
      </c>
      <c r="AH133" s="148">
        <v>0</v>
      </c>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outlineLevel="1" x14ac:dyDescent="0.2">
      <c r="A134" s="155"/>
      <c r="B134" s="156"/>
      <c r="C134" s="185" t="s">
        <v>262</v>
      </c>
      <c r="D134" s="158"/>
      <c r="E134" s="159">
        <v>-1.1499999999999999</v>
      </c>
      <c r="F134" s="157"/>
      <c r="G134" s="157"/>
      <c r="H134" s="157"/>
      <c r="I134" s="157"/>
      <c r="J134" s="157"/>
      <c r="K134" s="157"/>
      <c r="L134" s="157"/>
      <c r="M134" s="157"/>
      <c r="N134" s="157"/>
      <c r="O134" s="157"/>
      <c r="P134" s="157"/>
      <c r="Q134" s="157"/>
      <c r="R134" s="157"/>
      <c r="S134" s="157"/>
      <c r="T134" s="157"/>
      <c r="U134" s="157"/>
      <c r="V134" s="157"/>
      <c r="W134" s="157"/>
      <c r="X134" s="148"/>
      <c r="Y134" s="148"/>
      <c r="Z134" s="148"/>
      <c r="AA134" s="148"/>
      <c r="AB134" s="148"/>
      <c r="AC134" s="148"/>
      <c r="AD134" s="148"/>
      <c r="AE134" s="148"/>
      <c r="AF134" s="148"/>
      <c r="AG134" s="148" t="s">
        <v>173</v>
      </c>
      <c r="AH134" s="148">
        <v>0</v>
      </c>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c r="BE134" s="148"/>
      <c r="BF134" s="148"/>
      <c r="BG134" s="148"/>
      <c r="BH134" s="148"/>
    </row>
    <row r="135" spans="1:60" outlineLevel="1" x14ac:dyDescent="0.2">
      <c r="A135" s="155"/>
      <c r="B135" s="156"/>
      <c r="C135" s="185" t="s">
        <v>263</v>
      </c>
      <c r="D135" s="158"/>
      <c r="E135" s="159">
        <v>-5.75</v>
      </c>
      <c r="F135" s="157"/>
      <c r="G135" s="157"/>
      <c r="H135" s="157"/>
      <c r="I135" s="157"/>
      <c r="J135" s="157"/>
      <c r="K135" s="157"/>
      <c r="L135" s="157"/>
      <c r="M135" s="157"/>
      <c r="N135" s="157"/>
      <c r="O135" s="157"/>
      <c r="P135" s="157"/>
      <c r="Q135" s="157"/>
      <c r="R135" s="157"/>
      <c r="S135" s="157"/>
      <c r="T135" s="157"/>
      <c r="U135" s="157"/>
      <c r="V135" s="157"/>
      <c r="W135" s="157"/>
      <c r="X135" s="148"/>
      <c r="Y135" s="148"/>
      <c r="Z135" s="148"/>
      <c r="AA135" s="148"/>
      <c r="AB135" s="148"/>
      <c r="AC135" s="148"/>
      <c r="AD135" s="148"/>
      <c r="AE135" s="148"/>
      <c r="AF135" s="148"/>
      <c r="AG135" s="148" t="s">
        <v>173</v>
      </c>
      <c r="AH135" s="148">
        <v>0</v>
      </c>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outlineLevel="1" x14ac:dyDescent="0.2">
      <c r="A136" s="155"/>
      <c r="B136" s="156"/>
      <c r="C136" s="185" t="s">
        <v>264</v>
      </c>
      <c r="D136" s="158"/>
      <c r="E136" s="159"/>
      <c r="F136" s="157"/>
      <c r="G136" s="157"/>
      <c r="H136" s="157"/>
      <c r="I136" s="157"/>
      <c r="J136" s="157"/>
      <c r="K136" s="157"/>
      <c r="L136" s="157"/>
      <c r="M136" s="157"/>
      <c r="N136" s="157"/>
      <c r="O136" s="157"/>
      <c r="P136" s="157"/>
      <c r="Q136" s="157"/>
      <c r="R136" s="157"/>
      <c r="S136" s="157"/>
      <c r="T136" s="157"/>
      <c r="U136" s="157"/>
      <c r="V136" s="157"/>
      <c r="W136" s="157"/>
      <c r="X136" s="148"/>
      <c r="Y136" s="148"/>
      <c r="Z136" s="148"/>
      <c r="AA136" s="148"/>
      <c r="AB136" s="148"/>
      <c r="AC136" s="148"/>
      <c r="AD136" s="148"/>
      <c r="AE136" s="148"/>
      <c r="AF136" s="148"/>
      <c r="AG136" s="148" t="s">
        <v>173</v>
      </c>
      <c r="AH136" s="148">
        <v>0</v>
      </c>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outlineLevel="1" x14ac:dyDescent="0.2">
      <c r="A137" s="155"/>
      <c r="B137" s="156"/>
      <c r="C137" s="185" t="s">
        <v>265</v>
      </c>
      <c r="D137" s="158"/>
      <c r="E137" s="159">
        <v>1.4700000000000002</v>
      </c>
      <c r="F137" s="157"/>
      <c r="G137" s="157"/>
      <c r="H137" s="157"/>
      <c r="I137" s="157"/>
      <c r="J137" s="157"/>
      <c r="K137" s="157"/>
      <c r="L137" s="157"/>
      <c r="M137" s="157"/>
      <c r="N137" s="157"/>
      <c r="O137" s="157"/>
      <c r="P137" s="157"/>
      <c r="Q137" s="157"/>
      <c r="R137" s="157"/>
      <c r="S137" s="157"/>
      <c r="T137" s="157"/>
      <c r="U137" s="157"/>
      <c r="V137" s="157"/>
      <c r="W137" s="157"/>
      <c r="X137" s="148"/>
      <c r="Y137" s="148"/>
      <c r="Z137" s="148"/>
      <c r="AA137" s="148"/>
      <c r="AB137" s="148"/>
      <c r="AC137" s="148"/>
      <c r="AD137" s="148"/>
      <c r="AE137" s="148"/>
      <c r="AF137" s="148"/>
      <c r="AG137" s="148" t="s">
        <v>173</v>
      </c>
      <c r="AH137" s="148">
        <v>0</v>
      </c>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row>
    <row r="138" spans="1:60" outlineLevel="1" x14ac:dyDescent="0.2">
      <c r="A138" s="155"/>
      <c r="B138" s="156"/>
      <c r="C138" s="185" t="s">
        <v>266</v>
      </c>
      <c r="D138" s="158"/>
      <c r="E138" s="159">
        <v>1.6560000000000001</v>
      </c>
      <c r="F138" s="157"/>
      <c r="G138" s="157"/>
      <c r="H138" s="157"/>
      <c r="I138" s="157"/>
      <c r="J138" s="157"/>
      <c r="K138" s="157"/>
      <c r="L138" s="157"/>
      <c r="M138" s="157"/>
      <c r="N138" s="157"/>
      <c r="O138" s="157"/>
      <c r="P138" s="157"/>
      <c r="Q138" s="157"/>
      <c r="R138" s="157"/>
      <c r="S138" s="157"/>
      <c r="T138" s="157"/>
      <c r="U138" s="157"/>
      <c r="V138" s="157"/>
      <c r="W138" s="157"/>
      <c r="X138" s="148"/>
      <c r="Y138" s="148"/>
      <c r="Z138" s="148"/>
      <c r="AA138" s="148"/>
      <c r="AB138" s="148"/>
      <c r="AC138" s="148"/>
      <c r="AD138" s="148"/>
      <c r="AE138" s="148"/>
      <c r="AF138" s="148"/>
      <c r="AG138" s="148" t="s">
        <v>173</v>
      </c>
      <c r="AH138" s="148">
        <v>0</v>
      </c>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outlineLevel="1" x14ac:dyDescent="0.2">
      <c r="A139" s="155"/>
      <c r="B139" s="156"/>
      <c r="C139" s="185" t="s">
        <v>267</v>
      </c>
      <c r="D139" s="158"/>
      <c r="E139" s="159">
        <v>4.16</v>
      </c>
      <c r="F139" s="157"/>
      <c r="G139" s="157"/>
      <c r="H139" s="157"/>
      <c r="I139" s="157"/>
      <c r="J139" s="157"/>
      <c r="K139" s="157"/>
      <c r="L139" s="157"/>
      <c r="M139" s="157"/>
      <c r="N139" s="157"/>
      <c r="O139" s="157"/>
      <c r="P139" s="157"/>
      <c r="Q139" s="157"/>
      <c r="R139" s="157"/>
      <c r="S139" s="157"/>
      <c r="T139" s="157"/>
      <c r="U139" s="157"/>
      <c r="V139" s="157"/>
      <c r="W139" s="157"/>
      <c r="X139" s="148"/>
      <c r="Y139" s="148"/>
      <c r="Z139" s="148"/>
      <c r="AA139" s="148"/>
      <c r="AB139" s="148"/>
      <c r="AC139" s="148"/>
      <c r="AD139" s="148"/>
      <c r="AE139" s="148"/>
      <c r="AF139" s="148"/>
      <c r="AG139" s="148" t="s">
        <v>173</v>
      </c>
      <c r="AH139" s="148">
        <v>0</v>
      </c>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row>
    <row r="140" spans="1:60" outlineLevel="1" x14ac:dyDescent="0.2">
      <c r="A140" s="155"/>
      <c r="B140" s="156"/>
      <c r="C140" s="185" t="s">
        <v>268</v>
      </c>
      <c r="D140" s="158"/>
      <c r="E140" s="159">
        <v>0.67500000000000004</v>
      </c>
      <c r="F140" s="157"/>
      <c r="G140" s="157"/>
      <c r="H140" s="157"/>
      <c r="I140" s="157"/>
      <c r="J140" s="157"/>
      <c r="K140" s="157"/>
      <c r="L140" s="157"/>
      <c r="M140" s="157"/>
      <c r="N140" s="157"/>
      <c r="O140" s="157"/>
      <c r="P140" s="157"/>
      <c r="Q140" s="157"/>
      <c r="R140" s="157"/>
      <c r="S140" s="157"/>
      <c r="T140" s="157"/>
      <c r="U140" s="157"/>
      <c r="V140" s="157"/>
      <c r="W140" s="157"/>
      <c r="X140" s="148"/>
      <c r="Y140" s="148"/>
      <c r="Z140" s="148"/>
      <c r="AA140" s="148"/>
      <c r="AB140" s="148"/>
      <c r="AC140" s="148"/>
      <c r="AD140" s="148"/>
      <c r="AE140" s="148"/>
      <c r="AF140" s="148"/>
      <c r="AG140" s="148" t="s">
        <v>173</v>
      </c>
      <c r="AH140" s="148">
        <v>0</v>
      </c>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c r="BC140" s="148"/>
      <c r="BD140" s="148"/>
      <c r="BE140" s="148"/>
      <c r="BF140" s="148"/>
      <c r="BG140" s="148"/>
      <c r="BH140" s="148"/>
    </row>
    <row r="141" spans="1:60" outlineLevel="1" x14ac:dyDescent="0.2">
      <c r="A141" s="155"/>
      <c r="B141" s="156"/>
      <c r="C141" s="185" t="s">
        <v>269</v>
      </c>
      <c r="D141" s="158"/>
      <c r="E141" s="159">
        <v>0.46500000000000002</v>
      </c>
      <c r="F141" s="157"/>
      <c r="G141" s="157"/>
      <c r="H141" s="157"/>
      <c r="I141" s="157"/>
      <c r="J141" s="157"/>
      <c r="K141" s="157"/>
      <c r="L141" s="157"/>
      <c r="M141" s="157"/>
      <c r="N141" s="157"/>
      <c r="O141" s="157"/>
      <c r="P141" s="157"/>
      <c r="Q141" s="157"/>
      <c r="R141" s="157"/>
      <c r="S141" s="157"/>
      <c r="T141" s="157"/>
      <c r="U141" s="157"/>
      <c r="V141" s="157"/>
      <c r="W141" s="157"/>
      <c r="X141" s="148"/>
      <c r="Y141" s="148"/>
      <c r="Z141" s="148"/>
      <c r="AA141" s="148"/>
      <c r="AB141" s="148"/>
      <c r="AC141" s="148"/>
      <c r="AD141" s="148"/>
      <c r="AE141" s="148"/>
      <c r="AF141" s="148"/>
      <c r="AG141" s="148" t="s">
        <v>173</v>
      </c>
      <c r="AH141" s="148">
        <v>0</v>
      </c>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row>
    <row r="142" spans="1:60" outlineLevel="1" x14ac:dyDescent="0.2">
      <c r="A142" s="155"/>
      <c r="B142" s="156"/>
      <c r="C142" s="185" t="s">
        <v>270</v>
      </c>
      <c r="D142" s="158"/>
      <c r="E142" s="159">
        <v>0.34050000000000002</v>
      </c>
      <c r="F142" s="157"/>
      <c r="G142" s="157"/>
      <c r="H142" s="157"/>
      <c r="I142" s="157"/>
      <c r="J142" s="157"/>
      <c r="K142" s="157"/>
      <c r="L142" s="157"/>
      <c r="M142" s="157"/>
      <c r="N142" s="157"/>
      <c r="O142" s="157"/>
      <c r="P142" s="157"/>
      <c r="Q142" s="157"/>
      <c r="R142" s="157"/>
      <c r="S142" s="157"/>
      <c r="T142" s="157"/>
      <c r="U142" s="157"/>
      <c r="V142" s="157"/>
      <c r="W142" s="157"/>
      <c r="X142" s="148"/>
      <c r="Y142" s="148"/>
      <c r="Z142" s="148"/>
      <c r="AA142" s="148"/>
      <c r="AB142" s="148"/>
      <c r="AC142" s="148"/>
      <c r="AD142" s="148"/>
      <c r="AE142" s="148"/>
      <c r="AF142" s="148"/>
      <c r="AG142" s="148" t="s">
        <v>173</v>
      </c>
      <c r="AH142" s="148">
        <v>0</v>
      </c>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c r="BE142" s="148"/>
      <c r="BF142" s="148"/>
      <c r="BG142" s="148"/>
      <c r="BH142" s="148"/>
    </row>
    <row r="143" spans="1:60" outlineLevel="1" x14ac:dyDescent="0.2">
      <c r="A143" s="155"/>
      <c r="B143" s="156"/>
      <c r="C143" s="185" t="s">
        <v>271</v>
      </c>
      <c r="D143" s="158"/>
      <c r="E143" s="159">
        <v>2.12</v>
      </c>
      <c r="F143" s="157"/>
      <c r="G143" s="157"/>
      <c r="H143" s="157"/>
      <c r="I143" s="157"/>
      <c r="J143" s="157"/>
      <c r="K143" s="157"/>
      <c r="L143" s="157"/>
      <c r="M143" s="157"/>
      <c r="N143" s="157"/>
      <c r="O143" s="157"/>
      <c r="P143" s="157"/>
      <c r="Q143" s="157"/>
      <c r="R143" s="157"/>
      <c r="S143" s="157"/>
      <c r="T143" s="157"/>
      <c r="U143" s="157"/>
      <c r="V143" s="157"/>
      <c r="W143" s="157"/>
      <c r="X143" s="148"/>
      <c r="Y143" s="148"/>
      <c r="Z143" s="148"/>
      <c r="AA143" s="148"/>
      <c r="AB143" s="148"/>
      <c r="AC143" s="148"/>
      <c r="AD143" s="148"/>
      <c r="AE143" s="148"/>
      <c r="AF143" s="148"/>
      <c r="AG143" s="148" t="s">
        <v>173</v>
      </c>
      <c r="AH143" s="148">
        <v>0</v>
      </c>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c r="BE143" s="148"/>
      <c r="BF143" s="148"/>
      <c r="BG143" s="148"/>
      <c r="BH143" s="148"/>
    </row>
    <row r="144" spans="1:60" outlineLevel="1" x14ac:dyDescent="0.2">
      <c r="A144" s="155"/>
      <c r="B144" s="156"/>
      <c r="C144" s="185" t="s">
        <v>272</v>
      </c>
      <c r="D144" s="158"/>
      <c r="E144" s="159">
        <v>0.5625</v>
      </c>
      <c r="F144" s="157"/>
      <c r="G144" s="157"/>
      <c r="H144" s="157"/>
      <c r="I144" s="157"/>
      <c r="J144" s="157"/>
      <c r="K144" s="157"/>
      <c r="L144" s="157"/>
      <c r="M144" s="157"/>
      <c r="N144" s="157"/>
      <c r="O144" s="157"/>
      <c r="P144" s="157"/>
      <c r="Q144" s="157"/>
      <c r="R144" s="157"/>
      <c r="S144" s="157"/>
      <c r="T144" s="157"/>
      <c r="U144" s="157"/>
      <c r="V144" s="157"/>
      <c r="W144" s="157"/>
      <c r="X144" s="148"/>
      <c r="Y144" s="148"/>
      <c r="Z144" s="148"/>
      <c r="AA144" s="148"/>
      <c r="AB144" s="148"/>
      <c r="AC144" s="148"/>
      <c r="AD144" s="148"/>
      <c r="AE144" s="148"/>
      <c r="AF144" s="148"/>
      <c r="AG144" s="148" t="s">
        <v>173</v>
      </c>
      <c r="AH144" s="148">
        <v>0</v>
      </c>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row>
    <row r="145" spans="1:60" outlineLevel="1" x14ac:dyDescent="0.2">
      <c r="A145" s="155"/>
      <c r="B145" s="156"/>
      <c r="C145" s="185" t="s">
        <v>273</v>
      </c>
      <c r="D145" s="158"/>
      <c r="E145" s="159">
        <v>0.43050000000000005</v>
      </c>
      <c r="F145" s="157"/>
      <c r="G145" s="157"/>
      <c r="H145" s="157"/>
      <c r="I145" s="157"/>
      <c r="J145" s="157"/>
      <c r="K145" s="157"/>
      <c r="L145" s="157"/>
      <c r="M145" s="157"/>
      <c r="N145" s="157"/>
      <c r="O145" s="157"/>
      <c r="P145" s="157"/>
      <c r="Q145" s="157"/>
      <c r="R145" s="157"/>
      <c r="S145" s="157"/>
      <c r="T145" s="157"/>
      <c r="U145" s="157"/>
      <c r="V145" s="157"/>
      <c r="W145" s="157"/>
      <c r="X145" s="148"/>
      <c r="Y145" s="148"/>
      <c r="Z145" s="148"/>
      <c r="AA145" s="148"/>
      <c r="AB145" s="148"/>
      <c r="AC145" s="148"/>
      <c r="AD145" s="148"/>
      <c r="AE145" s="148"/>
      <c r="AF145" s="148"/>
      <c r="AG145" s="148" t="s">
        <v>173</v>
      </c>
      <c r="AH145" s="148">
        <v>0</v>
      </c>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c r="BE145" s="148"/>
      <c r="BF145" s="148"/>
      <c r="BG145" s="148"/>
      <c r="BH145" s="148"/>
    </row>
    <row r="146" spans="1:60" outlineLevel="1" x14ac:dyDescent="0.2">
      <c r="A146" s="155"/>
      <c r="B146" s="156"/>
      <c r="C146" s="185" t="s">
        <v>274</v>
      </c>
      <c r="D146" s="158"/>
      <c r="E146" s="159">
        <v>2.2050000000000001</v>
      </c>
      <c r="F146" s="157"/>
      <c r="G146" s="157"/>
      <c r="H146" s="157"/>
      <c r="I146" s="157"/>
      <c r="J146" s="157"/>
      <c r="K146" s="157"/>
      <c r="L146" s="157"/>
      <c r="M146" s="157"/>
      <c r="N146" s="157"/>
      <c r="O146" s="157"/>
      <c r="P146" s="157"/>
      <c r="Q146" s="157"/>
      <c r="R146" s="157"/>
      <c r="S146" s="157"/>
      <c r="T146" s="157"/>
      <c r="U146" s="157"/>
      <c r="V146" s="157"/>
      <c r="W146" s="157"/>
      <c r="X146" s="148"/>
      <c r="Y146" s="148"/>
      <c r="Z146" s="148"/>
      <c r="AA146" s="148"/>
      <c r="AB146" s="148"/>
      <c r="AC146" s="148"/>
      <c r="AD146" s="148"/>
      <c r="AE146" s="148"/>
      <c r="AF146" s="148"/>
      <c r="AG146" s="148" t="s">
        <v>173</v>
      </c>
      <c r="AH146" s="148">
        <v>0</v>
      </c>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c r="BE146" s="148"/>
      <c r="BF146" s="148"/>
      <c r="BG146" s="148"/>
      <c r="BH146" s="148"/>
    </row>
    <row r="147" spans="1:60" outlineLevel="1" x14ac:dyDescent="0.2">
      <c r="A147" s="155"/>
      <c r="B147" s="156"/>
      <c r="C147" s="185" t="s">
        <v>275</v>
      </c>
      <c r="D147" s="158"/>
      <c r="E147" s="159">
        <v>0.65250000000000008</v>
      </c>
      <c r="F147" s="157"/>
      <c r="G147" s="157"/>
      <c r="H147" s="157"/>
      <c r="I147" s="157"/>
      <c r="J147" s="157"/>
      <c r="K147" s="157"/>
      <c r="L147" s="157"/>
      <c r="M147" s="157"/>
      <c r="N147" s="157"/>
      <c r="O147" s="157"/>
      <c r="P147" s="157"/>
      <c r="Q147" s="157"/>
      <c r="R147" s="157"/>
      <c r="S147" s="157"/>
      <c r="T147" s="157"/>
      <c r="U147" s="157"/>
      <c r="V147" s="157"/>
      <c r="W147" s="157"/>
      <c r="X147" s="148"/>
      <c r="Y147" s="148"/>
      <c r="Z147" s="148"/>
      <c r="AA147" s="148"/>
      <c r="AB147" s="148"/>
      <c r="AC147" s="148"/>
      <c r="AD147" s="148"/>
      <c r="AE147" s="148"/>
      <c r="AF147" s="148"/>
      <c r="AG147" s="148" t="s">
        <v>173</v>
      </c>
      <c r="AH147" s="148">
        <v>0</v>
      </c>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48"/>
      <c r="BD147" s="148"/>
      <c r="BE147" s="148"/>
      <c r="BF147" s="148"/>
      <c r="BG147" s="148"/>
      <c r="BH147" s="148"/>
    </row>
    <row r="148" spans="1:60" outlineLevel="1" x14ac:dyDescent="0.2">
      <c r="A148" s="155"/>
      <c r="B148" s="156"/>
      <c r="C148" s="185" t="s">
        <v>276</v>
      </c>
      <c r="D148" s="158"/>
      <c r="E148" s="159">
        <v>0.64500000000000002</v>
      </c>
      <c r="F148" s="157"/>
      <c r="G148" s="157"/>
      <c r="H148" s="157"/>
      <c r="I148" s="157"/>
      <c r="J148" s="157"/>
      <c r="K148" s="157"/>
      <c r="L148" s="157"/>
      <c r="M148" s="157"/>
      <c r="N148" s="157"/>
      <c r="O148" s="157"/>
      <c r="P148" s="157"/>
      <c r="Q148" s="157"/>
      <c r="R148" s="157"/>
      <c r="S148" s="157"/>
      <c r="T148" s="157"/>
      <c r="U148" s="157"/>
      <c r="V148" s="157"/>
      <c r="W148" s="157"/>
      <c r="X148" s="148"/>
      <c r="Y148" s="148"/>
      <c r="Z148" s="148"/>
      <c r="AA148" s="148"/>
      <c r="AB148" s="148"/>
      <c r="AC148" s="148"/>
      <c r="AD148" s="148"/>
      <c r="AE148" s="148"/>
      <c r="AF148" s="148"/>
      <c r="AG148" s="148" t="s">
        <v>173</v>
      </c>
      <c r="AH148" s="148">
        <v>0</v>
      </c>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c r="BC148" s="148"/>
      <c r="BD148" s="148"/>
      <c r="BE148" s="148"/>
      <c r="BF148" s="148"/>
      <c r="BG148" s="148"/>
      <c r="BH148" s="148"/>
    </row>
    <row r="149" spans="1:60" outlineLevel="1" x14ac:dyDescent="0.2">
      <c r="A149" s="155"/>
      <c r="B149" s="156"/>
      <c r="C149" s="185" t="s">
        <v>277</v>
      </c>
      <c r="D149" s="158"/>
      <c r="E149" s="159">
        <v>0.75</v>
      </c>
      <c r="F149" s="157"/>
      <c r="G149" s="157"/>
      <c r="H149" s="157"/>
      <c r="I149" s="157"/>
      <c r="J149" s="157"/>
      <c r="K149" s="157"/>
      <c r="L149" s="157"/>
      <c r="M149" s="157"/>
      <c r="N149" s="157"/>
      <c r="O149" s="157"/>
      <c r="P149" s="157"/>
      <c r="Q149" s="157"/>
      <c r="R149" s="157"/>
      <c r="S149" s="157"/>
      <c r="T149" s="157"/>
      <c r="U149" s="157"/>
      <c r="V149" s="157"/>
      <c r="W149" s="157"/>
      <c r="X149" s="148"/>
      <c r="Y149" s="148"/>
      <c r="Z149" s="148"/>
      <c r="AA149" s="148"/>
      <c r="AB149" s="148"/>
      <c r="AC149" s="148"/>
      <c r="AD149" s="148"/>
      <c r="AE149" s="148"/>
      <c r="AF149" s="148"/>
      <c r="AG149" s="148" t="s">
        <v>173</v>
      </c>
      <c r="AH149" s="148">
        <v>0</v>
      </c>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c r="BC149" s="148"/>
      <c r="BD149" s="148"/>
      <c r="BE149" s="148"/>
      <c r="BF149" s="148"/>
      <c r="BG149" s="148"/>
      <c r="BH149" s="148"/>
    </row>
    <row r="150" spans="1:60" outlineLevel="1" x14ac:dyDescent="0.2">
      <c r="A150" s="155"/>
      <c r="B150" s="156"/>
      <c r="C150" s="185" t="s">
        <v>278</v>
      </c>
      <c r="D150" s="158"/>
      <c r="E150" s="159">
        <v>0.48000000000000004</v>
      </c>
      <c r="F150" s="157"/>
      <c r="G150" s="157"/>
      <c r="H150" s="157"/>
      <c r="I150" s="157"/>
      <c r="J150" s="157"/>
      <c r="K150" s="157"/>
      <c r="L150" s="157"/>
      <c r="M150" s="157"/>
      <c r="N150" s="157"/>
      <c r="O150" s="157"/>
      <c r="P150" s="157"/>
      <c r="Q150" s="157"/>
      <c r="R150" s="157"/>
      <c r="S150" s="157"/>
      <c r="T150" s="157"/>
      <c r="U150" s="157"/>
      <c r="V150" s="157"/>
      <c r="W150" s="157"/>
      <c r="X150" s="148"/>
      <c r="Y150" s="148"/>
      <c r="Z150" s="148"/>
      <c r="AA150" s="148"/>
      <c r="AB150" s="148"/>
      <c r="AC150" s="148"/>
      <c r="AD150" s="148"/>
      <c r="AE150" s="148"/>
      <c r="AF150" s="148"/>
      <c r="AG150" s="148" t="s">
        <v>173</v>
      </c>
      <c r="AH150" s="148">
        <v>0</v>
      </c>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148"/>
    </row>
    <row r="151" spans="1:60" outlineLevel="1" x14ac:dyDescent="0.2">
      <c r="A151" s="155"/>
      <c r="B151" s="156"/>
      <c r="C151" s="185" t="s">
        <v>279</v>
      </c>
      <c r="D151" s="158"/>
      <c r="E151" s="159">
        <v>0.63</v>
      </c>
      <c r="F151" s="157"/>
      <c r="G151" s="157"/>
      <c r="H151" s="157"/>
      <c r="I151" s="157"/>
      <c r="J151" s="157"/>
      <c r="K151" s="157"/>
      <c r="L151" s="157"/>
      <c r="M151" s="157"/>
      <c r="N151" s="157"/>
      <c r="O151" s="157"/>
      <c r="P151" s="157"/>
      <c r="Q151" s="157"/>
      <c r="R151" s="157"/>
      <c r="S151" s="157"/>
      <c r="T151" s="157"/>
      <c r="U151" s="157"/>
      <c r="V151" s="157"/>
      <c r="W151" s="157"/>
      <c r="X151" s="148"/>
      <c r="Y151" s="148"/>
      <c r="Z151" s="148"/>
      <c r="AA151" s="148"/>
      <c r="AB151" s="148"/>
      <c r="AC151" s="148"/>
      <c r="AD151" s="148"/>
      <c r="AE151" s="148"/>
      <c r="AF151" s="148"/>
      <c r="AG151" s="148" t="s">
        <v>173</v>
      </c>
      <c r="AH151" s="148">
        <v>0</v>
      </c>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48"/>
      <c r="BD151" s="148"/>
      <c r="BE151" s="148"/>
      <c r="BF151" s="148"/>
      <c r="BG151" s="148"/>
      <c r="BH151" s="148"/>
    </row>
    <row r="152" spans="1:60" outlineLevel="1" x14ac:dyDescent="0.2">
      <c r="A152" s="155"/>
      <c r="B152" s="156"/>
      <c r="C152" s="185" t="s">
        <v>280</v>
      </c>
      <c r="D152" s="158"/>
      <c r="E152" s="159">
        <v>0.60000000000000009</v>
      </c>
      <c r="F152" s="157"/>
      <c r="G152" s="157"/>
      <c r="H152" s="157"/>
      <c r="I152" s="157"/>
      <c r="J152" s="157"/>
      <c r="K152" s="157"/>
      <c r="L152" s="157"/>
      <c r="M152" s="157"/>
      <c r="N152" s="157"/>
      <c r="O152" s="157"/>
      <c r="P152" s="157"/>
      <c r="Q152" s="157"/>
      <c r="R152" s="157"/>
      <c r="S152" s="157"/>
      <c r="T152" s="157"/>
      <c r="U152" s="157"/>
      <c r="V152" s="157"/>
      <c r="W152" s="157"/>
      <c r="X152" s="148"/>
      <c r="Y152" s="148"/>
      <c r="Z152" s="148"/>
      <c r="AA152" s="148"/>
      <c r="AB152" s="148"/>
      <c r="AC152" s="148"/>
      <c r="AD152" s="148"/>
      <c r="AE152" s="148"/>
      <c r="AF152" s="148"/>
      <c r="AG152" s="148" t="s">
        <v>173</v>
      </c>
      <c r="AH152" s="148">
        <v>0</v>
      </c>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48"/>
      <c r="BD152" s="148"/>
      <c r="BE152" s="148"/>
      <c r="BF152" s="148"/>
      <c r="BG152" s="148"/>
      <c r="BH152" s="148"/>
    </row>
    <row r="153" spans="1:60" outlineLevel="1" x14ac:dyDescent="0.2">
      <c r="A153" s="155"/>
      <c r="B153" s="156"/>
      <c r="C153" s="185" t="s">
        <v>281</v>
      </c>
      <c r="D153" s="158"/>
      <c r="E153" s="159">
        <v>0.69750000000000001</v>
      </c>
      <c r="F153" s="157"/>
      <c r="G153" s="157"/>
      <c r="H153" s="157"/>
      <c r="I153" s="157"/>
      <c r="J153" s="157"/>
      <c r="K153" s="157"/>
      <c r="L153" s="157"/>
      <c r="M153" s="157"/>
      <c r="N153" s="157"/>
      <c r="O153" s="157"/>
      <c r="P153" s="157"/>
      <c r="Q153" s="157"/>
      <c r="R153" s="157"/>
      <c r="S153" s="157"/>
      <c r="T153" s="157"/>
      <c r="U153" s="157"/>
      <c r="V153" s="157"/>
      <c r="W153" s="157"/>
      <c r="X153" s="148"/>
      <c r="Y153" s="148"/>
      <c r="Z153" s="148"/>
      <c r="AA153" s="148"/>
      <c r="AB153" s="148"/>
      <c r="AC153" s="148"/>
      <c r="AD153" s="148"/>
      <c r="AE153" s="148"/>
      <c r="AF153" s="148"/>
      <c r="AG153" s="148" t="s">
        <v>173</v>
      </c>
      <c r="AH153" s="148">
        <v>0</v>
      </c>
      <c r="AI153" s="148"/>
      <c r="AJ153" s="148"/>
      <c r="AK153" s="148"/>
      <c r="AL153" s="148"/>
      <c r="AM153" s="148"/>
      <c r="AN153" s="148"/>
      <c r="AO153" s="148"/>
      <c r="AP153" s="148"/>
      <c r="AQ153" s="148"/>
      <c r="AR153" s="148"/>
      <c r="AS153" s="148"/>
      <c r="AT153" s="148"/>
      <c r="AU153" s="148"/>
      <c r="AV153" s="148"/>
      <c r="AW153" s="148"/>
      <c r="AX153" s="148"/>
      <c r="AY153" s="148"/>
      <c r="AZ153" s="148"/>
      <c r="BA153" s="148"/>
      <c r="BB153" s="148"/>
      <c r="BC153" s="148"/>
      <c r="BD153" s="148"/>
      <c r="BE153" s="148"/>
      <c r="BF153" s="148"/>
      <c r="BG153" s="148"/>
      <c r="BH153" s="148"/>
    </row>
    <row r="154" spans="1:60" outlineLevel="1" x14ac:dyDescent="0.2">
      <c r="A154" s="155"/>
      <c r="B154" s="156"/>
      <c r="C154" s="185" t="s">
        <v>282</v>
      </c>
      <c r="D154" s="158"/>
      <c r="E154" s="159">
        <v>3.45</v>
      </c>
      <c r="F154" s="157"/>
      <c r="G154" s="157"/>
      <c r="H154" s="157"/>
      <c r="I154" s="157"/>
      <c r="J154" s="157"/>
      <c r="K154" s="157"/>
      <c r="L154" s="157"/>
      <c r="M154" s="157"/>
      <c r="N154" s="157"/>
      <c r="O154" s="157"/>
      <c r="P154" s="157"/>
      <c r="Q154" s="157"/>
      <c r="R154" s="157"/>
      <c r="S154" s="157"/>
      <c r="T154" s="157"/>
      <c r="U154" s="157"/>
      <c r="V154" s="157"/>
      <c r="W154" s="157"/>
      <c r="X154" s="148"/>
      <c r="Y154" s="148"/>
      <c r="Z154" s="148"/>
      <c r="AA154" s="148"/>
      <c r="AB154" s="148"/>
      <c r="AC154" s="148"/>
      <c r="AD154" s="148"/>
      <c r="AE154" s="148"/>
      <c r="AF154" s="148"/>
      <c r="AG154" s="148" t="s">
        <v>173</v>
      </c>
      <c r="AH154" s="148">
        <v>0</v>
      </c>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8"/>
      <c r="BH154" s="148"/>
    </row>
    <row r="155" spans="1:60" x14ac:dyDescent="0.2">
      <c r="A155" s="161" t="s">
        <v>162</v>
      </c>
      <c r="B155" s="162" t="s">
        <v>83</v>
      </c>
      <c r="C155" s="183" t="s">
        <v>84</v>
      </c>
      <c r="D155" s="163"/>
      <c r="E155" s="164"/>
      <c r="F155" s="165"/>
      <c r="G155" s="165">
        <f>SUMIF(AG156:AG157,"&lt;&gt;NOR",G156:G157)</f>
        <v>0</v>
      </c>
      <c r="H155" s="165"/>
      <c r="I155" s="165">
        <f>SUM(I156:I157)</f>
        <v>0</v>
      </c>
      <c r="J155" s="165"/>
      <c r="K155" s="165">
        <f>SUM(K156:K157)</f>
        <v>3597.38</v>
      </c>
      <c r="L155" s="165"/>
      <c r="M155" s="165">
        <f>SUM(M156:M157)</f>
        <v>0</v>
      </c>
      <c r="N155" s="165"/>
      <c r="O155" s="165">
        <f>SUM(O156:O157)</f>
        <v>0</v>
      </c>
      <c r="P155" s="165"/>
      <c r="Q155" s="165">
        <f>SUM(Q156:Q157)</f>
        <v>0</v>
      </c>
      <c r="R155" s="165"/>
      <c r="S155" s="165"/>
      <c r="T155" s="166"/>
      <c r="U155" s="160"/>
      <c r="V155" s="160">
        <f>SUM(V156:V157)</f>
        <v>9.1199999999999992</v>
      </c>
      <c r="W155" s="160"/>
      <c r="AG155" t="s">
        <v>163</v>
      </c>
    </row>
    <row r="156" spans="1:60" ht="33.75" outlineLevel="1" x14ac:dyDescent="0.2">
      <c r="A156" s="167">
        <v>8</v>
      </c>
      <c r="B156" s="168" t="s">
        <v>385</v>
      </c>
      <c r="C156" s="184" t="s">
        <v>386</v>
      </c>
      <c r="D156" s="169" t="s">
        <v>387</v>
      </c>
      <c r="E156" s="170">
        <v>2.8941100000000004</v>
      </c>
      <c r="F156" s="171">
        <v>0</v>
      </c>
      <c r="G156" s="172">
        <f>ROUND(E156*F156,2)</f>
        <v>0</v>
      </c>
      <c r="H156" s="171">
        <v>0</v>
      </c>
      <c r="I156" s="172">
        <f>ROUND(E156*H156,2)</f>
        <v>0</v>
      </c>
      <c r="J156" s="171">
        <v>1243</v>
      </c>
      <c r="K156" s="172">
        <f>ROUND(E156*J156,2)</f>
        <v>3597.38</v>
      </c>
      <c r="L156" s="172">
        <v>21</v>
      </c>
      <c r="M156" s="172">
        <f>G156*(1+L156/100)</f>
        <v>0</v>
      </c>
      <c r="N156" s="172">
        <v>0</v>
      </c>
      <c r="O156" s="172">
        <f>ROUND(E156*N156,2)</f>
        <v>0</v>
      </c>
      <c r="P156" s="172">
        <v>0</v>
      </c>
      <c r="Q156" s="172">
        <f>ROUND(E156*P156,2)</f>
        <v>0</v>
      </c>
      <c r="R156" s="172" t="s">
        <v>167</v>
      </c>
      <c r="S156" s="172" t="s">
        <v>168</v>
      </c>
      <c r="T156" s="173" t="s">
        <v>168</v>
      </c>
      <c r="U156" s="157">
        <v>3.1500000000000004</v>
      </c>
      <c r="V156" s="157">
        <f>ROUND(E156*U156,2)</f>
        <v>9.1199999999999992</v>
      </c>
      <c r="W156" s="157"/>
      <c r="X156" s="148"/>
      <c r="Y156" s="148"/>
      <c r="Z156" s="148"/>
      <c r="AA156" s="148"/>
      <c r="AB156" s="148"/>
      <c r="AC156" s="148"/>
      <c r="AD156" s="148"/>
      <c r="AE156" s="148"/>
      <c r="AF156" s="148"/>
      <c r="AG156" s="148" t="s">
        <v>388</v>
      </c>
      <c r="AH156" s="148"/>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row>
    <row r="157" spans="1:60" outlineLevel="1" x14ac:dyDescent="0.2">
      <c r="A157" s="155"/>
      <c r="B157" s="156"/>
      <c r="C157" s="240" t="s">
        <v>389</v>
      </c>
      <c r="D157" s="241"/>
      <c r="E157" s="241"/>
      <c r="F157" s="241"/>
      <c r="G157" s="241"/>
      <c r="H157" s="157"/>
      <c r="I157" s="157"/>
      <c r="J157" s="157"/>
      <c r="K157" s="157"/>
      <c r="L157" s="157"/>
      <c r="M157" s="157"/>
      <c r="N157" s="157"/>
      <c r="O157" s="157"/>
      <c r="P157" s="157"/>
      <c r="Q157" s="157"/>
      <c r="R157" s="157"/>
      <c r="S157" s="157"/>
      <c r="T157" s="157"/>
      <c r="U157" s="157"/>
      <c r="V157" s="157"/>
      <c r="W157" s="157"/>
      <c r="X157" s="148"/>
      <c r="Y157" s="148"/>
      <c r="Z157" s="148"/>
      <c r="AA157" s="148"/>
      <c r="AB157" s="148"/>
      <c r="AC157" s="148"/>
      <c r="AD157" s="148"/>
      <c r="AE157" s="148"/>
      <c r="AF157" s="148"/>
      <c r="AG157" s="148" t="s">
        <v>171</v>
      </c>
      <c r="AH157" s="148"/>
      <c r="AI157" s="148"/>
      <c r="AJ157" s="148"/>
      <c r="AK157" s="148"/>
      <c r="AL157" s="148"/>
      <c r="AM157" s="148"/>
      <c r="AN157" s="148"/>
      <c r="AO157" s="148"/>
      <c r="AP157" s="148"/>
      <c r="AQ157" s="148"/>
      <c r="AR157" s="148"/>
      <c r="AS157" s="148"/>
      <c r="AT157" s="148"/>
      <c r="AU157" s="148"/>
      <c r="AV157" s="148"/>
      <c r="AW157" s="148"/>
      <c r="AX157" s="148"/>
      <c r="AY157" s="148"/>
      <c r="AZ157" s="148"/>
      <c r="BA157" s="148"/>
      <c r="BB157" s="148"/>
      <c r="BC157" s="148"/>
      <c r="BD157" s="148"/>
      <c r="BE157" s="148"/>
      <c r="BF157" s="148"/>
      <c r="BG157" s="148"/>
      <c r="BH157" s="148"/>
    </row>
    <row r="158" spans="1:60" x14ac:dyDescent="0.2">
      <c r="A158" s="161" t="s">
        <v>162</v>
      </c>
      <c r="B158" s="162" t="s">
        <v>93</v>
      </c>
      <c r="C158" s="183" t="s">
        <v>92</v>
      </c>
      <c r="D158" s="163"/>
      <c r="E158" s="164"/>
      <c r="F158" s="165"/>
      <c r="G158" s="165">
        <f>SUMIF(AG159:AG159,"&lt;&gt;NOR",G159:G159)</f>
        <v>0</v>
      </c>
      <c r="H158" s="165"/>
      <c r="I158" s="165">
        <f>SUM(I159:I159)</f>
        <v>0</v>
      </c>
      <c r="J158" s="165"/>
      <c r="K158" s="165">
        <f>SUM(K159:K159)</f>
        <v>5500</v>
      </c>
      <c r="L158" s="165"/>
      <c r="M158" s="165">
        <f>SUM(M159:M159)</f>
        <v>0</v>
      </c>
      <c r="N158" s="165"/>
      <c r="O158" s="165">
        <f>SUM(O159:O159)</f>
        <v>0</v>
      </c>
      <c r="P158" s="165"/>
      <c r="Q158" s="165">
        <f>SUM(Q159:Q159)</f>
        <v>0</v>
      </c>
      <c r="R158" s="165"/>
      <c r="S158" s="165"/>
      <c r="T158" s="166"/>
      <c r="U158" s="160"/>
      <c r="V158" s="160">
        <f>SUM(V159:V159)</f>
        <v>0</v>
      </c>
      <c r="W158" s="160"/>
      <c r="AG158" t="s">
        <v>163</v>
      </c>
    </row>
    <row r="159" spans="1:60" outlineLevel="1" x14ac:dyDescent="0.2">
      <c r="A159" s="174">
        <v>9</v>
      </c>
      <c r="B159" s="175" t="s">
        <v>890</v>
      </c>
      <c r="C159" s="186" t="s">
        <v>891</v>
      </c>
      <c r="D159" s="176" t="s">
        <v>625</v>
      </c>
      <c r="E159" s="177">
        <v>1</v>
      </c>
      <c r="F159" s="178">
        <v>0</v>
      </c>
      <c r="G159" s="179">
        <f>ROUND(E159*F159,2)</f>
        <v>0</v>
      </c>
      <c r="H159" s="178">
        <v>0</v>
      </c>
      <c r="I159" s="179">
        <f>ROUND(E159*H159,2)</f>
        <v>0</v>
      </c>
      <c r="J159" s="178">
        <v>5500</v>
      </c>
      <c r="K159" s="179">
        <f>ROUND(E159*J159,2)</f>
        <v>5500</v>
      </c>
      <c r="L159" s="179">
        <v>21</v>
      </c>
      <c r="M159" s="179">
        <f>G159*(1+L159/100)</f>
        <v>0</v>
      </c>
      <c r="N159" s="179">
        <v>0</v>
      </c>
      <c r="O159" s="179">
        <f>ROUND(E159*N159,2)</f>
        <v>0</v>
      </c>
      <c r="P159" s="179">
        <v>0</v>
      </c>
      <c r="Q159" s="179">
        <f>ROUND(E159*P159,2)</f>
        <v>0</v>
      </c>
      <c r="R159" s="179"/>
      <c r="S159" s="179" t="s">
        <v>337</v>
      </c>
      <c r="T159" s="180" t="s">
        <v>408</v>
      </c>
      <c r="U159" s="157">
        <v>0</v>
      </c>
      <c r="V159" s="157">
        <f>ROUND(E159*U159,2)</f>
        <v>0</v>
      </c>
      <c r="W159" s="157"/>
      <c r="X159" s="148"/>
      <c r="Y159" s="148"/>
      <c r="Z159" s="148"/>
      <c r="AA159" s="148"/>
      <c r="AB159" s="148"/>
      <c r="AC159" s="148"/>
      <c r="AD159" s="148"/>
      <c r="AE159" s="148"/>
      <c r="AF159" s="148"/>
      <c r="AG159" s="148" t="s">
        <v>169</v>
      </c>
      <c r="AH159" s="148"/>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row>
    <row r="160" spans="1:60" x14ac:dyDescent="0.2">
      <c r="A160" s="161" t="s">
        <v>162</v>
      </c>
      <c r="B160" s="162" t="s">
        <v>108</v>
      </c>
      <c r="C160" s="183" t="s">
        <v>109</v>
      </c>
      <c r="D160" s="163"/>
      <c r="E160" s="164"/>
      <c r="F160" s="165"/>
      <c r="G160" s="165">
        <f>SUMIF(AG161:AG172,"&lt;&gt;NOR",G161:G172)</f>
        <v>0</v>
      </c>
      <c r="H160" s="165"/>
      <c r="I160" s="165">
        <f>SUM(I161:I172)</f>
        <v>18674.07</v>
      </c>
      <c r="J160" s="165"/>
      <c r="K160" s="165">
        <f>SUM(K161:K172)</f>
        <v>12648.64</v>
      </c>
      <c r="L160" s="165"/>
      <c r="M160" s="165">
        <f>SUM(M161:M172)</f>
        <v>0</v>
      </c>
      <c r="N160" s="165"/>
      <c r="O160" s="165">
        <f>SUM(O161:O172)</f>
        <v>7.0000000000000007E-2</v>
      </c>
      <c r="P160" s="165"/>
      <c r="Q160" s="165">
        <f>SUM(Q161:Q172)</f>
        <v>0.09</v>
      </c>
      <c r="R160" s="165"/>
      <c r="S160" s="165"/>
      <c r="T160" s="166"/>
      <c r="U160" s="160"/>
      <c r="V160" s="160">
        <f>SUM(V161:V172)</f>
        <v>18.03</v>
      </c>
      <c r="W160" s="160"/>
      <c r="AG160" t="s">
        <v>163</v>
      </c>
    </row>
    <row r="161" spans="1:60" ht="22.5" outlineLevel="1" x14ac:dyDescent="0.2">
      <c r="A161" s="167">
        <v>10</v>
      </c>
      <c r="B161" s="168" t="s">
        <v>892</v>
      </c>
      <c r="C161" s="184" t="s">
        <v>893</v>
      </c>
      <c r="D161" s="169" t="s">
        <v>189</v>
      </c>
      <c r="E161" s="170">
        <v>27.240000000000002</v>
      </c>
      <c r="F161" s="171">
        <v>0</v>
      </c>
      <c r="G161" s="172">
        <f>ROUND(E161*F161,2)</f>
        <v>0</v>
      </c>
      <c r="H161" s="171">
        <v>661.6400000000001</v>
      </c>
      <c r="I161" s="172">
        <f>ROUND(E161*H161,2)</f>
        <v>18023.07</v>
      </c>
      <c r="J161" s="171">
        <v>157.36000000000001</v>
      </c>
      <c r="K161" s="172">
        <f>ROUND(E161*J161,2)</f>
        <v>4286.49</v>
      </c>
      <c r="L161" s="172">
        <v>21</v>
      </c>
      <c r="M161" s="172">
        <f>G161*(1+L161/100)</f>
        <v>0</v>
      </c>
      <c r="N161" s="172">
        <v>2.7500000000000003E-3</v>
      </c>
      <c r="O161" s="172">
        <f>ROUND(E161*N161,2)</f>
        <v>7.0000000000000007E-2</v>
      </c>
      <c r="P161" s="172">
        <v>0</v>
      </c>
      <c r="Q161" s="172">
        <f>ROUND(E161*P161,2)</f>
        <v>0</v>
      </c>
      <c r="R161" s="172" t="s">
        <v>545</v>
      </c>
      <c r="S161" s="172" t="s">
        <v>168</v>
      </c>
      <c r="T161" s="173" t="s">
        <v>168</v>
      </c>
      <c r="U161" s="157">
        <v>0.29800000000000004</v>
      </c>
      <c r="V161" s="157">
        <f>ROUND(E161*U161,2)</f>
        <v>8.1199999999999992</v>
      </c>
      <c r="W161" s="157"/>
      <c r="X161" s="148"/>
      <c r="Y161" s="148"/>
      <c r="Z161" s="148"/>
      <c r="AA161" s="148"/>
      <c r="AB161" s="148"/>
      <c r="AC161" s="148"/>
      <c r="AD161" s="148"/>
      <c r="AE161" s="148"/>
      <c r="AF161" s="148"/>
      <c r="AG161" s="148" t="s">
        <v>169</v>
      </c>
      <c r="AH161" s="148"/>
      <c r="AI161" s="148"/>
      <c r="AJ161" s="148"/>
      <c r="AK161" s="148"/>
      <c r="AL161" s="148"/>
      <c r="AM161" s="148"/>
      <c r="AN161" s="148"/>
      <c r="AO161" s="148"/>
      <c r="AP161" s="148"/>
      <c r="AQ161" s="148"/>
      <c r="AR161" s="148"/>
      <c r="AS161" s="148"/>
      <c r="AT161" s="148"/>
      <c r="AU161" s="148"/>
      <c r="AV161" s="148"/>
      <c r="AW161" s="148"/>
      <c r="AX161" s="148"/>
      <c r="AY161" s="148"/>
      <c r="AZ161" s="148"/>
      <c r="BA161" s="148"/>
      <c r="BB161" s="148"/>
      <c r="BC161" s="148"/>
      <c r="BD161" s="148"/>
      <c r="BE161" s="148"/>
      <c r="BF161" s="148"/>
      <c r="BG161" s="148"/>
      <c r="BH161" s="148"/>
    </row>
    <row r="162" spans="1:60" outlineLevel="1" x14ac:dyDescent="0.2">
      <c r="A162" s="155"/>
      <c r="B162" s="156"/>
      <c r="C162" s="240" t="s">
        <v>894</v>
      </c>
      <c r="D162" s="241"/>
      <c r="E162" s="241"/>
      <c r="F162" s="241"/>
      <c r="G162" s="241"/>
      <c r="H162" s="157"/>
      <c r="I162" s="157"/>
      <c r="J162" s="157"/>
      <c r="K162" s="157"/>
      <c r="L162" s="157"/>
      <c r="M162" s="157"/>
      <c r="N162" s="157"/>
      <c r="O162" s="157"/>
      <c r="P162" s="157"/>
      <c r="Q162" s="157"/>
      <c r="R162" s="157"/>
      <c r="S162" s="157"/>
      <c r="T162" s="157"/>
      <c r="U162" s="157"/>
      <c r="V162" s="157"/>
      <c r="W162" s="157"/>
      <c r="X162" s="148"/>
      <c r="Y162" s="148"/>
      <c r="Z162" s="148"/>
      <c r="AA162" s="148"/>
      <c r="AB162" s="148"/>
      <c r="AC162" s="148"/>
      <c r="AD162" s="148"/>
      <c r="AE162" s="148"/>
      <c r="AF162" s="148"/>
      <c r="AG162" s="148" t="s">
        <v>171</v>
      </c>
      <c r="AH162" s="148"/>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48"/>
      <c r="BD162" s="148"/>
      <c r="BE162" s="148"/>
      <c r="BF162" s="148"/>
      <c r="BG162" s="148"/>
      <c r="BH162" s="148"/>
    </row>
    <row r="163" spans="1:60" outlineLevel="1" x14ac:dyDescent="0.2">
      <c r="A163" s="155"/>
      <c r="B163" s="156"/>
      <c r="C163" s="185" t="s">
        <v>895</v>
      </c>
      <c r="D163" s="158"/>
      <c r="E163" s="159">
        <v>9.9400000000000013</v>
      </c>
      <c r="F163" s="157"/>
      <c r="G163" s="157"/>
      <c r="H163" s="157"/>
      <c r="I163" s="157"/>
      <c r="J163" s="157"/>
      <c r="K163" s="157"/>
      <c r="L163" s="157"/>
      <c r="M163" s="157"/>
      <c r="N163" s="157"/>
      <c r="O163" s="157"/>
      <c r="P163" s="157"/>
      <c r="Q163" s="157"/>
      <c r="R163" s="157"/>
      <c r="S163" s="157"/>
      <c r="T163" s="157"/>
      <c r="U163" s="157"/>
      <c r="V163" s="157"/>
      <c r="W163" s="157"/>
      <c r="X163" s="148"/>
      <c r="Y163" s="148"/>
      <c r="Z163" s="148"/>
      <c r="AA163" s="148"/>
      <c r="AB163" s="148"/>
      <c r="AC163" s="148"/>
      <c r="AD163" s="148"/>
      <c r="AE163" s="148"/>
      <c r="AF163" s="148"/>
      <c r="AG163" s="148" t="s">
        <v>173</v>
      </c>
      <c r="AH163" s="148">
        <v>0</v>
      </c>
      <c r="AI163" s="148"/>
      <c r="AJ163" s="148"/>
      <c r="AK163" s="148"/>
      <c r="AL163" s="148"/>
      <c r="AM163" s="148"/>
      <c r="AN163" s="148"/>
      <c r="AO163" s="148"/>
      <c r="AP163" s="148"/>
      <c r="AQ163" s="148"/>
      <c r="AR163" s="148"/>
      <c r="AS163" s="148"/>
      <c r="AT163" s="148"/>
      <c r="AU163" s="148"/>
      <c r="AV163" s="148"/>
      <c r="AW163" s="148"/>
      <c r="AX163" s="148"/>
      <c r="AY163" s="148"/>
      <c r="AZ163" s="148"/>
      <c r="BA163" s="148"/>
      <c r="BB163" s="148"/>
      <c r="BC163" s="148"/>
      <c r="BD163" s="148"/>
      <c r="BE163" s="148"/>
      <c r="BF163" s="148"/>
      <c r="BG163" s="148"/>
      <c r="BH163" s="148"/>
    </row>
    <row r="164" spans="1:60" outlineLevel="1" x14ac:dyDescent="0.2">
      <c r="A164" s="155"/>
      <c r="B164" s="156"/>
      <c r="C164" s="185" t="s">
        <v>896</v>
      </c>
      <c r="D164" s="158"/>
      <c r="E164" s="159">
        <v>17.3</v>
      </c>
      <c r="F164" s="157"/>
      <c r="G164" s="157"/>
      <c r="H164" s="157"/>
      <c r="I164" s="157"/>
      <c r="J164" s="157"/>
      <c r="K164" s="157"/>
      <c r="L164" s="157"/>
      <c r="M164" s="157"/>
      <c r="N164" s="157"/>
      <c r="O164" s="157"/>
      <c r="P164" s="157"/>
      <c r="Q164" s="157"/>
      <c r="R164" s="157"/>
      <c r="S164" s="157"/>
      <c r="T164" s="157"/>
      <c r="U164" s="157"/>
      <c r="V164" s="157"/>
      <c r="W164" s="157"/>
      <c r="X164" s="148"/>
      <c r="Y164" s="148"/>
      <c r="Z164" s="148"/>
      <c r="AA164" s="148"/>
      <c r="AB164" s="148"/>
      <c r="AC164" s="148"/>
      <c r="AD164" s="148"/>
      <c r="AE164" s="148"/>
      <c r="AF164" s="148"/>
      <c r="AG164" s="148" t="s">
        <v>173</v>
      </c>
      <c r="AH164" s="148">
        <v>0</v>
      </c>
      <c r="AI164" s="148"/>
      <c r="AJ164" s="148"/>
      <c r="AK164" s="148"/>
      <c r="AL164" s="148"/>
      <c r="AM164" s="148"/>
      <c r="AN164" s="148"/>
      <c r="AO164" s="148"/>
      <c r="AP164" s="148"/>
      <c r="AQ164" s="148"/>
      <c r="AR164" s="148"/>
      <c r="AS164" s="148"/>
      <c r="AT164" s="148"/>
      <c r="AU164" s="148"/>
      <c r="AV164" s="148"/>
      <c r="AW164" s="148"/>
      <c r="AX164" s="148"/>
      <c r="AY164" s="148"/>
      <c r="AZ164" s="148"/>
      <c r="BA164" s="148"/>
      <c r="BB164" s="148"/>
      <c r="BC164" s="148"/>
      <c r="BD164" s="148"/>
      <c r="BE164" s="148"/>
      <c r="BF164" s="148"/>
      <c r="BG164" s="148"/>
      <c r="BH164" s="148"/>
    </row>
    <row r="165" spans="1:60" outlineLevel="1" x14ac:dyDescent="0.2">
      <c r="A165" s="167">
        <v>11</v>
      </c>
      <c r="B165" s="168" t="s">
        <v>897</v>
      </c>
      <c r="C165" s="184" t="s">
        <v>898</v>
      </c>
      <c r="D165" s="169" t="s">
        <v>189</v>
      </c>
      <c r="E165" s="170">
        <v>27.240000000000002</v>
      </c>
      <c r="F165" s="171">
        <v>0</v>
      </c>
      <c r="G165" s="172">
        <f>ROUND(E165*F165,2)</f>
        <v>0</v>
      </c>
      <c r="H165" s="171">
        <v>0</v>
      </c>
      <c r="I165" s="172">
        <f>ROUND(E165*H165,2)</f>
        <v>0</v>
      </c>
      <c r="J165" s="171">
        <v>52</v>
      </c>
      <c r="K165" s="172">
        <f>ROUND(E165*J165,2)</f>
        <v>1416.48</v>
      </c>
      <c r="L165" s="172">
        <v>21</v>
      </c>
      <c r="M165" s="172">
        <f>G165*(1+L165/100)</f>
        <v>0</v>
      </c>
      <c r="N165" s="172">
        <v>0</v>
      </c>
      <c r="O165" s="172">
        <f>ROUND(E165*N165,2)</f>
        <v>0</v>
      </c>
      <c r="P165" s="172">
        <v>1.3500000000000001E-3</v>
      </c>
      <c r="Q165" s="172">
        <f>ROUND(E165*P165,2)</f>
        <v>0.04</v>
      </c>
      <c r="R165" s="172" t="s">
        <v>545</v>
      </c>
      <c r="S165" s="172" t="s">
        <v>168</v>
      </c>
      <c r="T165" s="173" t="s">
        <v>168</v>
      </c>
      <c r="U165" s="157">
        <v>9.2000000000000012E-2</v>
      </c>
      <c r="V165" s="157">
        <f>ROUND(E165*U165,2)</f>
        <v>2.5099999999999998</v>
      </c>
      <c r="W165" s="157"/>
      <c r="X165" s="148"/>
      <c r="Y165" s="148"/>
      <c r="Z165" s="148"/>
      <c r="AA165" s="148"/>
      <c r="AB165" s="148"/>
      <c r="AC165" s="148"/>
      <c r="AD165" s="148"/>
      <c r="AE165" s="148"/>
      <c r="AF165" s="148"/>
      <c r="AG165" s="148" t="s">
        <v>169</v>
      </c>
      <c r="AH165" s="148"/>
      <c r="AI165" s="148"/>
      <c r="AJ165" s="148"/>
      <c r="AK165" s="148"/>
      <c r="AL165" s="148"/>
      <c r="AM165" s="148"/>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row>
    <row r="166" spans="1:60" outlineLevel="1" x14ac:dyDescent="0.2">
      <c r="A166" s="155"/>
      <c r="B166" s="156"/>
      <c r="C166" s="185" t="s">
        <v>895</v>
      </c>
      <c r="D166" s="158"/>
      <c r="E166" s="159">
        <v>9.9400000000000013</v>
      </c>
      <c r="F166" s="157"/>
      <c r="G166" s="157"/>
      <c r="H166" s="157"/>
      <c r="I166" s="157"/>
      <c r="J166" s="157"/>
      <c r="K166" s="157"/>
      <c r="L166" s="157"/>
      <c r="M166" s="157"/>
      <c r="N166" s="157"/>
      <c r="O166" s="157"/>
      <c r="P166" s="157"/>
      <c r="Q166" s="157"/>
      <c r="R166" s="157"/>
      <c r="S166" s="157"/>
      <c r="T166" s="157"/>
      <c r="U166" s="157"/>
      <c r="V166" s="157"/>
      <c r="W166" s="157"/>
      <c r="X166" s="148"/>
      <c r="Y166" s="148"/>
      <c r="Z166" s="148"/>
      <c r="AA166" s="148"/>
      <c r="AB166" s="148"/>
      <c r="AC166" s="148"/>
      <c r="AD166" s="148"/>
      <c r="AE166" s="148"/>
      <c r="AF166" s="148"/>
      <c r="AG166" s="148" t="s">
        <v>173</v>
      </c>
      <c r="AH166" s="148">
        <v>0</v>
      </c>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row>
    <row r="167" spans="1:60" outlineLevel="1" x14ac:dyDescent="0.2">
      <c r="A167" s="155"/>
      <c r="B167" s="156"/>
      <c r="C167" s="185" t="s">
        <v>896</v>
      </c>
      <c r="D167" s="158"/>
      <c r="E167" s="159">
        <v>17.3</v>
      </c>
      <c r="F167" s="157"/>
      <c r="G167" s="157"/>
      <c r="H167" s="157"/>
      <c r="I167" s="157"/>
      <c r="J167" s="157"/>
      <c r="K167" s="157"/>
      <c r="L167" s="157"/>
      <c r="M167" s="157"/>
      <c r="N167" s="157"/>
      <c r="O167" s="157"/>
      <c r="P167" s="157"/>
      <c r="Q167" s="157"/>
      <c r="R167" s="157"/>
      <c r="S167" s="157"/>
      <c r="T167" s="157"/>
      <c r="U167" s="157"/>
      <c r="V167" s="157"/>
      <c r="W167" s="157"/>
      <c r="X167" s="148"/>
      <c r="Y167" s="148"/>
      <c r="Z167" s="148"/>
      <c r="AA167" s="148"/>
      <c r="AB167" s="148"/>
      <c r="AC167" s="148"/>
      <c r="AD167" s="148"/>
      <c r="AE167" s="148"/>
      <c r="AF167" s="148"/>
      <c r="AG167" s="148" t="s">
        <v>173</v>
      </c>
      <c r="AH167" s="148">
        <v>0</v>
      </c>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48"/>
      <c r="BD167" s="148"/>
      <c r="BE167" s="148"/>
      <c r="BF167" s="148"/>
      <c r="BG167" s="148"/>
      <c r="BH167" s="148"/>
    </row>
    <row r="168" spans="1:60" outlineLevel="1" x14ac:dyDescent="0.2">
      <c r="A168" s="167">
        <v>12</v>
      </c>
      <c r="B168" s="168" t="s">
        <v>899</v>
      </c>
      <c r="C168" s="184" t="s">
        <v>900</v>
      </c>
      <c r="D168" s="169" t="s">
        <v>189</v>
      </c>
      <c r="E168" s="170">
        <v>21</v>
      </c>
      <c r="F168" s="171">
        <v>0</v>
      </c>
      <c r="G168" s="172">
        <f>ROUND(E168*F168,2)</f>
        <v>0</v>
      </c>
      <c r="H168" s="171">
        <v>0</v>
      </c>
      <c r="I168" s="172">
        <f>ROUND(E168*H168,2)</f>
        <v>0</v>
      </c>
      <c r="J168" s="171">
        <v>32.5</v>
      </c>
      <c r="K168" s="172">
        <f>ROUND(E168*J168,2)</f>
        <v>682.5</v>
      </c>
      <c r="L168" s="172">
        <v>21</v>
      </c>
      <c r="M168" s="172">
        <f>G168*(1+L168/100)</f>
        <v>0</v>
      </c>
      <c r="N168" s="172">
        <v>0</v>
      </c>
      <c r="O168" s="172">
        <f>ROUND(E168*N168,2)</f>
        <v>0</v>
      </c>
      <c r="P168" s="172">
        <v>2.2600000000000003E-3</v>
      </c>
      <c r="Q168" s="172">
        <f>ROUND(E168*P168,2)</f>
        <v>0.05</v>
      </c>
      <c r="R168" s="172" t="s">
        <v>545</v>
      </c>
      <c r="S168" s="172" t="s">
        <v>168</v>
      </c>
      <c r="T168" s="173" t="s">
        <v>168</v>
      </c>
      <c r="U168" s="157">
        <v>5.7500000000000002E-2</v>
      </c>
      <c r="V168" s="157">
        <f>ROUND(E168*U168,2)</f>
        <v>1.21</v>
      </c>
      <c r="W168" s="157"/>
      <c r="X168" s="148"/>
      <c r="Y168" s="148"/>
      <c r="Z168" s="148"/>
      <c r="AA168" s="148"/>
      <c r="AB168" s="148"/>
      <c r="AC168" s="148"/>
      <c r="AD168" s="148"/>
      <c r="AE168" s="148"/>
      <c r="AF168" s="148"/>
      <c r="AG168" s="148" t="s">
        <v>169</v>
      </c>
      <c r="AH168" s="148"/>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c r="BD168" s="148"/>
      <c r="BE168" s="148"/>
      <c r="BF168" s="148"/>
      <c r="BG168" s="148"/>
      <c r="BH168" s="148"/>
    </row>
    <row r="169" spans="1:60" outlineLevel="1" x14ac:dyDescent="0.2">
      <c r="A169" s="155"/>
      <c r="B169" s="156"/>
      <c r="C169" s="185" t="s">
        <v>901</v>
      </c>
      <c r="D169" s="158"/>
      <c r="E169" s="159">
        <v>21</v>
      </c>
      <c r="F169" s="157"/>
      <c r="G169" s="157"/>
      <c r="H169" s="157"/>
      <c r="I169" s="157"/>
      <c r="J169" s="157"/>
      <c r="K169" s="157"/>
      <c r="L169" s="157"/>
      <c r="M169" s="157"/>
      <c r="N169" s="157"/>
      <c r="O169" s="157"/>
      <c r="P169" s="157"/>
      <c r="Q169" s="157"/>
      <c r="R169" s="157"/>
      <c r="S169" s="157"/>
      <c r="T169" s="157"/>
      <c r="U169" s="157"/>
      <c r="V169" s="157"/>
      <c r="W169" s="157"/>
      <c r="X169" s="148"/>
      <c r="Y169" s="148"/>
      <c r="Z169" s="148"/>
      <c r="AA169" s="148"/>
      <c r="AB169" s="148"/>
      <c r="AC169" s="148"/>
      <c r="AD169" s="148"/>
      <c r="AE169" s="148"/>
      <c r="AF169" s="148"/>
      <c r="AG169" s="148" t="s">
        <v>173</v>
      </c>
      <c r="AH169" s="148">
        <v>0</v>
      </c>
      <c r="AI169" s="148"/>
      <c r="AJ169" s="148"/>
      <c r="AK169" s="148"/>
      <c r="AL169" s="148"/>
      <c r="AM169" s="148"/>
      <c r="AN169" s="148"/>
      <c r="AO169" s="148"/>
      <c r="AP169" s="148"/>
      <c r="AQ169" s="148"/>
      <c r="AR169" s="148"/>
      <c r="AS169" s="148"/>
      <c r="AT169" s="148"/>
      <c r="AU169" s="148"/>
      <c r="AV169" s="148"/>
      <c r="AW169" s="148"/>
      <c r="AX169" s="148"/>
      <c r="AY169" s="148"/>
      <c r="AZ169" s="148"/>
      <c r="BA169" s="148"/>
      <c r="BB169" s="148"/>
      <c r="BC169" s="148"/>
      <c r="BD169" s="148"/>
      <c r="BE169" s="148"/>
      <c r="BF169" s="148"/>
      <c r="BG169" s="148"/>
      <c r="BH169" s="148"/>
    </row>
    <row r="170" spans="1:60" outlineLevel="1" x14ac:dyDescent="0.2">
      <c r="A170" s="174">
        <v>13</v>
      </c>
      <c r="B170" s="175" t="s">
        <v>902</v>
      </c>
      <c r="C170" s="186" t="s">
        <v>903</v>
      </c>
      <c r="D170" s="176" t="s">
        <v>189</v>
      </c>
      <c r="E170" s="177">
        <v>21</v>
      </c>
      <c r="F170" s="178">
        <v>0</v>
      </c>
      <c r="G170" s="179">
        <f>ROUND(E170*F170,2)</f>
        <v>0</v>
      </c>
      <c r="H170" s="178">
        <v>31</v>
      </c>
      <c r="I170" s="179">
        <f>ROUND(E170*H170,2)</f>
        <v>651</v>
      </c>
      <c r="J170" s="178">
        <v>269</v>
      </c>
      <c r="K170" s="179">
        <f>ROUND(E170*J170,2)</f>
        <v>5649</v>
      </c>
      <c r="L170" s="179">
        <v>21</v>
      </c>
      <c r="M170" s="179">
        <f>G170*(1+L170/100)</f>
        <v>0</v>
      </c>
      <c r="N170" s="179">
        <v>6.0000000000000002E-5</v>
      </c>
      <c r="O170" s="179">
        <f>ROUND(E170*N170,2)</f>
        <v>0</v>
      </c>
      <c r="P170" s="179">
        <v>0</v>
      </c>
      <c r="Q170" s="179">
        <f>ROUND(E170*P170,2)</f>
        <v>0</v>
      </c>
      <c r="R170" s="179"/>
      <c r="S170" s="179" t="s">
        <v>337</v>
      </c>
      <c r="T170" s="180" t="s">
        <v>408</v>
      </c>
      <c r="U170" s="157">
        <v>0.29475000000000001</v>
      </c>
      <c r="V170" s="157">
        <f>ROUND(E170*U170,2)</f>
        <v>6.19</v>
      </c>
      <c r="W170" s="157"/>
      <c r="X170" s="148"/>
      <c r="Y170" s="148"/>
      <c r="Z170" s="148"/>
      <c r="AA170" s="148"/>
      <c r="AB170" s="148"/>
      <c r="AC170" s="148"/>
      <c r="AD170" s="148"/>
      <c r="AE170" s="148"/>
      <c r="AF170" s="148"/>
      <c r="AG170" s="148" t="s">
        <v>169</v>
      </c>
      <c r="AH170" s="148"/>
      <c r="AI170" s="148"/>
      <c r="AJ170" s="148"/>
      <c r="AK170" s="148"/>
      <c r="AL170" s="148"/>
      <c r="AM170" s="148"/>
      <c r="AN170" s="148"/>
      <c r="AO170" s="148"/>
      <c r="AP170" s="148"/>
      <c r="AQ170" s="148"/>
      <c r="AR170" s="148"/>
      <c r="AS170" s="148"/>
      <c r="AT170" s="148"/>
      <c r="AU170" s="148"/>
      <c r="AV170" s="148"/>
      <c r="AW170" s="148"/>
      <c r="AX170" s="148"/>
      <c r="AY170" s="148"/>
      <c r="AZ170" s="148"/>
      <c r="BA170" s="148"/>
      <c r="BB170" s="148"/>
      <c r="BC170" s="148"/>
      <c r="BD170" s="148"/>
      <c r="BE170" s="148"/>
      <c r="BF170" s="148"/>
      <c r="BG170" s="148"/>
      <c r="BH170" s="148"/>
    </row>
    <row r="171" spans="1:60" outlineLevel="1" x14ac:dyDescent="0.2">
      <c r="A171" s="167">
        <v>14</v>
      </c>
      <c r="B171" s="168" t="s">
        <v>574</v>
      </c>
      <c r="C171" s="184" t="s">
        <v>575</v>
      </c>
      <c r="D171" s="169" t="s">
        <v>0</v>
      </c>
      <c r="E171" s="170">
        <v>307.08540000000005</v>
      </c>
      <c r="F171" s="171">
        <v>0</v>
      </c>
      <c r="G171" s="172">
        <f>ROUND(E171*F171,2)</f>
        <v>0</v>
      </c>
      <c r="H171" s="171">
        <v>0</v>
      </c>
      <c r="I171" s="172">
        <f>ROUND(E171*H171,2)</f>
        <v>0</v>
      </c>
      <c r="J171" s="171">
        <v>2</v>
      </c>
      <c r="K171" s="172">
        <f>ROUND(E171*J171,2)</f>
        <v>614.16999999999996</v>
      </c>
      <c r="L171" s="172">
        <v>21</v>
      </c>
      <c r="M171" s="172">
        <f>G171*(1+L171/100)</f>
        <v>0</v>
      </c>
      <c r="N171" s="172">
        <v>0</v>
      </c>
      <c r="O171" s="172">
        <f>ROUND(E171*N171,2)</f>
        <v>0</v>
      </c>
      <c r="P171" s="172">
        <v>0</v>
      </c>
      <c r="Q171" s="172">
        <f>ROUND(E171*P171,2)</f>
        <v>0</v>
      </c>
      <c r="R171" s="172" t="s">
        <v>545</v>
      </c>
      <c r="S171" s="172" t="s">
        <v>168</v>
      </c>
      <c r="T171" s="173" t="s">
        <v>168</v>
      </c>
      <c r="U171" s="157">
        <v>0</v>
      </c>
      <c r="V171" s="157">
        <f>ROUND(E171*U171,2)</f>
        <v>0</v>
      </c>
      <c r="W171" s="157"/>
      <c r="X171" s="148"/>
      <c r="Y171" s="148"/>
      <c r="Z171" s="148"/>
      <c r="AA171" s="148"/>
      <c r="AB171" s="148"/>
      <c r="AC171" s="148"/>
      <c r="AD171" s="148"/>
      <c r="AE171" s="148"/>
      <c r="AF171" s="148"/>
      <c r="AG171" s="148" t="s">
        <v>388</v>
      </c>
      <c r="AH171" s="148"/>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8"/>
      <c r="BG171" s="148"/>
      <c r="BH171" s="148"/>
    </row>
    <row r="172" spans="1:60" outlineLevel="1" x14ac:dyDescent="0.2">
      <c r="A172" s="155"/>
      <c r="B172" s="156"/>
      <c r="C172" s="240" t="s">
        <v>400</v>
      </c>
      <c r="D172" s="241"/>
      <c r="E172" s="241"/>
      <c r="F172" s="241"/>
      <c r="G172" s="241"/>
      <c r="H172" s="157"/>
      <c r="I172" s="157"/>
      <c r="J172" s="157"/>
      <c r="K172" s="157"/>
      <c r="L172" s="157"/>
      <c r="M172" s="157"/>
      <c r="N172" s="157"/>
      <c r="O172" s="157"/>
      <c r="P172" s="157"/>
      <c r="Q172" s="157"/>
      <c r="R172" s="157"/>
      <c r="S172" s="157"/>
      <c r="T172" s="157"/>
      <c r="U172" s="157"/>
      <c r="V172" s="157"/>
      <c r="W172" s="157"/>
      <c r="X172" s="148"/>
      <c r="Y172" s="148"/>
      <c r="Z172" s="148"/>
      <c r="AA172" s="148"/>
      <c r="AB172" s="148"/>
      <c r="AC172" s="148"/>
      <c r="AD172" s="148"/>
      <c r="AE172" s="148"/>
      <c r="AF172" s="148"/>
      <c r="AG172" s="148" t="s">
        <v>171</v>
      </c>
      <c r="AH172" s="148"/>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c r="BE172" s="148"/>
      <c r="BF172" s="148"/>
      <c r="BG172" s="148"/>
      <c r="BH172" s="148"/>
    </row>
    <row r="173" spans="1:60" x14ac:dyDescent="0.2">
      <c r="A173" s="161" t="s">
        <v>162</v>
      </c>
      <c r="B173" s="162" t="s">
        <v>132</v>
      </c>
      <c r="C173" s="183" t="s">
        <v>133</v>
      </c>
      <c r="D173" s="163"/>
      <c r="E173" s="164"/>
      <c r="F173" s="165"/>
      <c r="G173" s="165">
        <f>SUMIF(AG174:AG179,"&lt;&gt;NOR",G174:G179)</f>
        <v>0</v>
      </c>
      <c r="H173" s="165"/>
      <c r="I173" s="165">
        <f>SUM(I174:I179)</f>
        <v>0</v>
      </c>
      <c r="J173" s="165"/>
      <c r="K173" s="165">
        <f>SUM(K174:K179)</f>
        <v>219.68</v>
      </c>
      <c r="L173" s="165"/>
      <c r="M173" s="165">
        <f>SUM(M174:M179)</f>
        <v>0</v>
      </c>
      <c r="N173" s="165"/>
      <c r="O173" s="165">
        <f>SUM(O174:O179)</f>
        <v>0</v>
      </c>
      <c r="P173" s="165"/>
      <c r="Q173" s="165">
        <f>SUM(Q174:Q179)</f>
        <v>0</v>
      </c>
      <c r="R173" s="165"/>
      <c r="S173" s="165"/>
      <c r="T173" s="166"/>
      <c r="U173" s="160"/>
      <c r="V173" s="160">
        <f>SUM(V174:V179)</f>
        <v>0.47</v>
      </c>
      <c r="W173" s="160"/>
      <c r="AG173" t="s">
        <v>163</v>
      </c>
    </row>
    <row r="174" spans="1:60" ht="22.5" outlineLevel="1" x14ac:dyDescent="0.2">
      <c r="A174" s="174">
        <v>15</v>
      </c>
      <c r="B174" s="175" t="s">
        <v>904</v>
      </c>
      <c r="C174" s="186" t="s">
        <v>905</v>
      </c>
      <c r="D174" s="176" t="s">
        <v>387</v>
      </c>
      <c r="E174" s="177">
        <v>0.16847000000000001</v>
      </c>
      <c r="F174" s="178">
        <v>0</v>
      </c>
      <c r="G174" s="179">
        <f t="shared" ref="G174:G179" si="0">ROUND(E174*F174,2)</f>
        <v>0</v>
      </c>
      <c r="H174" s="178">
        <v>0</v>
      </c>
      <c r="I174" s="179">
        <f t="shared" ref="I174:I179" si="1">ROUND(E174*H174,2)</f>
        <v>0</v>
      </c>
      <c r="J174" s="178">
        <v>338.5</v>
      </c>
      <c r="K174" s="179">
        <f t="shared" ref="K174:K179" si="2">ROUND(E174*J174,2)</f>
        <v>57.03</v>
      </c>
      <c r="L174" s="179">
        <v>21</v>
      </c>
      <c r="M174" s="179">
        <f t="shared" ref="M174:M179" si="3">G174*(1+L174/100)</f>
        <v>0</v>
      </c>
      <c r="N174" s="179">
        <v>0</v>
      </c>
      <c r="O174" s="179">
        <f t="shared" ref="O174:O179" si="4">ROUND(E174*N174,2)</f>
        <v>0</v>
      </c>
      <c r="P174" s="179">
        <v>0</v>
      </c>
      <c r="Q174" s="179">
        <f t="shared" ref="Q174:Q179" si="5">ROUND(E174*P174,2)</f>
        <v>0</v>
      </c>
      <c r="R174" s="179" t="s">
        <v>341</v>
      </c>
      <c r="S174" s="179" t="s">
        <v>168</v>
      </c>
      <c r="T174" s="180" t="s">
        <v>168</v>
      </c>
      <c r="U174" s="157">
        <v>1.8660000000000001</v>
      </c>
      <c r="V174" s="157">
        <f t="shared" ref="V174:V179" si="6">ROUND(E174*U174,2)</f>
        <v>0.31</v>
      </c>
      <c r="W174" s="157"/>
      <c r="X174" s="148"/>
      <c r="Y174" s="148"/>
      <c r="Z174" s="148"/>
      <c r="AA174" s="148"/>
      <c r="AB174" s="148"/>
      <c r="AC174" s="148"/>
      <c r="AD174" s="148"/>
      <c r="AE174" s="148"/>
      <c r="AF174" s="148"/>
      <c r="AG174" s="148" t="s">
        <v>710</v>
      </c>
      <c r="AH174" s="148"/>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row>
    <row r="175" spans="1:60" outlineLevel="1" x14ac:dyDescent="0.2">
      <c r="A175" s="174">
        <v>16</v>
      </c>
      <c r="B175" s="175" t="s">
        <v>711</v>
      </c>
      <c r="C175" s="186" t="s">
        <v>712</v>
      </c>
      <c r="D175" s="176" t="s">
        <v>387</v>
      </c>
      <c r="E175" s="177">
        <v>8.4230000000000013E-2</v>
      </c>
      <c r="F175" s="178">
        <v>0</v>
      </c>
      <c r="G175" s="179">
        <f t="shared" si="0"/>
        <v>0</v>
      </c>
      <c r="H175" s="178">
        <v>0</v>
      </c>
      <c r="I175" s="179">
        <f t="shared" si="1"/>
        <v>0</v>
      </c>
      <c r="J175" s="178">
        <v>220</v>
      </c>
      <c r="K175" s="179">
        <f t="shared" si="2"/>
        <v>18.53</v>
      </c>
      <c r="L175" s="179">
        <v>21</v>
      </c>
      <c r="M175" s="179">
        <f t="shared" si="3"/>
        <v>0</v>
      </c>
      <c r="N175" s="179">
        <v>0</v>
      </c>
      <c r="O175" s="179">
        <f t="shared" si="4"/>
        <v>0</v>
      </c>
      <c r="P175" s="179">
        <v>0</v>
      </c>
      <c r="Q175" s="179">
        <f t="shared" si="5"/>
        <v>0</v>
      </c>
      <c r="R175" s="179" t="s">
        <v>341</v>
      </c>
      <c r="S175" s="179" t="s">
        <v>168</v>
      </c>
      <c r="T175" s="180" t="s">
        <v>168</v>
      </c>
      <c r="U175" s="157">
        <v>0.49000000000000005</v>
      </c>
      <c r="V175" s="157">
        <f t="shared" si="6"/>
        <v>0.04</v>
      </c>
      <c r="W175" s="157"/>
      <c r="X175" s="148"/>
      <c r="Y175" s="148"/>
      <c r="Z175" s="148"/>
      <c r="AA175" s="148"/>
      <c r="AB175" s="148"/>
      <c r="AC175" s="148"/>
      <c r="AD175" s="148"/>
      <c r="AE175" s="148"/>
      <c r="AF175" s="148"/>
      <c r="AG175" s="148" t="s">
        <v>710</v>
      </c>
      <c r="AH175" s="148"/>
      <c r="AI175" s="148"/>
      <c r="AJ175" s="148"/>
      <c r="AK175" s="148"/>
      <c r="AL175" s="148"/>
      <c r="AM175" s="148"/>
      <c r="AN175" s="148"/>
      <c r="AO175" s="148"/>
      <c r="AP175" s="148"/>
      <c r="AQ175" s="148"/>
      <c r="AR175" s="148"/>
      <c r="AS175" s="148"/>
      <c r="AT175" s="148"/>
      <c r="AU175" s="148"/>
      <c r="AV175" s="148"/>
      <c r="AW175" s="148"/>
      <c r="AX175" s="148"/>
      <c r="AY175" s="148"/>
      <c r="AZ175" s="148"/>
      <c r="BA175" s="148"/>
      <c r="BB175" s="148"/>
      <c r="BC175" s="148"/>
      <c r="BD175" s="148"/>
      <c r="BE175" s="148"/>
      <c r="BF175" s="148"/>
      <c r="BG175" s="148"/>
      <c r="BH175" s="148"/>
    </row>
    <row r="176" spans="1:60" outlineLevel="1" x14ac:dyDescent="0.2">
      <c r="A176" s="174">
        <v>17</v>
      </c>
      <c r="B176" s="175" t="s">
        <v>713</v>
      </c>
      <c r="C176" s="186" t="s">
        <v>714</v>
      </c>
      <c r="D176" s="176" t="s">
        <v>387</v>
      </c>
      <c r="E176" s="177">
        <v>1.2635100000000001</v>
      </c>
      <c r="F176" s="178">
        <v>0</v>
      </c>
      <c r="G176" s="179">
        <f t="shared" si="0"/>
        <v>0</v>
      </c>
      <c r="H176" s="178">
        <v>0</v>
      </c>
      <c r="I176" s="179">
        <f t="shared" si="1"/>
        <v>0</v>
      </c>
      <c r="J176" s="178">
        <v>15.700000000000001</v>
      </c>
      <c r="K176" s="179">
        <f t="shared" si="2"/>
        <v>19.84</v>
      </c>
      <c r="L176" s="179">
        <v>21</v>
      </c>
      <c r="M176" s="179">
        <f t="shared" si="3"/>
        <v>0</v>
      </c>
      <c r="N176" s="179">
        <v>0</v>
      </c>
      <c r="O176" s="179">
        <f t="shared" si="4"/>
        <v>0</v>
      </c>
      <c r="P176" s="179">
        <v>0</v>
      </c>
      <c r="Q176" s="179">
        <f t="shared" si="5"/>
        <v>0</v>
      </c>
      <c r="R176" s="179" t="s">
        <v>341</v>
      </c>
      <c r="S176" s="179" t="s">
        <v>168</v>
      </c>
      <c r="T176" s="180" t="s">
        <v>168</v>
      </c>
      <c r="U176" s="157">
        <v>0</v>
      </c>
      <c r="V176" s="157">
        <f t="shared" si="6"/>
        <v>0</v>
      </c>
      <c r="W176" s="157"/>
      <c r="X176" s="148"/>
      <c r="Y176" s="148"/>
      <c r="Z176" s="148"/>
      <c r="AA176" s="148"/>
      <c r="AB176" s="148"/>
      <c r="AC176" s="148"/>
      <c r="AD176" s="148"/>
      <c r="AE176" s="148"/>
      <c r="AF176" s="148"/>
      <c r="AG176" s="148" t="s">
        <v>710</v>
      </c>
      <c r="AH176" s="148"/>
      <c r="AI176" s="148"/>
      <c r="AJ176" s="148"/>
      <c r="AK176" s="148"/>
      <c r="AL176" s="148"/>
      <c r="AM176" s="148"/>
      <c r="AN176" s="148"/>
      <c r="AO176" s="148"/>
      <c r="AP176" s="148"/>
      <c r="AQ176" s="148"/>
      <c r="AR176" s="148"/>
      <c r="AS176" s="148"/>
      <c r="AT176" s="148"/>
      <c r="AU176" s="148"/>
      <c r="AV176" s="148"/>
      <c r="AW176" s="148"/>
      <c r="AX176" s="148"/>
      <c r="AY176" s="148"/>
      <c r="AZ176" s="148"/>
      <c r="BA176" s="148"/>
      <c r="BB176" s="148"/>
      <c r="BC176" s="148"/>
      <c r="BD176" s="148"/>
      <c r="BE176" s="148"/>
      <c r="BF176" s="148"/>
      <c r="BG176" s="148"/>
      <c r="BH176" s="148"/>
    </row>
    <row r="177" spans="1:60" outlineLevel="1" x14ac:dyDescent="0.2">
      <c r="A177" s="174">
        <v>18</v>
      </c>
      <c r="B177" s="175" t="s">
        <v>715</v>
      </c>
      <c r="C177" s="186" t="s">
        <v>716</v>
      </c>
      <c r="D177" s="176" t="s">
        <v>387</v>
      </c>
      <c r="E177" s="177">
        <v>8.4230000000000013E-2</v>
      </c>
      <c r="F177" s="178">
        <v>0</v>
      </c>
      <c r="G177" s="179">
        <f t="shared" si="0"/>
        <v>0</v>
      </c>
      <c r="H177" s="178">
        <v>0</v>
      </c>
      <c r="I177" s="179">
        <f t="shared" si="1"/>
        <v>0</v>
      </c>
      <c r="J177" s="178">
        <v>305.5</v>
      </c>
      <c r="K177" s="179">
        <f t="shared" si="2"/>
        <v>25.73</v>
      </c>
      <c r="L177" s="179">
        <v>21</v>
      </c>
      <c r="M177" s="179">
        <f t="shared" si="3"/>
        <v>0</v>
      </c>
      <c r="N177" s="179">
        <v>0</v>
      </c>
      <c r="O177" s="179">
        <f t="shared" si="4"/>
        <v>0</v>
      </c>
      <c r="P177" s="179">
        <v>0</v>
      </c>
      <c r="Q177" s="179">
        <f t="shared" si="5"/>
        <v>0</v>
      </c>
      <c r="R177" s="179" t="s">
        <v>341</v>
      </c>
      <c r="S177" s="179" t="s">
        <v>168</v>
      </c>
      <c r="T177" s="180" t="s">
        <v>168</v>
      </c>
      <c r="U177" s="157">
        <v>0.94200000000000006</v>
      </c>
      <c r="V177" s="157">
        <f t="shared" si="6"/>
        <v>0.08</v>
      </c>
      <c r="W177" s="157"/>
      <c r="X177" s="148"/>
      <c r="Y177" s="148"/>
      <c r="Z177" s="148"/>
      <c r="AA177" s="148"/>
      <c r="AB177" s="148"/>
      <c r="AC177" s="148"/>
      <c r="AD177" s="148"/>
      <c r="AE177" s="148"/>
      <c r="AF177" s="148"/>
      <c r="AG177" s="148" t="s">
        <v>710</v>
      </c>
      <c r="AH177" s="148"/>
      <c r="AI177" s="148"/>
      <c r="AJ177" s="148"/>
      <c r="AK177" s="148"/>
      <c r="AL177" s="148"/>
      <c r="AM177" s="148"/>
      <c r="AN177" s="148"/>
      <c r="AO177" s="148"/>
      <c r="AP177" s="148"/>
      <c r="AQ177" s="148"/>
      <c r="AR177" s="148"/>
      <c r="AS177" s="148"/>
      <c r="AT177" s="148"/>
      <c r="AU177" s="148"/>
      <c r="AV177" s="148"/>
      <c r="AW177" s="148"/>
      <c r="AX177" s="148"/>
      <c r="AY177" s="148"/>
      <c r="AZ177" s="148"/>
      <c r="BA177" s="148"/>
      <c r="BB177" s="148"/>
      <c r="BC177" s="148"/>
      <c r="BD177" s="148"/>
      <c r="BE177" s="148"/>
      <c r="BF177" s="148"/>
      <c r="BG177" s="148"/>
      <c r="BH177" s="148"/>
    </row>
    <row r="178" spans="1:60" ht="22.5" outlineLevel="1" x14ac:dyDescent="0.2">
      <c r="A178" s="174">
        <v>19</v>
      </c>
      <c r="B178" s="175" t="s">
        <v>717</v>
      </c>
      <c r="C178" s="186" t="s">
        <v>718</v>
      </c>
      <c r="D178" s="176" t="s">
        <v>387</v>
      </c>
      <c r="E178" s="177">
        <v>0.42117000000000004</v>
      </c>
      <c r="F178" s="178">
        <v>0</v>
      </c>
      <c r="G178" s="179">
        <f t="shared" si="0"/>
        <v>0</v>
      </c>
      <c r="H178" s="178">
        <v>0</v>
      </c>
      <c r="I178" s="179">
        <f t="shared" si="1"/>
        <v>0</v>
      </c>
      <c r="J178" s="178">
        <v>34</v>
      </c>
      <c r="K178" s="179">
        <f t="shared" si="2"/>
        <v>14.32</v>
      </c>
      <c r="L178" s="179">
        <v>21</v>
      </c>
      <c r="M178" s="179">
        <f t="shared" si="3"/>
        <v>0</v>
      </c>
      <c r="N178" s="179">
        <v>0</v>
      </c>
      <c r="O178" s="179">
        <f t="shared" si="4"/>
        <v>0</v>
      </c>
      <c r="P178" s="179">
        <v>0</v>
      </c>
      <c r="Q178" s="179">
        <f t="shared" si="5"/>
        <v>0</v>
      </c>
      <c r="R178" s="179" t="s">
        <v>341</v>
      </c>
      <c r="S178" s="179" t="s">
        <v>168</v>
      </c>
      <c r="T178" s="180" t="s">
        <v>168</v>
      </c>
      <c r="U178" s="157">
        <v>0.10500000000000001</v>
      </c>
      <c r="V178" s="157">
        <f t="shared" si="6"/>
        <v>0.04</v>
      </c>
      <c r="W178" s="157"/>
      <c r="X178" s="148"/>
      <c r="Y178" s="148"/>
      <c r="Z178" s="148"/>
      <c r="AA178" s="148"/>
      <c r="AB178" s="148"/>
      <c r="AC178" s="148"/>
      <c r="AD178" s="148"/>
      <c r="AE178" s="148"/>
      <c r="AF178" s="148"/>
      <c r="AG178" s="148" t="s">
        <v>710</v>
      </c>
      <c r="AH178" s="148"/>
      <c r="AI178" s="148"/>
      <c r="AJ178" s="148"/>
      <c r="AK178" s="148"/>
      <c r="AL178" s="148"/>
      <c r="AM178" s="148"/>
      <c r="AN178" s="148"/>
      <c r="AO178" s="148"/>
      <c r="AP178" s="148"/>
      <c r="AQ178" s="148"/>
      <c r="AR178" s="148"/>
      <c r="AS178" s="148"/>
      <c r="AT178" s="148"/>
      <c r="AU178" s="148"/>
      <c r="AV178" s="148"/>
      <c r="AW178" s="148"/>
      <c r="AX178" s="148"/>
      <c r="AY178" s="148"/>
      <c r="AZ178" s="148"/>
      <c r="BA178" s="148"/>
      <c r="BB178" s="148"/>
      <c r="BC178" s="148"/>
      <c r="BD178" s="148"/>
      <c r="BE178" s="148"/>
      <c r="BF178" s="148"/>
      <c r="BG178" s="148"/>
      <c r="BH178" s="148"/>
    </row>
    <row r="179" spans="1:60" outlineLevel="1" x14ac:dyDescent="0.2">
      <c r="A179" s="167">
        <v>20</v>
      </c>
      <c r="B179" s="168" t="s">
        <v>719</v>
      </c>
      <c r="C179" s="184" t="s">
        <v>720</v>
      </c>
      <c r="D179" s="169" t="s">
        <v>387</v>
      </c>
      <c r="E179" s="170">
        <v>8.4230000000000013E-2</v>
      </c>
      <c r="F179" s="171">
        <v>0</v>
      </c>
      <c r="G179" s="172">
        <f t="shared" si="0"/>
        <v>0</v>
      </c>
      <c r="H179" s="171">
        <v>0</v>
      </c>
      <c r="I179" s="172">
        <f t="shared" si="1"/>
        <v>0</v>
      </c>
      <c r="J179" s="171">
        <v>1000</v>
      </c>
      <c r="K179" s="172">
        <f t="shared" si="2"/>
        <v>84.23</v>
      </c>
      <c r="L179" s="172">
        <v>21</v>
      </c>
      <c r="M179" s="172">
        <f t="shared" si="3"/>
        <v>0</v>
      </c>
      <c r="N179" s="172">
        <v>0</v>
      </c>
      <c r="O179" s="172">
        <f t="shared" si="4"/>
        <v>0</v>
      </c>
      <c r="P179" s="172">
        <v>0</v>
      </c>
      <c r="Q179" s="172">
        <f t="shared" si="5"/>
        <v>0</v>
      </c>
      <c r="R179" s="172"/>
      <c r="S179" s="172" t="s">
        <v>337</v>
      </c>
      <c r="T179" s="173" t="s">
        <v>408</v>
      </c>
      <c r="U179" s="157">
        <v>0</v>
      </c>
      <c r="V179" s="157">
        <f t="shared" si="6"/>
        <v>0</v>
      </c>
      <c r="W179" s="157"/>
      <c r="X179" s="148"/>
      <c r="Y179" s="148"/>
      <c r="Z179" s="148"/>
      <c r="AA179" s="148"/>
      <c r="AB179" s="148"/>
      <c r="AC179" s="148"/>
      <c r="AD179" s="148"/>
      <c r="AE179" s="148"/>
      <c r="AF179" s="148"/>
      <c r="AG179" s="148" t="s">
        <v>710</v>
      </c>
      <c r="AH179" s="148"/>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148"/>
      <c r="BF179" s="148"/>
      <c r="BG179" s="148"/>
      <c r="BH179" s="148"/>
    </row>
    <row r="180" spans="1:60" x14ac:dyDescent="0.2">
      <c r="A180" s="5"/>
      <c r="B180" s="6"/>
      <c r="C180" s="187"/>
      <c r="D180" s="8"/>
      <c r="E180" s="5"/>
      <c r="F180" s="5"/>
      <c r="G180" s="5"/>
      <c r="H180" s="5"/>
      <c r="I180" s="5"/>
      <c r="J180" s="5"/>
      <c r="K180" s="5"/>
      <c r="L180" s="5"/>
      <c r="M180" s="5"/>
      <c r="N180" s="5"/>
      <c r="O180" s="5"/>
      <c r="P180" s="5"/>
      <c r="Q180" s="5"/>
      <c r="R180" s="5"/>
      <c r="S180" s="5"/>
      <c r="T180" s="5"/>
      <c r="U180" s="5"/>
      <c r="V180" s="5"/>
      <c r="W180" s="5"/>
      <c r="AE180">
        <v>15</v>
      </c>
      <c r="AF180">
        <v>21</v>
      </c>
    </row>
    <row r="181" spans="1:60" x14ac:dyDescent="0.2">
      <c r="A181" s="151"/>
      <c r="B181" s="152" t="s">
        <v>29</v>
      </c>
      <c r="C181" s="188"/>
      <c r="D181" s="153"/>
      <c r="E181" s="154"/>
      <c r="F181" s="154"/>
      <c r="G181" s="182">
        <f>G8+G155+G158+G160+G173</f>
        <v>0</v>
      </c>
      <c r="H181" s="5"/>
      <c r="I181" s="5"/>
      <c r="J181" s="5"/>
      <c r="K181" s="5"/>
      <c r="L181" s="5"/>
      <c r="M181" s="5"/>
      <c r="N181" s="5"/>
      <c r="O181" s="5"/>
      <c r="P181" s="5"/>
      <c r="Q181" s="5"/>
      <c r="R181" s="5"/>
      <c r="S181" s="5"/>
      <c r="T181" s="5"/>
      <c r="U181" s="5"/>
      <c r="V181" s="5"/>
      <c r="W181" s="5"/>
      <c r="AE181">
        <f>SUMIF(L7:L179,AE180,G7:G179)</f>
        <v>0</v>
      </c>
      <c r="AF181">
        <f>SUMIF(L7:L179,AF180,G7:G179)</f>
        <v>0</v>
      </c>
      <c r="AG181" t="s">
        <v>721</v>
      </c>
    </row>
    <row r="182" spans="1:60" x14ac:dyDescent="0.2">
      <c r="C182" s="189"/>
      <c r="D182" s="139"/>
      <c r="AG182" t="s">
        <v>722</v>
      </c>
    </row>
    <row r="183" spans="1:60" x14ac:dyDescent="0.2">
      <c r="D183" s="139"/>
    </row>
    <row r="184" spans="1:60" x14ac:dyDescent="0.2">
      <c r="D184" s="139"/>
    </row>
    <row r="185" spans="1:60" x14ac:dyDescent="0.2">
      <c r="D185" s="139"/>
    </row>
    <row r="186" spans="1:60" x14ac:dyDescent="0.2">
      <c r="D186" s="139"/>
    </row>
    <row r="187" spans="1:60" x14ac:dyDescent="0.2">
      <c r="D187" s="139"/>
    </row>
    <row r="188" spans="1:60" x14ac:dyDescent="0.2">
      <c r="D188" s="139"/>
    </row>
    <row r="189" spans="1:60" x14ac:dyDescent="0.2">
      <c r="D189" s="139"/>
    </row>
    <row r="190" spans="1:60" x14ac:dyDescent="0.2">
      <c r="D190" s="139"/>
    </row>
    <row r="191" spans="1:60" x14ac:dyDescent="0.2">
      <c r="D191" s="139"/>
    </row>
    <row r="192" spans="1:60" x14ac:dyDescent="0.2">
      <c r="D192" s="139"/>
    </row>
    <row r="193" spans="4:4" x14ac:dyDescent="0.2">
      <c r="D193" s="139"/>
    </row>
    <row r="194" spans="4:4" x14ac:dyDescent="0.2">
      <c r="D194" s="139"/>
    </row>
    <row r="195" spans="4:4" x14ac:dyDescent="0.2">
      <c r="D195" s="139"/>
    </row>
    <row r="196" spans="4:4" x14ac:dyDescent="0.2">
      <c r="D196" s="139"/>
    </row>
    <row r="197" spans="4:4" x14ac:dyDescent="0.2">
      <c r="D197" s="139"/>
    </row>
    <row r="198" spans="4:4" x14ac:dyDescent="0.2">
      <c r="D198" s="139"/>
    </row>
    <row r="199" spans="4:4" x14ac:dyDescent="0.2">
      <c r="D199" s="139"/>
    </row>
    <row r="200" spans="4:4" x14ac:dyDescent="0.2">
      <c r="D200" s="139"/>
    </row>
    <row r="201" spans="4:4" x14ac:dyDescent="0.2">
      <c r="D201" s="139"/>
    </row>
    <row r="202" spans="4:4" x14ac:dyDescent="0.2">
      <c r="D202" s="139"/>
    </row>
    <row r="203" spans="4:4" x14ac:dyDescent="0.2">
      <c r="D203" s="139"/>
    </row>
    <row r="204" spans="4:4" x14ac:dyDescent="0.2">
      <c r="D204" s="139"/>
    </row>
    <row r="205" spans="4:4" x14ac:dyDescent="0.2">
      <c r="D205" s="139"/>
    </row>
    <row r="206" spans="4:4" x14ac:dyDescent="0.2">
      <c r="D206" s="139"/>
    </row>
    <row r="207" spans="4:4" x14ac:dyDescent="0.2">
      <c r="D207" s="139"/>
    </row>
    <row r="208" spans="4:4" x14ac:dyDescent="0.2">
      <c r="D208" s="139"/>
    </row>
    <row r="209" spans="4:4" x14ac:dyDescent="0.2">
      <c r="D209" s="139"/>
    </row>
    <row r="210" spans="4:4" x14ac:dyDescent="0.2">
      <c r="D210" s="139"/>
    </row>
    <row r="211" spans="4:4" x14ac:dyDescent="0.2">
      <c r="D211" s="139"/>
    </row>
    <row r="212" spans="4:4" x14ac:dyDescent="0.2">
      <c r="D212" s="139"/>
    </row>
    <row r="213" spans="4:4" x14ac:dyDescent="0.2">
      <c r="D213" s="139"/>
    </row>
    <row r="214" spans="4:4" x14ac:dyDescent="0.2">
      <c r="D214" s="139"/>
    </row>
    <row r="215" spans="4:4" x14ac:dyDescent="0.2">
      <c r="D215" s="139"/>
    </row>
    <row r="216" spans="4:4" x14ac:dyDescent="0.2">
      <c r="D216" s="139"/>
    </row>
    <row r="217" spans="4:4" x14ac:dyDescent="0.2">
      <c r="D217" s="139"/>
    </row>
    <row r="218" spans="4:4" x14ac:dyDescent="0.2">
      <c r="D218" s="139"/>
    </row>
    <row r="219" spans="4:4" x14ac:dyDescent="0.2">
      <c r="D219" s="139"/>
    </row>
    <row r="220" spans="4:4" x14ac:dyDescent="0.2">
      <c r="D220" s="139"/>
    </row>
    <row r="221" spans="4:4" x14ac:dyDescent="0.2">
      <c r="D221" s="139"/>
    </row>
    <row r="222" spans="4:4" x14ac:dyDescent="0.2">
      <c r="D222" s="139"/>
    </row>
    <row r="223" spans="4:4" x14ac:dyDescent="0.2">
      <c r="D223" s="139"/>
    </row>
    <row r="224" spans="4:4" x14ac:dyDescent="0.2">
      <c r="D224" s="139"/>
    </row>
    <row r="225" spans="4:4" x14ac:dyDescent="0.2">
      <c r="D225" s="139"/>
    </row>
    <row r="226" spans="4:4" x14ac:dyDescent="0.2">
      <c r="D226" s="139"/>
    </row>
    <row r="227" spans="4:4" x14ac:dyDescent="0.2">
      <c r="D227" s="139"/>
    </row>
    <row r="228" spans="4:4" x14ac:dyDescent="0.2">
      <c r="D228" s="139"/>
    </row>
    <row r="229" spans="4:4" x14ac:dyDescent="0.2">
      <c r="D229" s="139"/>
    </row>
    <row r="230" spans="4:4" x14ac:dyDescent="0.2">
      <c r="D230" s="139"/>
    </row>
    <row r="231" spans="4:4" x14ac:dyDescent="0.2">
      <c r="D231" s="139"/>
    </row>
    <row r="232" spans="4:4" x14ac:dyDescent="0.2">
      <c r="D232" s="139"/>
    </row>
    <row r="233" spans="4:4" x14ac:dyDescent="0.2">
      <c r="D233" s="139"/>
    </row>
    <row r="234" spans="4:4" x14ac:dyDescent="0.2">
      <c r="D234" s="139"/>
    </row>
    <row r="235" spans="4:4" x14ac:dyDescent="0.2">
      <c r="D235" s="139"/>
    </row>
    <row r="236" spans="4:4" x14ac:dyDescent="0.2">
      <c r="D236" s="139"/>
    </row>
    <row r="237" spans="4:4" x14ac:dyDescent="0.2">
      <c r="D237" s="139"/>
    </row>
    <row r="238" spans="4:4" x14ac:dyDescent="0.2">
      <c r="D238" s="139"/>
    </row>
    <row r="239" spans="4:4" x14ac:dyDescent="0.2">
      <c r="D239" s="139"/>
    </row>
    <row r="240" spans="4:4" x14ac:dyDescent="0.2">
      <c r="D240" s="139"/>
    </row>
    <row r="241" spans="4:4" x14ac:dyDescent="0.2">
      <c r="D241" s="139"/>
    </row>
    <row r="242" spans="4:4" x14ac:dyDescent="0.2">
      <c r="D242" s="139"/>
    </row>
    <row r="243" spans="4:4" x14ac:dyDescent="0.2">
      <c r="D243" s="139"/>
    </row>
    <row r="244" spans="4:4" x14ac:dyDescent="0.2">
      <c r="D244" s="139"/>
    </row>
    <row r="245" spans="4:4" x14ac:dyDescent="0.2">
      <c r="D245" s="139"/>
    </row>
    <row r="246" spans="4:4" x14ac:dyDescent="0.2">
      <c r="D246" s="139"/>
    </row>
    <row r="247" spans="4:4" x14ac:dyDescent="0.2">
      <c r="D247" s="139"/>
    </row>
    <row r="248" spans="4:4" x14ac:dyDescent="0.2">
      <c r="D248" s="139"/>
    </row>
    <row r="249" spans="4:4" x14ac:dyDescent="0.2">
      <c r="D249" s="139"/>
    </row>
    <row r="250" spans="4:4" x14ac:dyDescent="0.2">
      <c r="D250" s="139"/>
    </row>
    <row r="251" spans="4:4" x14ac:dyDescent="0.2">
      <c r="D251" s="139"/>
    </row>
    <row r="252" spans="4:4" x14ac:dyDescent="0.2">
      <c r="D252" s="139"/>
    </row>
    <row r="253" spans="4:4" x14ac:dyDescent="0.2">
      <c r="D253" s="139"/>
    </row>
    <row r="254" spans="4:4" x14ac:dyDescent="0.2">
      <c r="D254" s="139"/>
    </row>
    <row r="255" spans="4:4" x14ac:dyDescent="0.2">
      <c r="D255" s="139"/>
    </row>
    <row r="256" spans="4:4" x14ac:dyDescent="0.2">
      <c r="D256" s="139"/>
    </row>
    <row r="257" spans="4:4" x14ac:dyDescent="0.2">
      <c r="D257" s="139"/>
    </row>
    <row r="258" spans="4:4" x14ac:dyDescent="0.2">
      <c r="D258" s="139"/>
    </row>
    <row r="259" spans="4:4" x14ac:dyDescent="0.2">
      <c r="D259" s="139"/>
    </row>
    <row r="260" spans="4:4" x14ac:dyDescent="0.2">
      <c r="D260" s="139"/>
    </row>
    <row r="261" spans="4:4" x14ac:dyDescent="0.2">
      <c r="D261" s="139"/>
    </row>
    <row r="262" spans="4:4" x14ac:dyDescent="0.2">
      <c r="D262" s="139"/>
    </row>
    <row r="263" spans="4:4" x14ac:dyDescent="0.2">
      <c r="D263" s="139"/>
    </row>
    <row r="264" spans="4:4" x14ac:dyDescent="0.2">
      <c r="D264" s="139"/>
    </row>
    <row r="265" spans="4:4" x14ac:dyDescent="0.2">
      <c r="D265" s="139"/>
    </row>
    <row r="266" spans="4:4" x14ac:dyDescent="0.2">
      <c r="D266" s="139"/>
    </row>
    <row r="267" spans="4:4" x14ac:dyDescent="0.2">
      <c r="D267" s="139"/>
    </row>
    <row r="268" spans="4:4" x14ac:dyDescent="0.2">
      <c r="D268" s="139"/>
    </row>
    <row r="269" spans="4:4" x14ac:dyDescent="0.2">
      <c r="D269" s="139"/>
    </row>
    <row r="270" spans="4:4" x14ac:dyDescent="0.2">
      <c r="D270" s="139"/>
    </row>
    <row r="271" spans="4:4" x14ac:dyDescent="0.2">
      <c r="D271" s="139"/>
    </row>
    <row r="272" spans="4:4" x14ac:dyDescent="0.2">
      <c r="D272" s="139"/>
    </row>
    <row r="273" spans="4:4" x14ac:dyDescent="0.2">
      <c r="D273" s="139"/>
    </row>
    <row r="274" spans="4:4" x14ac:dyDescent="0.2">
      <c r="D274" s="139"/>
    </row>
    <row r="275" spans="4:4" x14ac:dyDescent="0.2">
      <c r="D275" s="139"/>
    </row>
    <row r="276" spans="4:4" x14ac:dyDescent="0.2">
      <c r="D276" s="139"/>
    </row>
    <row r="277" spans="4:4" x14ac:dyDescent="0.2">
      <c r="D277" s="139"/>
    </row>
    <row r="278" spans="4:4" x14ac:dyDescent="0.2">
      <c r="D278" s="139"/>
    </row>
    <row r="279" spans="4:4" x14ac:dyDescent="0.2">
      <c r="D279" s="139"/>
    </row>
    <row r="280" spans="4:4" x14ac:dyDescent="0.2">
      <c r="D280" s="139"/>
    </row>
    <row r="281" spans="4:4" x14ac:dyDescent="0.2">
      <c r="D281" s="139"/>
    </row>
    <row r="282" spans="4:4" x14ac:dyDescent="0.2">
      <c r="D282" s="139"/>
    </row>
    <row r="283" spans="4:4" x14ac:dyDescent="0.2">
      <c r="D283" s="139"/>
    </row>
    <row r="284" spans="4:4" x14ac:dyDescent="0.2">
      <c r="D284" s="139"/>
    </row>
    <row r="285" spans="4:4" x14ac:dyDescent="0.2">
      <c r="D285" s="139"/>
    </row>
    <row r="286" spans="4:4" x14ac:dyDescent="0.2">
      <c r="D286" s="139"/>
    </row>
    <row r="287" spans="4:4" x14ac:dyDescent="0.2">
      <c r="D287" s="139"/>
    </row>
    <row r="288" spans="4:4" x14ac:dyDescent="0.2">
      <c r="D288" s="139"/>
    </row>
    <row r="289" spans="4:4" x14ac:dyDescent="0.2">
      <c r="D289" s="139"/>
    </row>
    <row r="290" spans="4:4" x14ac:dyDescent="0.2">
      <c r="D290" s="139"/>
    </row>
    <row r="291" spans="4:4" x14ac:dyDescent="0.2">
      <c r="D291" s="139"/>
    </row>
    <row r="292" spans="4:4" x14ac:dyDescent="0.2">
      <c r="D292" s="139"/>
    </row>
    <row r="293" spans="4:4" x14ac:dyDescent="0.2">
      <c r="D293" s="139"/>
    </row>
    <row r="294" spans="4:4" x14ac:dyDescent="0.2">
      <c r="D294" s="139"/>
    </row>
    <row r="295" spans="4:4" x14ac:dyDescent="0.2">
      <c r="D295" s="139"/>
    </row>
    <row r="296" spans="4:4" x14ac:dyDescent="0.2">
      <c r="D296" s="139"/>
    </row>
    <row r="297" spans="4:4" x14ac:dyDescent="0.2">
      <c r="D297" s="139"/>
    </row>
    <row r="298" spans="4:4" x14ac:dyDescent="0.2">
      <c r="D298" s="139"/>
    </row>
    <row r="299" spans="4:4" x14ac:dyDescent="0.2">
      <c r="D299" s="139"/>
    </row>
    <row r="300" spans="4:4" x14ac:dyDescent="0.2">
      <c r="D300" s="139"/>
    </row>
    <row r="301" spans="4:4" x14ac:dyDescent="0.2">
      <c r="D301" s="139"/>
    </row>
    <row r="302" spans="4:4" x14ac:dyDescent="0.2">
      <c r="D302" s="139"/>
    </row>
    <row r="303" spans="4:4" x14ac:dyDescent="0.2">
      <c r="D303" s="139"/>
    </row>
    <row r="304" spans="4:4" x14ac:dyDescent="0.2">
      <c r="D304" s="139"/>
    </row>
    <row r="305" spans="4:4" x14ac:dyDescent="0.2">
      <c r="D305" s="139"/>
    </row>
    <row r="306" spans="4:4" x14ac:dyDescent="0.2">
      <c r="D306" s="139"/>
    </row>
    <row r="307" spans="4:4" x14ac:dyDescent="0.2">
      <c r="D307" s="139"/>
    </row>
    <row r="308" spans="4:4" x14ac:dyDescent="0.2">
      <c r="D308" s="139"/>
    </row>
    <row r="309" spans="4:4" x14ac:dyDescent="0.2">
      <c r="D309" s="139"/>
    </row>
    <row r="310" spans="4:4" x14ac:dyDescent="0.2">
      <c r="D310" s="139"/>
    </row>
    <row r="311" spans="4:4" x14ac:dyDescent="0.2">
      <c r="D311" s="139"/>
    </row>
    <row r="312" spans="4:4" x14ac:dyDescent="0.2">
      <c r="D312" s="139"/>
    </row>
    <row r="313" spans="4:4" x14ac:dyDescent="0.2">
      <c r="D313" s="139"/>
    </row>
    <row r="314" spans="4:4" x14ac:dyDescent="0.2">
      <c r="D314" s="139"/>
    </row>
    <row r="315" spans="4:4" x14ac:dyDescent="0.2">
      <c r="D315" s="139"/>
    </row>
    <row r="316" spans="4:4" x14ac:dyDescent="0.2">
      <c r="D316" s="139"/>
    </row>
    <row r="317" spans="4:4" x14ac:dyDescent="0.2">
      <c r="D317" s="139"/>
    </row>
    <row r="318" spans="4:4" x14ac:dyDescent="0.2">
      <c r="D318" s="139"/>
    </row>
    <row r="319" spans="4:4" x14ac:dyDescent="0.2">
      <c r="D319" s="139"/>
    </row>
    <row r="320" spans="4:4" x14ac:dyDescent="0.2">
      <c r="D320" s="139"/>
    </row>
    <row r="321" spans="4:4" x14ac:dyDescent="0.2">
      <c r="D321" s="139"/>
    </row>
    <row r="322" spans="4:4" x14ac:dyDescent="0.2">
      <c r="D322" s="139"/>
    </row>
    <row r="323" spans="4:4" x14ac:dyDescent="0.2">
      <c r="D323" s="139"/>
    </row>
    <row r="324" spans="4:4" x14ac:dyDescent="0.2">
      <c r="D324" s="139"/>
    </row>
    <row r="325" spans="4:4" x14ac:dyDescent="0.2">
      <c r="D325" s="139"/>
    </row>
    <row r="326" spans="4:4" x14ac:dyDescent="0.2">
      <c r="D326" s="139"/>
    </row>
    <row r="327" spans="4:4" x14ac:dyDescent="0.2">
      <c r="D327" s="139"/>
    </row>
    <row r="328" spans="4:4" x14ac:dyDescent="0.2">
      <c r="D328" s="139"/>
    </row>
    <row r="329" spans="4:4" x14ac:dyDescent="0.2">
      <c r="D329" s="139"/>
    </row>
    <row r="330" spans="4:4" x14ac:dyDescent="0.2">
      <c r="D330" s="139"/>
    </row>
    <row r="331" spans="4:4" x14ac:dyDescent="0.2">
      <c r="D331" s="139"/>
    </row>
    <row r="332" spans="4:4" x14ac:dyDescent="0.2">
      <c r="D332" s="139"/>
    </row>
    <row r="333" spans="4:4" x14ac:dyDescent="0.2">
      <c r="D333" s="139"/>
    </row>
    <row r="334" spans="4:4" x14ac:dyDescent="0.2">
      <c r="D334" s="139"/>
    </row>
    <row r="335" spans="4:4" x14ac:dyDescent="0.2">
      <c r="D335" s="139"/>
    </row>
    <row r="336" spans="4:4" x14ac:dyDescent="0.2">
      <c r="D336" s="139"/>
    </row>
    <row r="337" spans="4:4" x14ac:dyDescent="0.2">
      <c r="D337" s="139"/>
    </row>
    <row r="338" spans="4:4" x14ac:dyDescent="0.2">
      <c r="D338" s="139"/>
    </row>
    <row r="339" spans="4:4" x14ac:dyDescent="0.2">
      <c r="D339" s="139"/>
    </row>
    <row r="340" spans="4:4" x14ac:dyDescent="0.2">
      <c r="D340" s="139"/>
    </row>
    <row r="341" spans="4:4" x14ac:dyDescent="0.2">
      <c r="D341" s="139"/>
    </row>
    <row r="342" spans="4:4" x14ac:dyDescent="0.2">
      <c r="D342" s="139"/>
    </row>
    <row r="343" spans="4:4" x14ac:dyDescent="0.2">
      <c r="D343" s="139"/>
    </row>
    <row r="344" spans="4:4" x14ac:dyDescent="0.2">
      <c r="D344" s="139"/>
    </row>
    <row r="345" spans="4:4" x14ac:dyDescent="0.2">
      <c r="D345" s="139"/>
    </row>
    <row r="346" spans="4:4" x14ac:dyDescent="0.2">
      <c r="D346" s="139"/>
    </row>
    <row r="347" spans="4:4" x14ac:dyDescent="0.2">
      <c r="D347" s="139"/>
    </row>
    <row r="348" spans="4:4" x14ac:dyDescent="0.2">
      <c r="D348" s="139"/>
    </row>
    <row r="349" spans="4:4" x14ac:dyDescent="0.2">
      <c r="D349" s="139"/>
    </row>
    <row r="350" spans="4:4" x14ac:dyDescent="0.2">
      <c r="D350" s="139"/>
    </row>
    <row r="351" spans="4:4" x14ac:dyDescent="0.2">
      <c r="D351" s="139"/>
    </row>
    <row r="352" spans="4:4" x14ac:dyDescent="0.2">
      <c r="D352" s="139"/>
    </row>
    <row r="353" spans="4:4" x14ac:dyDescent="0.2">
      <c r="D353" s="139"/>
    </row>
    <row r="354" spans="4:4" x14ac:dyDescent="0.2">
      <c r="D354" s="139"/>
    </row>
    <row r="355" spans="4:4" x14ac:dyDescent="0.2">
      <c r="D355" s="139"/>
    </row>
    <row r="356" spans="4:4" x14ac:dyDescent="0.2">
      <c r="D356" s="139"/>
    </row>
    <row r="357" spans="4:4" x14ac:dyDescent="0.2">
      <c r="D357" s="139"/>
    </row>
    <row r="358" spans="4:4" x14ac:dyDescent="0.2">
      <c r="D358" s="139"/>
    </row>
    <row r="359" spans="4:4" x14ac:dyDescent="0.2">
      <c r="D359" s="139"/>
    </row>
    <row r="360" spans="4:4" x14ac:dyDescent="0.2">
      <c r="D360" s="139"/>
    </row>
    <row r="361" spans="4:4" x14ac:dyDescent="0.2">
      <c r="D361" s="139"/>
    </row>
    <row r="362" spans="4:4" x14ac:dyDescent="0.2">
      <c r="D362" s="139"/>
    </row>
    <row r="363" spans="4:4" x14ac:dyDescent="0.2">
      <c r="D363" s="139"/>
    </row>
    <row r="364" spans="4:4" x14ac:dyDescent="0.2">
      <c r="D364" s="139"/>
    </row>
    <row r="365" spans="4:4" x14ac:dyDescent="0.2">
      <c r="D365" s="139"/>
    </row>
    <row r="366" spans="4:4" x14ac:dyDescent="0.2">
      <c r="D366" s="139"/>
    </row>
    <row r="367" spans="4:4" x14ac:dyDescent="0.2">
      <c r="D367" s="139"/>
    </row>
    <row r="368" spans="4:4" x14ac:dyDescent="0.2">
      <c r="D368" s="139"/>
    </row>
    <row r="369" spans="4:4" x14ac:dyDescent="0.2">
      <c r="D369" s="139"/>
    </row>
    <row r="370" spans="4:4" x14ac:dyDescent="0.2">
      <c r="D370" s="139"/>
    </row>
    <row r="371" spans="4:4" x14ac:dyDescent="0.2">
      <c r="D371" s="139"/>
    </row>
    <row r="372" spans="4:4" x14ac:dyDescent="0.2">
      <c r="D372" s="139"/>
    </row>
    <row r="373" spans="4:4" x14ac:dyDescent="0.2">
      <c r="D373" s="139"/>
    </row>
    <row r="374" spans="4:4" x14ac:dyDescent="0.2">
      <c r="D374" s="139"/>
    </row>
    <row r="375" spans="4:4" x14ac:dyDescent="0.2">
      <c r="D375" s="139"/>
    </row>
    <row r="376" spans="4:4" x14ac:dyDescent="0.2">
      <c r="D376" s="139"/>
    </row>
    <row r="377" spans="4:4" x14ac:dyDescent="0.2">
      <c r="D377" s="139"/>
    </row>
    <row r="378" spans="4:4" x14ac:dyDescent="0.2">
      <c r="D378" s="139"/>
    </row>
    <row r="379" spans="4:4" x14ac:dyDescent="0.2">
      <c r="D379" s="139"/>
    </row>
    <row r="380" spans="4:4" x14ac:dyDescent="0.2">
      <c r="D380" s="139"/>
    </row>
    <row r="381" spans="4:4" x14ac:dyDescent="0.2">
      <c r="D381" s="139"/>
    </row>
    <row r="382" spans="4:4" x14ac:dyDescent="0.2">
      <c r="D382" s="139"/>
    </row>
    <row r="383" spans="4:4" x14ac:dyDescent="0.2">
      <c r="D383" s="139"/>
    </row>
    <row r="384" spans="4:4" x14ac:dyDescent="0.2">
      <c r="D384" s="139"/>
    </row>
    <row r="385" spans="4:4" x14ac:dyDescent="0.2">
      <c r="D385" s="139"/>
    </row>
    <row r="386" spans="4:4" x14ac:dyDescent="0.2">
      <c r="D386" s="139"/>
    </row>
    <row r="387" spans="4:4" x14ac:dyDescent="0.2">
      <c r="D387" s="139"/>
    </row>
    <row r="388" spans="4:4" x14ac:dyDescent="0.2">
      <c r="D388" s="139"/>
    </row>
    <row r="389" spans="4:4" x14ac:dyDescent="0.2">
      <c r="D389" s="139"/>
    </row>
    <row r="390" spans="4:4" x14ac:dyDescent="0.2">
      <c r="D390" s="139"/>
    </row>
    <row r="391" spans="4:4" x14ac:dyDescent="0.2">
      <c r="D391" s="139"/>
    </row>
    <row r="392" spans="4:4" x14ac:dyDescent="0.2">
      <c r="D392" s="139"/>
    </row>
    <row r="393" spans="4:4" x14ac:dyDescent="0.2">
      <c r="D393" s="139"/>
    </row>
    <row r="394" spans="4:4" x14ac:dyDescent="0.2">
      <c r="D394" s="139"/>
    </row>
    <row r="395" spans="4:4" x14ac:dyDescent="0.2">
      <c r="D395" s="139"/>
    </row>
    <row r="396" spans="4:4" x14ac:dyDescent="0.2">
      <c r="D396" s="139"/>
    </row>
    <row r="397" spans="4:4" x14ac:dyDescent="0.2">
      <c r="D397" s="139"/>
    </row>
    <row r="398" spans="4:4" x14ac:dyDescent="0.2">
      <c r="D398" s="139"/>
    </row>
    <row r="399" spans="4:4" x14ac:dyDescent="0.2">
      <c r="D399" s="139"/>
    </row>
    <row r="400" spans="4:4" x14ac:dyDescent="0.2">
      <c r="D400" s="139"/>
    </row>
    <row r="401" spans="4:4" x14ac:dyDescent="0.2">
      <c r="D401" s="139"/>
    </row>
    <row r="402" spans="4:4" x14ac:dyDescent="0.2">
      <c r="D402" s="139"/>
    </row>
    <row r="403" spans="4:4" x14ac:dyDescent="0.2">
      <c r="D403" s="139"/>
    </row>
    <row r="404" spans="4:4" x14ac:dyDescent="0.2">
      <c r="D404" s="139"/>
    </row>
    <row r="405" spans="4:4" x14ac:dyDescent="0.2">
      <c r="D405" s="139"/>
    </row>
    <row r="406" spans="4:4" x14ac:dyDescent="0.2">
      <c r="D406" s="139"/>
    </row>
    <row r="407" spans="4:4" x14ac:dyDescent="0.2">
      <c r="D407" s="139"/>
    </row>
    <row r="408" spans="4:4" x14ac:dyDescent="0.2">
      <c r="D408" s="139"/>
    </row>
    <row r="409" spans="4:4" x14ac:dyDescent="0.2">
      <c r="D409" s="139"/>
    </row>
    <row r="410" spans="4:4" x14ac:dyDescent="0.2">
      <c r="D410" s="139"/>
    </row>
    <row r="411" spans="4:4" x14ac:dyDescent="0.2">
      <c r="D411" s="139"/>
    </row>
    <row r="412" spans="4:4" x14ac:dyDescent="0.2">
      <c r="D412" s="139"/>
    </row>
    <row r="413" spans="4:4" x14ac:dyDescent="0.2">
      <c r="D413" s="139"/>
    </row>
    <row r="414" spans="4:4" x14ac:dyDescent="0.2">
      <c r="D414" s="139"/>
    </row>
    <row r="415" spans="4:4" x14ac:dyDescent="0.2">
      <c r="D415" s="139"/>
    </row>
    <row r="416" spans="4:4" x14ac:dyDescent="0.2">
      <c r="D416" s="139"/>
    </row>
    <row r="417" spans="4:4" x14ac:dyDescent="0.2">
      <c r="D417" s="139"/>
    </row>
    <row r="418" spans="4:4" x14ac:dyDescent="0.2">
      <c r="D418" s="139"/>
    </row>
    <row r="419" spans="4:4" x14ac:dyDescent="0.2">
      <c r="D419" s="139"/>
    </row>
    <row r="420" spans="4:4" x14ac:dyDescent="0.2">
      <c r="D420" s="139"/>
    </row>
    <row r="421" spans="4:4" x14ac:dyDescent="0.2">
      <c r="D421" s="139"/>
    </row>
    <row r="422" spans="4:4" x14ac:dyDescent="0.2">
      <c r="D422" s="139"/>
    </row>
    <row r="423" spans="4:4" x14ac:dyDescent="0.2">
      <c r="D423" s="139"/>
    </row>
    <row r="424" spans="4:4" x14ac:dyDescent="0.2">
      <c r="D424" s="139"/>
    </row>
    <row r="425" spans="4:4" x14ac:dyDescent="0.2">
      <c r="D425" s="139"/>
    </row>
    <row r="426" spans="4:4" x14ac:dyDescent="0.2">
      <c r="D426" s="139"/>
    </row>
    <row r="427" spans="4:4" x14ac:dyDescent="0.2">
      <c r="D427" s="139"/>
    </row>
    <row r="428" spans="4:4" x14ac:dyDescent="0.2">
      <c r="D428" s="139"/>
    </row>
    <row r="429" spans="4:4" x14ac:dyDescent="0.2">
      <c r="D429" s="139"/>
    </row>
    <row r="430" spans="4:4" x14ac:dyDescent="0.2">
      <c r="D430" s="139"/>
    </row>
    <row r="431" spans="4:4" x14ac:dyDescent="0.2">
      <c r="D431" s="139"/>
    </row>
    <row r="432" spans="4:4" x14ac:dyDescent="0.2">
      <c r="D432" s="139"/>
    </row>
    <row r="433" spans="4:4" x14ac:dyDescent="0.2">
      <c r="D433" s="139"/>
    </row>
    <row r="434" spans="4:4" x14ac:dyDescent="0.2">
      <c r="D434" s="139"/>
    </row>
    <row r="435" spans="4:4" x14ac:dyDescent="0.2">
      <c r="D435" s="139"/>
    </row>
    <row r="436" spans="4:4" x14ac:dyDescent="0.2">
      <c r="D436" s="139"/>
    </row>
    <row r="437" spans="4:4" x14ac:dyDescent="0.2">
      <c r="D437" s="139"/>
    </row>
    <row r="438" spans="4:4" x14ac:dyDescent="0.2">
      <c r="D438" s="139"/>
    </row>
    <row r="439" spans="4:4" x14ac:dyDescent="0.2">
      <c r="D439" s="139"/>
    </row>
    <row r="440" spans="4:4" x14ac:dyDescent="0.2">
      <c r="D440" s="139"/>
    </row>
    <row r="441" spans="4:4" x14ac:dyDescent="0.2">
      <c r="D441" s="139"/>
    </row>
    <row r="442" spans="4:4" x14ac:dyDescent="0.2">
      <c r="D442" s="139"/>
    </row>
    <row r="443" spans="4:4" x14ac:dyDescent="0.2">
      <c r="D443" s="139"/>
    </row>
    <row r="444" spans="4:4" x14ac:dyDescent="0.2">
      <c r="D444" s="139"/>
    </row>
    <row r="445" spans="4:4" x14ac:dyDescent="0.2">
      <c r="D445" s="139"/>
    </row>
    <row r="446" spans="4:4" x14ac:dyDescent="0.2">
      <c r="D446" s="139"/>
    </row>
    <row r="447" spans="4:4" x14ac:dyDescent="0.2">
      <c r="D447" s="139"/>
    </row>
    <row r="448" spans="4:4" x14ac:dyDescent="0.2">
      <c r="D448" s="139"/>
    </row>
    <row r="449" spans="4:4" x14ac:dyDescent="0.2">
      <c r="D449" s="139"/>
    </row>
    <row r="450" spans="4:4" x14ac:dyDescent="0.2">
      <c r="D450" s="139"/>
    </row>
    <row r="451" spans="4:4" x14ac:dyDescent="0.2">
      <c r="D451" s="139"/>
    </row>
    <row r="452" spans="4:4" x14ac:dyDescent="0.2">
      <c r="D452" s="139"/>
    </row>
    <row r="453" spans="4:4" x14ac:dyDescent="0.2">
      <c r="D453" s="139"/>
    </row>
    <row r="454" spans="4:4" x14ac:dyDescent="0.2">
      <c r="D454" s="139"/>
    </row>
    <row r="455" spans="4:4" x14ac:dyDescent="0.2">
      <c r="D455" s="139"/>
    </row>
    <row r="456" spans="4:4" x14ac:dyDescent="0.2">
      <c r="D456" s="139"/>
    </row>
    <row r="457" spans="4:4" x14ac:dyDescent="0.2">
      <c r="D457" s="139"/>
    </row>
    <row r="458" spans="4:4" x14ac:dyDescent="0.2">
      <c r="D458" s="139"/>
    </row>
    <row r="459" spans="4:4" x14ac:dyDescent="0.2">
      <c r="D459" s="139"/>
    </row>
    <row r="460" spans="4:4" x14ac:dyDescent="0.2">
      <c r="D460" s="139"/>
    </row>
    <row r="461" spans="4:4" x14ac:dyDescent="0.2">
      <c r="D461" s="139"/>
    </row>
    <row r="462" spans="4:4" x14ac:dyDescent="0.2">
      <c r="D462" s="139"/>
    </row>
    <row r="463" spans="4:4" x14ac:dyDescent="0.2">
      <c r="D463" s="139"/>
    </row>
    <row r="464" spans="4:4" x14ac:dyDescent="0.2">
      <c r="D464" s="139"/>
    </row>
    <row r="465" spans="4:4" x14ac:dyDescent="0.2">
      <c r="D465" s="139"/>
    </row>
    <row r="466" spans="4:4" x14ac:dyDescent="0.2">
      <c r="D466" s="139"/>
    </row>
    <row r="467" spans="4:4" x14ac:dyDescent="0.2">
      <c r="D467" s="139"/>
    </row>
    <row r="468" spans="4:4" x14ac:dyDescent="0.2">
      <c r="D468" s="139"/>
    </row>
    <row r="469" spans="4:4" x14ac:dyDescent="0.2">
      <c r="D469" s="139"/>
    </row>
    <row r="470" spans="4:4" x14ac:dyDescent="0.2">
      <c r="D470" s="139"/>
    </row>
    <row r="471" spans="4:4" x14ac:dyDescent="0.2">
      <c r="D471" s="139"/>
    </row>
    <row r="472" spans="4:4" x14ac:dyDescent="0.2">
      <c r="D472" s="139"/>
    </row>
    <row r="473" spans="4:4" x14ac:dyDescent="0.2">
      <c r="D473" s="139"/>
    </row>
    <row r="474" spans="4:4" x14ac:dyDescent="0.2">
      <c r="D474" s="139"/>
    </row>
    <row r="475" spans="4:4" x14ac:dyDescent="0.2">
      <c r="D475" s="139"/>
    </row>
    <row r="476" spans="4:4" x14ac:dyDescent="0.2">
      <c r="D476" s="139"/>
    </row>
    <row r="477" spans="4:4" x14ac:dyDescent="0.2">
      <c r="D477" s="139"/>
    </row>
    <row r="478" spans="4:4" x14ac:dyDescent="0.2">
      <c r="D478" s="139"/>
    </row>
    <row r="479" spans="4:4" x14ac:dyDescent="0.2">
      <c r="D479" s="139"/>
    </row>
    <row r="480" spans="4:4" x14ac:dyDescent="0.2">
      <c r="D480" s="139"/>
    </row>
    <row r="481" spans="4:4" x14ac:dyDescent="0.2">
      <c r="D481" s="139"/>
    </row>
    <row r="482" spans="4:4" x14ac:dyDescent="0.2">
      <c r="D482" s="139"/>
    </row>
    <row r="483" spans="4:4" x14ac:dyDescent="0.2">
      <c r="D483" s="139"/>
    </row>
    <row r="484" spans="4:4" x14ac:dyDescent="0.2">
      <c r="D484" s="139"/>
    </row>
    <row r="485" spans="4:4" x14ac:dyDescent="0.2">
      <c r="D485" s="139"/>
    </row>
    <row r="486" spans="4:4" x14ac:dyDescent="0.2">
      <c r="D486" s="139"/>
    </row>
    <row r="487" spans="4:4" x14ac:dyDescent="0.2">
      <c r="D487" s="139"/>
    </row>
    <row r="488" spans="4:4" x14ac:dyDescent="0.2">
      <c r="D488" s="139"/>
    </row>
    <row r="489" spans="4:4" x14ac:dyDescent="0.2">
      <c r="D489" s="139"/>
    </row>
    <row r="490" spans="4:4" x14ac:dyDescent="0.2">
      <c r="D490" s="139"/>
    </row>
    <row r="491" spans="4:4" x14ac:dyDescent="0.2">
      <c r="D491" s="139"/>
    </row>
    <row r="492" spans="4:4" x14ac:dyDescent="0.2">
      <c r="D492" s="139"/>
    </row>
    <row r="493" spans="4:4" x14ac:dyDescent="0.2">
      <c r="D493" s="139"/>
    </row>
    <row r="494" spans="4:4" x14ac:dyDescent="0.2">
      <c r="D494" s="139"/>
    </row>
    <row r="495" spans="4:4" x14ac:dyDescent="0.2">
      <c r="D495" s="139"/>
    </row>
    <row r="496" spans="4:4" x14ac:dyDescent="0.2">
      <c r="D496" s="139"/>
    </row>
    <row r="497" spans="4:4" x14ac:dyDescent="0.2">
      <c r="D497" s="139"/>
    </row>
    <row r="498" spans="4:4" x14ac:dyDescent="0.2">
      <c r="D498" s="139"/>
    </row>
    <row r="499" spans="4:4" x14ac:dyDescent="0.2">
      <c r="D499" s="139"/>
    </row>
    <row r="500" spans="4:4" x14ac:dyDescent="0.2">
      <c r="D500" s="139"/>
    </row>
    <row r="501" spans="4:4" x14ac:dyDescent="0.2">
      <c r="D501" s="139"/>
    </row>
    <row r="502" spans="4:4" x14ac:dyDescent="0.2">
      <c r="D502" s="139"/>
    </row>
    <row r="503" spans="4:4" x14ac:dyDescent="0.2">
      <c r="D503" s="139"/>
    </row>
    <row r="504" spans="4:4" x14ac:dyDescent="0.2">
      <c r="D504" s="139"/>
    </row>
    <row r="505" spans="4:4" x14ac:dyDescent="0.2">
      <c r="D505" s="139"/>
    </row>
    <row r="506" spans="4:4" x14ac:dyDescent="0.2">
      <c r="D506" s="139"/>
    </row>
    <row r="507" spans="4:4" x14ac:dyDescent="0.2">
      <c r="D507" s="139"/>
    </row>
    <row r="508" spans="4:4" x14ac:dyDescent="0.2">
      <c r="D508" s="139"/>
    </row>
    <row r="509" spans="4:4" x14ac:dyDescent="0.2">
      <c r="D509" s="139"/>
    </row>
    <row r="510" spans="4:4" x14ac:dyDescent="0.2">
      <c r="D510" s="139"/>
    </row>
    <row r="511" spans="4:4" x14ac:dyDescent="0.2">
      <c r="D511" s="139"/>
    </row>
    <row r="512" spans="4:4" x14ac:dyDescent="0.2">
      <c r="D512" s="139"/>
    </row>
    <row r="513" spans="4:4" x14ac:dyDescent="0.2">
      <c r="D513" s="139"/>
    </row>
    <row r="514" spans="4:4" x14ac:dyDescent="0.2">
      <c r="D514" s="139"/>
    </row>
    <row r="515" spans="4:4" x14ac:dyDescent="0.2">
      <c r="D515" s="139"/>
    </row>
    <row r="516" spans="4:4" x14ac:dyDescent="0.2">
      <c r="D516" s="139"/>
    </row>
    <row r="517" spans="4:4" x14ac:dyDescent="0.2">
      <c r="D517" s="139"/>
    </row>
    <row r="518" spans="4:4" x14ac:dyDescent="0.2">
      <c r="D518" s="139"/>
    </row>
    <row r="519" spans="4:4" x14ac:dyDescent="0.2">
      <c r="D519" s="139"/>
    </row>
    <row r="520" spans="4:4" x14ac:dyDescent="0.2">
      <c r="D520" s="139"/>
    </row>
    <row r="521" spans="4:4" x14ac:dyDescent="0.2">
      <c r="D521" s="139"/>
    </row>
    <row r="522" spans="4:4" x14ac:dyDescent="0.2">
      <c r="D522" s="139"/>
    </row>
    <row r="523" spans="4:4" x14ac:dyDescent="0.2">
      <c r="D523" s="139"/>
    </row>
    <row r="524" spans="4:4" x14ac:dyDescent="0.2">
      <c r="D524" s="139"/>
    </row>
    <row r="525" spans="4:4" x14ac:dyDescent="0.2">
      <c r="D525" s="139"/>
    </row>
    <row r="526" spans="4:4" x14ac:dyDescent="0.2">
      <c r="D526" s="139"/>
    </row>
    <row r="527" spans="4:4" x14ac:dyDescent="0.2">
      <c r="D527" s="139"/>
    </row>
    <row r="528" spans="4:4" x14ac:dyDescent="0.2">
      <c r="D528" s="139"/>
    </row>
    <row r="529" spans="4:4" x14ac:dyDescent="0.2">
      <c r="D529" s="139"/>
    </row>
    <row r="530" spans="4:4" x14ac:dyDescent="0.2">
      <c r="D530" s="139"/>
    </row>
    <row r="531" spans="4:4" x14ac:dyDescent="0.2">
      <c r="D531" s="139"/>
    </row>
    <row r="532" spans="4:4" x14ac:dyDescent="0.2">
      <c r="D532" s="139"/>
    </row>
    <row r="533" spans="4:4" x14ac:dyDescent="0.2">
      <c r="D533" s="139"/>
    </row>
    <row r="534" spans="4:4" x14ac:dyDescent="0.2">
      <c r="D534" s="139"/>
    </row>
    <row r="535" spans="4:4" x14ac:dyDescent="0.2">
      <c r="D535" s="139"/>
    </row>
    <row r="536" spans="4:4" x14ac:dyDescent="0.2">
      <c r="D536" s="139"/>
    </row>
    <row r="537" spans="4:4" x14ac:dyDescent="0.2">
      <c r="D537" s="139"/>
    </row>
    <row r="538" spans="4:4" x14ac:dyDescent="0.2">
      <c r="D538" s="139"/>
    </row>
    <row r="539" spans="4:4" x14ac:dyDescent="0.2">
      <c r="D539" s="139"/>
    </row>
    <row r="540" spans="4:4" x14ac:dyDescent="0.2">
      <c r="D540" s="139"/>
    </row>
    <row r="541" spans="4:4" x14ac:dyDescent="0.2">
      <c r="D541" s="139"/>
    </row>
    <row r="542" spans="4:4" x14ac:dyDescent="0.2">
      <c r="D542" s="139"/>
    </row>
    <row r="543" spans="4:4" x14ac:dyDescent="0.2">
      <c r="D543" s="139"/>
    </row>
    <row r="544" spans="4:4" x14ac:dyDescent="0.2">
      <c r="D544" s="139"/>
    </row>
    <row r="545" spans="4:4" x14ac:dyDescent="0.2">
      <c r="D545" s="139"/>
    </row>
    <row r="546" spans="4:4" x14ac:dyDescent="0.2">
      <c r="D546" s="139"/>
    </row>
    <row r="547" spans="4:4" x14ac:dyDescent="0.2">
      <c r="D547" s="139"/>
    </row>
    <row r="548" spans="4:4" x14ac:dyDescent="0.2">
      <c r="D548" s="139"/>
    </row>
    <row r="549" spans="4:4" x14ac:dyDescent="0.2">
      <c r="D549" s="139"/>
    </row>
    <row r="550" spans="4:4" x14ac:dyDescent="0.2">
      <c r="D550" s="139"/>
    </row>
    <row r="551" spans="4:4" x14ac:dyDescent="0.2">
      <c r="D551" s="139"/>
    </row>
    <row r="552" spans="4:4" x14ac:dyDescent="0.2">
      <c r="D552" s="139"/>
    </row>
    <row r="553" spans="4:4" x14ac:dyDescent="0.2">
      <c r="D553" s="139"/>
    </row>
    <row r="554" spans="4:4" x14ac:dyDescent="0.2">
      <c r="D554" s="139"/>
    </row>
    <row r="555" spans="4:4" x14ac:dyDescent="0.2">
      <c r="D555" s="139"/>
    </row>
    <row r="556" spans="4:4" x14ac:dyDescent="0.2">
      <c r="D556" s="139"/>
    </row>
    <row r="557" spans="4:4" x14ac:dyDescent="0.2">
      <c r="D557" s="139"/>
    </row>
    <row r="558" spans="4:4" x14ac:dyDescent="0.2">
      <c r="D558" s="139"/>
    </row>
    <row r="559" spans="4:4" x14ac:dyDescent="0.2">
      <c r="D559" s="139"/>
    </row>
    <row r="560" spans="4:4" x14ac:dyDescent="0.2">
      <c r="D560" s="139"/>
    </row>
    <row r="561" spans="4:4" x14ac:dyDescent="0.2">
      <c r="D561" s="139"/>
    </row>
    <row r="562" spans="4:4" x14ac:dyDescent="0.2">
      <c r="D562" s="139"/>
    </row>
    <row r="563" spans="4:4" x14ac:dyDescent="0.2">
      <c r="D563" s="139"/>
    </row>
    <row r="564" spans="4:4" x14ac:dyDescent="0.2">
      <c r="D564" s="139"/>
    </row>
    <row r="565" spans="4:4" x14ac:dyDescent="0.2">
      <c r="D565" s="139"/>
    </row>
    <row r="566" spans="4:4" x14ac:dyDescent="0.2">
      <c r="D566" s="139"/>
    </row>
    <row r="567" spans="4:4" x14ac:dyDescent="0.2">
      <c r="D567" s="139"/>
    </row>
    <row r="568" spans="4:4" x14ac:dyDescent="0.2">
      <c r="D568" s="139"/>
    </row>
    <row r="569" spans="4:4" x14ac:dyDescent="0.2">
      <c r="D569" s="139"/>
    </row>
    <row r="570" spans="4:4" x14ac:dyDescent="0.2">
      <c r="D570" s="139"/>
    </row>
    <row r="571" spans="4:4" x14ac:dyDescent="0.2">
      <c r="D571" s="139"/>
    </row>
    <row r="572" spans="4:4" x14ac:dyDescent="0.2">
      <c r="D572" s="139"/>
    </row>
    <row r="573" spans="4:4" x14ac:dyDescent="0.2">
      <c r="D573" s="139"/>
    </row>
    <row r="574" spans="4:4" x14ac:dyDescent="0.2">
      <c r="D574" s="139"/>
    </row>
    <row r="575" spans="4:4" x14ac:dyDescent="0.2">
      <c r="D575" s="139"/>
    </row>
    <row r="576" spans="4:4" x14ac:dyDescent="0.2">
      <c r="D576" s="139"/>
    </row>
    <row r="577" spans="4:4" x14ac:dyDescent="0.2">
      <c r="D577" s="139"/>
    </row>
    <row r="578" spans="4:4" x14ac:dyDescent="0.2">
      <c r="D578" s="139"/>
    </row>
    <row r="579" spans="4:4" x14ac:dyDescent="0.2">
      <c r="D579" s="139"/>
    </row>
    <row r="580" spans="4:4" x14ac:dyDescent="0.2">
      <c r="D580" s="139"/>
    </row>
    <row r="581" spans="4:4" x14ac:dyDescent="0.2">
      <c r="D581" s="139"/>
    </row>
    <row r="582" spans="4:4" x14ac:dyDescent="0.2">
      <c r="D582" s="139"/>
    </row>
    <row r="583" spans="4:4" x14ac:dyDescent="0.2">
      <c r="D583" s="139"/>
    </row>
    <row r="584" spans="4:4" x14ac:dyDescent="0.2">
      <c r="D584" s="139"/>
    </row>
    <row r="585" spans="4:4" x14ac:dyDescent="0.2">
      <c r="D585" s="139"/>
    </row>
    <row r="586" spans="4:4" x14ac:dyDescent="0.2">
      <c r="D586" s="139"/>
    </row>
    <row r="587" spans="4:4" x14ac:dyDescent="0.2">
      <c r="D587" s="139"/>
    </row>
    <row r="588" spans="4:4" x14ac:dyDescent="0.2">
      <c r="D588" s="139"/>
    </row>
    <row r="589" spans="4:4" x14ac:dyDescent="0.2">
      <c r="D589" s="139"/>
    </row>
    <row r="590" spans="4:4" x14ac:dyDescent="0.2">
      <c r="D590" s="139"/>
    </row>
    <row r="591" spans="4:4" x14ac:dyDescent="0.2">
      <c r="D591" s="139"/>
    </row>
    <row r="592" spans="4:4" x14ac:dyDescent="0.2">
      <c r="D592" s="139"/>
    </row>
    <row r="593" spans="4:4" x14ac:dyDescent="0.2">
      <c r="D593" s="139"/>
    </row>
    <row r="594" spans="4:4" x14ac:dyDescent="0.2">
      <c r="D594" s="139"/>
    </row>
    <row r="595" spans="4:4" x14ac:dyDescent="0.2">
      <c r="D595" s="139"/>
    </row>
    <row r="596" spans="4:4" x14ac:dyDescent="0.2">
      <c r="D596" s="139"/>
    </row>
    <row r="597" spans="4:4" x14ac:dyDescent="0.2">
      <c r="D597" s="139"/>
    </row>
    <row r="598" spans="4:4" x14ac:dyDescent="0.2">
      <c r="D598" s="139"/>
    </row>
    <row r="599" spans="4:4" x14ac:dyDescent="0.2">
      <c r="D599" s="139"/>
    </row>
    <row r="600" spans="4:4" x14ac:dyDescent="0.2">
      <c r="D600" s="139"/>
    </row>
    <row r="601" spans="4:4" x14ac:dyDescent="0.2">
      <c r="D601" s="139"/>
    </row>
    <row r="602" spans="4:4" x14ac:dyDescent="0.2">
      <c r="D602" s="139"/>
    </row>
    <row r="603" spans="4:4" x14ac:dyDescent="0.2">
      <c r="D603" s="139"/>
    </row>
    <row r="604" spans="4:4" x14ac:dyDescent="0.2">
      <c r="D604" s="139"/>
    </row>
    <row r="605" spans="4:4" x14ac:dyDescent="0.2">
      <c r="D605" s="139"/>
    </row>
    <row r="606" spans="4:4" x14ac:dyDescent="0.2">
      <c r="D606" s="139"/>
    </row>
    <row r="607" spans="4:4" x14ac:dyDescent="0.2">
      <c r="D607" s="139"/>
    </row>
    <row r="608" spans="4:4" x14ac:dyDescent="0.2">
      <c r="D608" s="139"/>
    </row>
    <row r="609" spans="4:4" x14ac:dyDescent="0.2">
      <c r="D609" s="139"/>
    </row>
    <row r="610" spans="4:4" x14ac:dyDescent="0.2">
      <c r="D610" s="139"/>
    </row>
    <row r="611" spans="4:4" x14ac:dyDescent="0.2">
      <c r="D611" s="139"/>
    </row>
    <row r="612" spans="4:4" x14ac:dyDescent="0.2">
      <c r="D612" s="139"/>
    </row>
    <row r="613" spans="4:4" x14ac:dyDescent="0.2">
      <c r="D613" s="139"/>
    </row>
    <row r="614" spans="4:4" x14ac:dyDescent="0.2">
      <c r="D614" s="139"/>
    </row>
    <row r="615" spans="4:4" x14ac:dyDescent="0.2">
      <c r="D615" s="139"/>
    </row>
    <row r="616" spans="4:4" x14ac:dyDescent="0.2">
      <c r="D616" s="139"/>
    </row>
    <row r="617" spans="4:4" x14ac:dyDescent="0.2">
      <c r="D617" s="139"/>
    </row>
    <row r="618" spans="4:4" x14ac:dyDescent="0.2">
      <c r="D618" s="139"/>
    </row>
    <row r="619" spans="4:4" x14ac:dyDescent="0.2">
      <c r="D619" s="139"/>
    </row>
    <row r="620" spans="4:4" x14ac:dyDescent="0.2">
      <c r="D620" s="139"/>
    </row>
    <row r="621" spans="4:4" x14ac:dyDescent="0.2">
      <c r="D621" s="139"/>
    </row>
    <row r="622" spans="4:4" x14ac:dyDescent="0.2">
      <c r="D622" s="139"/>
    </row>
    <row r="623" spans="4:4" x14ac:dyDescent="0.2">
      <c r="D623" s="139"/>
    </row>
    <row r="624" spans="4:4" x14ac:dyDescent="0.2">
      <c r="D624" s="139"/>
    </row>
    <row r="625" spans="4:4" x14ac:dyDescent="0.2">
      <c r="D625" s="139"/>
    </row>
    <row r="626" spans="4:4" x14ac:dyDescent="0.2">
      <c r="D626" s="139"/>
    </row>
    <row r="627" spans="4:4" x14ac:dyDescent="0.2">
      <c r="D627" s="139"/>
    </row>
    <row r="628" spans="4:4" x14ac:dyDescent="0.2">
      <c r="D628" s="139"/>
    </row>
    <row r="629" spans="4:4" x14ac:dyDescent="0.2">
      <c r="D629" s="139"/>
    </row>
    <row r="630" spans="4:4" x14ac:dyDescent="0.2">
      <c r="D630" s="139"/>
    </row>
    <row r="631" spans="4:4" x14ac:dyDescent="0.2">
      <c r="D631" s="139"/>
    </row>
    <row r="632" spans="4:4" x14ac:dyDescent="0.2">
      <c r="D632" s="139"/>
    </row>
    <row r="633" spans="4:4" x14ac:dyDescent="0.2">
      <c r="D633" s="139"/>
    </row>
    <row r="634" spans="4:4" x14ac:dyDescent="0.2">
      <c r="D634" s="139"/>
    </row>
    <row r="635" spans="4:4" x14ac:dyDescent="0.2">
      <c r="D635" s="139"/>
    </row>
    <row r="636" spans="4:4" x14ac:dyDescent="0.2">
      <c r="D636" s="139"/>
    </row>
    <row r="637" spans="4:4" x14ac:dyDescent="0.2">
      <c r="D637" s="139"/>
    </row>
    <row r="638" spans="4:4" x14ac:dyDescent="0.2">
      <c r="D638" s="139"/>
    </row>
    <row r="639" spans="4:4" x14ac:dyDescent="0.2">
      <c r="D639" s="139"/>
    </row>
    <row r="640" spans="4:4" x14ac:dyDescent="0.2">
      <c r="D640" s="139"/>
    </row>
    <row r="641" spans="4:4" x14ac:dyDescent="0.2">
      <c r="D641" s="139"/>
    </row>
    <row r="642" spans="4:4" x14ac:dyDescent="0.2">
      <c r="D642" s="139"/>
    </row>
    <row r="643" spans="4:4" x14ac:dyDescent="0.2">
      <c r="D643" s="139"/>
    </row>
    <row r="644" spans="4:4" x14ac:dyDescent="0.2">
      <c r="D644" s="139"/>
    </row>
    <row r="645" spans="4:4" x14ac:dyDescent="0.2">
      <c r="D645" s="139"/>
    </row>
    <row r="646" spans="4:4" x14ac:dyDescent="0.2">
      <c r="D646" s="139"/>
    </row>
    <row r="647" spans="4:4" x14ac:dyDescent="0.2">
      <c r="D647" s="139"/>
    </row>
    <row r="648" spans="4:4" x14ac:dyDescent="0.2">
      <c r="D648" s="139"/>
    </row>
    <row r="649" spans="4:4" x14ac:dyDescent="0.2">
      <c r="D649" s="139"/>
    </row>
    <row r="650" spans="4:4" x14ac:dyDescent="0.2">
      <c r="D650" s="139"/>
    </row>
    <row r="651" spans="4:4" x14ac:dyDescent="0.2">
      <c r="D651" s="139"/>
    </row>
    <row r="652" spans="4:4" x14ac:dyDescent="0.2">
      <c r="D652" s="139"/>
    </row>
    <row r="653" spans="4:4" x14ac:dyDescent="0.2">
      <c r="D653" s="139"/>
    </row>
    <row r="654" spans="4:4" x14ac:dyDescent="0.2">
      <c r="D654" s="139"/>
    </row>
    <row r="655" spans="4:4" x14ac:dyDescent="0.2">
      <c r="D655" s="139"/>
    </row>
    <row r="656" spans="4:4" x14ac:dyDescent="0.2">
      <c r="D656" s="139"/>
    </row>
    <row r="657" spans="4:4" x14ac:dyDescent="0.2">
      <c r="D657" s="139"/>
    </row>
    <row r="658" spans="4:4" x14ac:dyDescent="0.2">
      <c r="D658" s="139"/>
    </row>
    <row r="659" spans="4:4" x14ac:dyDescent="0.2">
      <c r="D659" s="139"/>
    </row>
    <row r="660" spans="4:4" x14ac:dyDescent="0.2">
      <c r="D660" s="139"/>
    </row>
    <row r="661" spans="4:4" x14ac:dyDescent="0.2">
      <c r="D661" s="139"/>
    </row>
    <row r="662" spans="4:4" x14ac:dyDescent="0.2">
      <c r="D662" s="139"/>
    </row>
    <row r="663" spans="4:4" x14ac:dyDescent="0.2">
      <c r="D663" s="139"/>
    </row>
    <row r="664" spans="4:4" x14ac:dyDescent="0.2">
      <c r="D664" s="139"/>
    </row>
    <row r="665" spans="4:4" x14ac:dyDescent="0.2">
      <c r="D665" s="139"/>
    </row>
    <row r="666" spans="4:4" x14ac:dyDescent="0.2">
      <c r="D666" s="139"/>
    </row>
    <row r="667" spans="4:4" x14ac:dyDescent="0.2">
      <c r="D667" s="139"/>
    </row>
    <row r="668" spans="4:4" x14ac:dyDescent="0.2">
      <c r="D668" s="139"/>
    </row>
    <row r="669" spans="4:4" x14ac:dyDescent="0.2">
      <c r="D669" s="139"/>
    </row>
    <row r="670" spans="4:4" x14ac:dyDescent="0.2">
      <c r="D670" s="139"/>
    </row>
    <row r="671" spans="4:4" x14ac:dyDescent="0.2">
      <c r="D671" s="139"/>
    </row>
    <row r="672" spans="4:4" x14ac:dyDescent="0.2">
      <c r="D672" s="139"/>
    </row>
    <row r="673" spans="4:4" x14ac:dyDescent="0.2">
      <c r="D673" s="139"/>
    </row>
    <row r="674" spans="4:4" x14ac:dyDescent="0.2">
      <c r="D674" s="139"/>
    </row>
    <row r="675" spans="4:4" x14ac:dyDescent="0.2">
      <c r="D675" s="139"/>
    </row>
    <row r="676" spans="4:4" x14ac:dyDescent="0.2">
      <c r="D676" s="139"/>
    </row>
    <row r="677" spans="4:4" x14ac:dyDescent="0.2">
      <c r="D677" s="139"/>
    </row>
    <row r="678" spans="4:4" x14ac:dyDescent="0.2">
      <c r="D678" s="139"/>
    </row>
    <row r="679" spans="4:4" x14ac:dyDescent="0.2">
      <c r="D679" s="139"/>
    </row>
    <row r="680" spans="4:4" x14ac:dyDescent="0.2">
      <c r="D680" s="139"/>
    </row>
    <row r="681" spans="4:4" x14ac:dyDescent="0.2">
      <c r="D681" s="139"/>
    </row>
    <row r="682" spans="4:4" x14ac:dyDescent="0.2">
      <c r="D682" s="139"/>
    </row>
    <row r="683" spans="4:4" x14ac:dyDescent="0.2">
      <c r="D683" s="139"/>
    </row>
    <row r="684" spans="4:4" x14ac:dyDescent="0.2">
      <c r="D684" s="139"/>
    </row>
    <row r="685" spans="4:4" x14ac:dyDescent="0.2">
      <c r="D685" s="139"/>
    </row>
    <row r="686" spans="4:4" x14ac:dyDescent="0.2">
      <c r="D686" s="139"/>
    </row>
    <row r="687" spans="4:4" x14ac:dyDescent="0.2">
      <c r="D687" s="139"/>
    </row>
    <row r="688" spans="4:4" x14ac:dyDescent="0.2">
      <c r="D688" s="139"/>
    </row>
    <row r="689" spans="4:4" x14ac:dyDescent="0.2">
      <c r="D689" s="139"/>
    </row>
    <row r="690" spans="4:4" x14ac:dyDescent="0.2">
      <c r="D690" s="139"/>
    </row>
    <row r="691" spans="4:4" x14ac:dyDescent="0.2">
      <c r="D691" s="139"/>
    </row>
    <row r="692" spans="4:4" x14ac:dyDescent="0.2">
      <c r="D692" s="139"/>
    </row>
    <row r="693" spans="4:4" x14ac:dyDescent="0.2">
      <c r="D693" s="139"/>
    </row>
    <row r="694" spans="4:4" x14ac:dyDescent="0.2">
      <c r="D694" s="139"/>
    </row>
    <row r="695" spans="4:4" x14ac:dyDescent="0.2">
      <c r="D695" s="139"/>
    </row>
    <row r="696" spans="4:4" x14ac:dyDescent="0.2">
      <c r="D696" s="139"/>
    </row>
    <row r="697" spans="4:4" x14ac:dyDescent="0.2">
      <c r="D697" s="139"/>
    </row>
    <row r="698" spans="4:4" x14ac:dyDescent="0.2">
      <c r="D698" s="139"/>
    </row>
    <row r="699" spans="4:4" x14ac:dyDescent="0.2">
      <c r="D699" s="139"/>
    </row>
    <row r="700" spans="4:4" x14ac:dyDescent="0.2">
      <c r="D700" s="139"/>
    </row>
    <row r="701" spans="4:4" x14ac:dyDescent="0.2">
      <c r="D701" s="139"/>
    </row>
    <row r="702" spans="4:4" x14ac:dyDescent="0.2">
      <c r="D702" s="139"/>
    </row>
    <row r="703" spans="4:4" x14ac:dyDescent="0.2">
      <c r="D703" s="139"/>
    </row>
    <row r="704" spans="4:4" x14ac:dyDescent="0.2">
      <c r="D704" s="139"/>
    </row>
    <row r="705" spans="4:4" x14ac:dyDescent="0.2">
      <c r="D705" s="139"/>
    </row>
    <row r="706" spans="4:4" x14ac:dyDescent="0.2">
      <c r="D706" s="139"/>
    </row>
    <row r="707" spans="4:4" x14ac:dyDescent="0.2">
      <c r="D707" s="139"/>
    </row>
    <row r="708" spans="4:4" x14ac:dyDescent="0.2">
      <c r="D708" s="139"/>
    </row>
    <row r="709" spans="4:4" x14ac:dyDescent="0.2">
      <c r="D709" s="139"/>
    </row>
    <row r="710" spans="4:4" x14ac:dyDescent="0.2">
      <c r="D710" s="139"/>
    </row>
    <row r="711" spans="4:4" x14ac:dyDescent="0.2">
      <c r="D711" s="139"/>
    </row>
    <row r="712" spans="4:4" x14ac:dyDescent="0.2">
      <c r="D712" s="139"/>
    </row>
    <row r="713" spans="4:4" x14ac:dyDescent="0.2">
      <c r="D713" s="139"/>
    </row>
    <row r="714" spans="4:4" x14ac:dyDescent="0.2">
      <c r="D714" s="139"/>
    </row>
    <row r="715" spans="4:4" x14ac:dyDescent="0.2">
      <c r="D715" s="139"/>
    </row>
    <row r="716" spans="4:4" x14ac:dyDescent="0.2">
      <c r="D716" s="139"/>
    </row>
    <row r="717" spans="4:4" x14ac:dyDescent="0.2">
      <c r="D717" s="139"/>
    </row>
    <row r="718" spans="4:4" x14ac:dyDescent="0.2">
      <c r="D718" s="139"/>
    </row>
    <row r="719" spans="4:4" x14ac:dyDescent="0.2">
      <c r="D719" s="139"/>
    </row>
    <row r="720" spans="4:4" x14ac:dyDescent="0.2">
      <c r="D720" s="139"/>
    </row>
    <row r="721" spans="4:4" x14ac:dyDescent="0.2">
      <c r="D721" s="139"/>
    </row>
    <row r="722" spans="4:4" x14ac:dyDescent="0.2">
      <c r="D722" s="139"/>
    </row>
    <row r="723" spans="4:4" x14ac:dyDescent="0.2">
      <c r="D723" s="139"/>
    </row>
    <row r="724" spans="4:4" x14ac:dyDescent="0.2">
      <c r="D724" s="139"/>
    </row>
    <row r="725" spans="4:4" x14ac:dyDescent="0.2">
      <c r="D725" s="139"/>
    </row>
    <row r="726" spans="4:4" x14ac:dyDescent="0.2">
      <c r="D726" s="139"/>
    </row>
    <row r="727" spans="4:4" x14ac:dyDescent="0.2">
      <c r="D727" s="139"/>
    </row>
    <row r="728" spans="4:4" x14ac:dyDescent="0.2">
      <c r="D728" s="139"/>
    </row>
    <row r="729" spans="4:4" x14ac:dyDescent="0.2">
      <c r="D729" s="139"/>
    </row>
    <row r="730" spans="4:4" x14ac:dyDescent="0.2">
      <c r="D730" s="139"/>
    </row>
    <row r="731" spans="4:4" x14ac:dyDescent="0.2">
      <c r="D731" s="139"/>
    </row>
    <row r="732" spans="4:4" x14ac:dyDescent="0.2">
      <c r="D732" s="139"/>
    </row>
    <row r="733" spans="4:4" x14ac:dyDescent="0.2">
      <c r="D733" s="139"/>
    </row>
    <row r="734" spans="4:4" x14ac:dyDescent="0.2">
      <c r="D734" s="139"/>
    </row>
    <row r="735" spans="4:4" x14ac:dyDescent="0.2">
      <c r="D735" s="139"/>
    </row>
    <row r="736" spans="4:4" x14ac:dyDescent="0.2">
      <c r="D736" s="139"/>
    </row>
    <row r="737" spans="4:4" x14ac:dyDescent="0.2">
      <c r="D737" s="139"/>
    </row>
    <row r="738" spans="4:4" x14ac:dyDescent="0.2">
      <c r="D738" s="139"/>
    </row>
    <row r="739" spans="4:4" x14ac:dyDescent="0.2">
      <c r="D739" s="139"/>
    </row>
    <row r="740" spans="4:4" x14ac:dyDescent="0.2">
      <c r="D740" s="139"/>
    </row>
    <row r="741" spans="4:4" x14ac:dyDescent="0.2">
      <c r="D741" s="139"/>
    </row>
    <row r="742" spans="4:4" x14ac:dyDescent="0.2">
      <c r="D742" s="139"/>
    </row>
    <row r="743" spans="4:4" x14ac:dyDescent="0.2">
      <c r="D743" s="139"/>
    </row>
    <row r="744" spans="4:4" x14ac:dyDescent="0.2">
      <c r="D744" s="139"/>
    </row>
    <row r="745" spans="4:4" x14ac:dyDescent="0.2">
      <c r="D745" s="139"/>
    </row>
    <row r="746" spans="4:4" x14ac:dyDescent="0.2">
      <c r="D746" s="139"/>
    </row>
    <row r="747" spans="4:4" x14ac:dyDescent="0.2">
      <c r="D747" s="139"/>
    </row>
    <row r="748" spans="4:4" x14ac:dyDescent="0.2">
      <c r="D748" s="139"/>
    </row>
    <row r="749" spans="4:4" x14ac:dyDescent="0.2">
      <c r="D749" s="139"/>
    </row>
    <row r="750" spans="4:4" x14ac:dyDescent="0.2">
      <c r="D750" s="139"/>
    </row>
    <row r="751" spans="4:4" x14ac:dyDescent="0.2">
      <c r="D751" s="139"/>
    </row>
    <row r="752" spans="4:4" x14ac:dyDescent="0.2">
      <c r="D752" s="139"/>
    </row>
    <row r="753" spans="4:4" x14ac:dyDescent="0.2">
      <c r="D753" s="139"/>
    </row>
    <row r="754" spans="4:4" x14ac:dyDescent="0.2">
      <c r="D754" s="139"/>
    </row>
    <row r="755" spans="4:4" x14ac:dyDescent="0.2">
      <c r="D755" s="139"/>
    </row>
    <row r="756" spans="4:4" x14ac:dyDescent="0.2">
      <c r="D756" s="139"/>
    </row>
    <row r="757" spans="4:4" x14ac:dyDescent="0.2">
      <c r="D757" s="139"/>
    </row>
    <row r="758" spans="4:4" x14ac:dyDescent="0.2">
      <c r="D758" s="139"/>
    </row>
    <row r="759" spans="4:4" x14ac:dyDescent="0.2">
      <c r="D759" s="139"/>
    </row>
    <row r="760" spans="4:4" x14ac:dyDescent="0.2">
      <c r="D760" s="139"/>
    </row>
    <row r="761" spans="4:4" x14ac:dyDescent="0.2">
      <c r="D761" s="139"/>
    </row>
    <row r="762" spans="4:4" x14ac:dyDescent="0.2">
      <c r="D762" s="139"/>
    </row>
    <row r="763" spans="4:4" x14ac:dyDescent="0.2">
      <c r="D763" s="139"/>
    </row>
    <row r="764" spans="4:4" x14ac:dyDescent="0.2">
      <c r="D764" s="139"/>
    </row>
    <row r="765" spans="4:4" x14ac:dyDescent="0.2">
      <c r="D765" s="139"/>
    </row>
    <row r="766" spans="4:4" x14ac:dyDescent="0.2">
      <c r="D766" s="139"/>
    </row>
    <row r="767" spans="4:4" x14ac:dyDescent="0.2">
      <c r="D767" s="139"/>
    </row>
    <row r="768" spans="4:4" x14ac:dyDescent="0.2">
      <c r="D768" s="139"/>
    </row>
    <row r="769" spans="4:4" x14ac:dyDescent="0.2">
      <c r="D769" s="139"/>
    </row>
    <row r="770" spans="4:4" x14ac:dyDescent="0.2">
      <c r="D770" s="139"/>
    </row>
    <row r="771" spans="4:4" x14ac:dyDescent="0.2">
      <c r="D771" s="139"/>
    </row>
    <row r="772" spans="4:4" x14ac:dyDescent="0.2">
      <c r="D772" s="139"/>
    </row>
    <row r="773" spans="4:4" x14ac:dyDescent="0.2">
      <c r="D773" s="139"/>
    </row>
    <row r="774" spans="4:4" x14ac:dyDescent="0.2">
      <c r="D774" s="139"/>
    </row>
    <row r="775" spans="4:4" x14ac:dyDescent="0.2">
      <c r="D775" s="139"/>
    </row>
    <row r="776" spans="4:4" x14ac:dyDescent="0.2">
      <c r="D776" s="139"/>
    </row>
    <row r="777" spans="4:4" x14ac:dyDescent="0.2">
      <c r="D777" s="139"/>
    </row>
    <row r="778" spans="4:4" x14ac:dyDescent="0.2">
      <c r="D778" s="139"/>
    </row>
    <row r="779" spans="4:4" x14ac:dyDescent="0.2">
      <c r="D779" s="139"/>
    </row>
    <row r="780" spans="4:4" x14ac:dyDescent="0.2">
      <c r="D780" s="139"/>
    </row>
    <row r="781" spans="4:4" x14ac:dyDescent="0.2">
      <c r="D781" s="139"/>
    </row>
    <row r="782" spans="4:4" x14ac:dyDescent="0.2">
      <c r="D782" s="139"/>
    </row>
    <row r="783" spans="4:4" x14ac:dyDescent="0.2">
      <c r="D783" s="139"/>
    </row>
    <row r="784" spans="4:4" x14ac:dyDescent="0.2">
      <c r="D784" s="139"/>
    </row>
    <row r="785" spans="4:4" x14ac:dyDescent="0.2">
      <c r="D785" s="139"/>
    </row>
    <row r="786" spans="4:4" x14ac:dyDescent="0.2">
      <c r="D786" s="139"/>
    </row>
    <row r="787" spans="4:4" x14ac:dyDescent="0.2">
      <c r="D787" s="139"/>
    </row>
    <row r="788" spans="4:4" x14ac:dyDescent="0.2">
      <c r="D788" s="139"/>
    </row>
    <row r="789" spans="4:4" x14ac:dyDescent="0.2">
      <c r="D789" s="139"/>
    </row>
    <row r="790" spans="4:4" x14ac:dyDescent="0.2">
      <c r="D790" s="139"/>
    </row>
    <row r="791" spans="4:4" x14ac:dyDescent="0.2">
      <c r="D791" s="139"/>
    </row>
    <row r="792" spans="4:4" x14ac:dyDescent="0.2">
      <c r="D792" s="139"/>
    </row>
    <row r="793" spans="4:4" x14ac:dyDescent="0.2">
      <c r="D793" s="139"/>
    </row>
    <row r="794" spans="4:4" x14ac:dyDescent="0.2">
      <c r="D794" s="139"/>
    </row>
    <row r="795" spans="4:4" x14ac:dyDescent="0.2">
      <c r="D795" s="139"/>
    </row>
    <row r="796" spans="4:4" x14ac:dyDescent="0.2">
      <c r="D796" s="139"/>
    </row>
    <row r="797" spans="4:4" x14ac:dyDescent="0.2">
      <c r="D797" s="139"/>
    </row>
    <row r="798" spans="4:4" x14ac:dyDescent="0.2">
      <c r="D798" s="139"/>
    </row>
    <row r="799" spans="4:4" x14ac:dyDescent="0.2">
      <c r="D799" s="139"/>
    </row>
    <row r="800" spans="4:4" x14ac:dyDescent="0.2">
      <c r="D800" s="139"/>
    </row>
    <row r="801" spans="4:4" x14ac:dyDescent="0.2">
      <c r="D801" s="139"/>
    </row>
    <row r="802" spans="4:4" x14ac:dyDescent="0.2">
      <c r="D802" s="139"/>
    </row>
    <row r="803" spans="4:4" x14ac:dyDescent="0.2">
      <c r="D803" s="139"/>
    </row>
    <row r="804" spans="4:4" x14ac:dyDescent="0.2">
      <c r="D804" s="139"/>
    </row>
    <row r="805" spans="4:4" x14ac:dyDescent="0.2">
      <c r="D805" s="139"/>
    </row>
    <row r="806" spans="4:4" x14ac:dyDescent="0.2">
      <c r="D806" s="139"/>
    </row>
    <row r="807" spans="4:4" x14ac:dyDescent="0.2">
      <c r="D807" s="139"/>
    </row>
    <row r="808" spans="4:4" x14ac:dyDescent="0.2">
      <c r="D808" s="139"/>
    </row>
    <row r="809" spans="4:4" x14ac:dyDescent="0.2">
      <c r="D809" s="139"/>
    </row>
    <row r="810" spans="4:4" x14ac:dyDescent="0.2">
      <c r="D810" s="139"/>
    </row>
    <row r="811" spans="4:4" x14ac:dyDescent="0.2">
      <c r="D811" s="139"/>
    </row>
    <row r="812" spans="4:4" x14ac:dyDescent="0.2">
      <c r="D812" s="139"/>
    </row>
    <row r="813" spans="4:4" x14ac:dyDescent="0.2">
      <c r="D813" s="139"/>
    </row>
    <row r="814" spans="4:4" x14ac:dyDescent="0.2">
      <c r="D814" s="139"/>
    </row>
    <row r="815" spans="4:4" x14ac:dyDescent="0.2">
      <c r="D815" s="139"/>
    </row>
    <row r="816" spans="4:4" x14ac:dyDescent="0.2">
      <c r="D816" s="139"/>
    </row>
    <row r="817" spans="4:4" x14ac:dyDescent="0.2">
      <c r="D817" s="139"/>
    </row>
    <row r="818" spans="4:4" x14ac:dyDescent="0.2">
      <c r="D818" s="139"/>
    </row>
    <row r="819" spans="4:4" x14ac:dyDescent="0.2">
      <c r="D819" s="139"/>
    </row>
    <row r="820" spans="4:4" x14ac:dyDescent="0.2">
      <c r="D820" s="139"/>
    </row>
    <row r="821" spans="4:4" x14ac:dyDescent="0.2">
      <c r="D821" s="139"/>
    </row>
    <row r="822" spans="4:4" x14ac:dyDescent="0.2">
      <c r="D822" s="139"/>
    </row>
    <row r="823" spans="4:4" x14ac:dyDescent="0.2">
      <c r="D823" s="139"/>
    </row>
    <row r="824" spans="4:4" x14ac:dyDescent="0.2">
      <c r="D824" s="139"/>
    </row>
    <row r="825" spans="4:4" x14ac:dyDescent="0.2">
      <c r="D825" s="139"/>
    </row>
    <row r="826" spans="4:4" x14ac:dyDescent="0.2">
      <c r="D826" s="139"/>
    </row>
    <row r="827" spans="4:4" x14ac:dyDescent="0.2">
      <c r="D827" s="139"/>
    </row>
    <row r="828" spans="4:4" x14ac:dyDescent="0.2">
      <c r="D828" s="139"/>
    </row>
    <row r="829" spans="4:4" x14ac:dyDescent="0.2">
      <c r="D829" s="139"/>
    </row>
    <row r="830" spans="4:4" x14ac:dyDescent="0.2">
      <c r="D830" s="139"/>
    </row>
    <row r="831" spans="4:4" x14ac:dyDescent="0.2">
      <c r="D831" s="139"/>
    </row>
    <row r="832" spans="4:4" x14ac:dyDescent="0.2">
      <c r="D832" s="139"/>
    </row>
    <row r="833" spans="4:4" x14ac:dyDescent="0.2">
      <c r="D833" s="139"/>
    </row>
    <row r="834" spans="4:4" x14ac:dyDescent="0.2">
      <c r="D834" s="139"/>
    </row>
    <row r="835" spans="4:4" x14ac:dyDescent="0.2">
      <c r="D835" s="139"/>
    </row>
    <row r="836" spans="4:4" x14ac:dyDescent="0.2">
      <c r="D836" s="139"/>
    </row>
    <row r="837" spans="4:4" x14ac:dyDescent="0.2">
      <c r="D837" s="139"/>
    </row>
    <row r="838" spans="4:4" x14ac:dyDescent="0.2">
      <c r="D838" s="139"/>
    </row>
    <row r="839" spans="4:4" x14ac:dyDescent="0.2">
      <c r="D839" s="139"/>
    </row>
    <row r="840" spans="4:4" x14ac:dyDescent="0.2">
      <c r="D840" s="139"/>
    </row>
    <row r="841" spans="4:4" x14ac:dyDescent="0.2">
      <c r="D841" s="139"/>
    </row>
    <row r="842" spans="4:4" x14ac:dyDescent="0.2">
      <c r="D842" s="139"/>
    </row>
    <row r="843" spans="4:4" x14ac:dyDescent="0.2">
      <c r="D843" s="139"/>
    </row>
    <row r="844" spans="4:4" x14ac:dyDescent="0.2">
      <c r="D844" s="139"/>
    </row>
    <row r="845" spans="4:4" x14ac:dyDescent="0.2">
      <c r="D845" s="139"/>
    </row>
    <row r="846" spans="4:4" x14ac:dyDescent="0.2">
      <c r="D846" s="139"/>
    </row>
    <row r="847" spans="4:4" x14ac:dyDescent="0.2">
      <c r="D847" s="139"/>
    </row>
    <row r="848" spans="4:4" x14ac:dyDescent="0.2">
      <c r="D848" s="139"/>
    </row>
    <row r="849" spans="4:4" x14ac:dyDescent="0.2">
      <c r="D849" s="139"/>
    </row>
    <row r="850" spans="4:4" x14ac:dyDescent="0.2">
      <c r="D850" s="139"/>
    </row>
    <row r="851" spans="4:4" x14ac:dyDescent="0.2">
      <c r="D851" s="139"/>
    </row>
    <row r="852" spans="4:4" x14ac:dyDescent="0.2">
      <c r="D852" s="139"/>
    </row>
    <row r="853" spans="4:4" x14ac:dyDescent="0.2">
      <c r="D853" s="139"/>
    </row>
    <row r="854" spans="4:4" x14ac:dyDescent="0.2">
      <c r="D854" s="139"/>
    </row>
    <row r="855" spans="4:4" x14ac:dyDescent="0.2">
      <c r="D855" s="139"/>
    </row>
    <row r="856" spans="4:4" x14ac:dyDescent="0.2">
      <c r="D856" s="139"/>
    </row>
    <row r="857" spans="4:4" x14ac:dyDescent="0.2">
      <c r="D857" s="139"/>
    </row>
    <row r="858" spans="4:4" x14ac:dyDescent="0.2">
      <c r="D858" s="139"/>
    </row>
    <row r="859" spans="4:4" x14ac:dyDescent="0.2">
      <c r="D859" s="139"/>
    </row>
    <row r="860" spans="4:4" x14ac:dyDescent="0.2">
      <c r="D860" s="139"/>
    </row>
    <row r="861" spans="4:4" x14ac:dyDescent="0.2">
      <c r="D861" s="139"/>
    </row>
    <row r="862" spans="4:4" x14ac:dyDescent="0.2">
      <c r="D862" s="139"/>
    </row>
    <row r="863" spans="4:4" x14ac:dyDescent="0.2">
      <c r="D863" s="139"/>
    </row>
    <row r="864" spans="4:4" x14ac:dyDescent="0.2">
      <c r="D864" s="139"/>
    </row>
    <row r="865" spans="4:4" x14ac:dyDescent="0.2">
      <c r="D865" s="139"/>
    </row>
    <row r="866" spans="4:4" x14ac:dyDescent="0.2">
      <c r="D866" s="139"/>
    </row>
    <row r="867" spans="4:4" x14ac:dyDescent="0.2">
      <c r="D867" s="139"/>
    </row>
    <row r="868" spans="4:4" x14ac:dyDescent="0.2">
      <c r="D868" s="139"/>
    </row>
    <row r="869" spans="4:4" x14ac:dyDescent="0.2">
      <c r="D869" s="139"/>
    </row>
    <row r="870" spans="4:4" x14ac:dyDescent="0.2">
      <c r="D870" s="139"/>
    </row>
    <row r="871" spans="4:4" x14ac:dyDescent="0.2">
      <c r="D871" s="139"/>
    </row>
    <row r="872" spans="4:4" x14ac:dyDescent="0.2">
      <c r="D872" s="139"/>
    </row>
    <row r="873" spans="4:4" x14ac:dyDescent="0.2">
      <c r="D873" s="139"/>
    </row>
    <row r="874" spans="4:4" x14ac:dyDescent="0.2">
      <c r="D874" s="139"/>
    </row>
    <row r="875" spans="4:4" x14ac:dyDescent="0.2">
      <c r="D875" s="139"/>
    </row>
    <row r="876" spans="4:4" x14ac:dyDescent="0.2">
      <c r="D876" s="139"/>
    </row>
    <row r="877" spans="4:4" x14ac:dyDescent="0.2">
      <c r="D877" s="139"/>
    </row>
    <row r="878" spans="4:4" x14ac:dyDescent="0.2">
      <c r="D878" s="139"/>
    </row>
    <row r="879" spans="4:4" x14ac:dyDescent="0.2">
      <c r="D879" s="139"/>
    </row>
    <row r="880" spans="4:4" x14ac:dyDescent="0.2">
      <c r="D880" s="139"/>
    </row>
    <row r="881" spans="4:4" x14ac:dyDescent="0.2">
      <c r="D881" s="139"/>
    </row>
    <row r="882" spans="4:4" x14ac:dyDescent="0.2">
      <c r="D882" s="139"/>
    </row>
    <row r="883" spans="4:4" x14ac:dyDescent="0.2">
      <c r="D883" s="139"/>
    </row>
    <row r="884" spans="4:4" x14ac:dyDescent="0.2">
      <c r="D884" s="139"/>
    </row>
    <row r="885" spans="4:4" x14ac:dyDescent="0.2">
      <c r="D885" s="139"/>
    </row>
    <row r="886" spans="4:4" x14ac:dyDescent="0.2">
      <c r="D886" s="139"/>
    </row>
    <row r="887" spans="4:4" x14ac:dyDescent="0.2">
      <c r="D887" s="139"/>
    </row>
    <row r="888" spans="4:4" x14ac:dyDescent="0.2">
      <c r="D888" s="139"/>
    </row>
    <row r="889" spans="4:4" x14ac:dyDescent="0.2">
      <c r="D889" s="139"/>
    </row>
    <row r="890" spans="4:4" x14ac:dyDescent="0.2">
      <c r="D890" s="139"/>
    </row>
    <row r="891" spans="4:4" x14ac:dyDescent="0.2">
      <c r="D891" s="139"/>
    </row>
    <row r="892" spans="4:4" x14ac:dyDescent="0.2">
      <c r="D892" s="139"/>
    </row>
    <row r="893" spans="4:4" x14ac:dyDescent="0.2">
      <c r="D893" s="139"/>
    </row>
    <row r="894" spans="4:4" x14ac:dyDescent="0.2">
      <c r="D894" s="139"/>
    </row>
    <row r="895" spans="4:4" x14ac:dyDescent="0.2">
      <c r="D895" s="139"/>
    </row>
    <row r="896" spans="4:4" x14ac:dyDescent="0.2">
      <c r="D896" s="139"/>
    </row>
    <row r="897" spans="4:4" x14ac:dyDescent="0.2">
      <c r="D897" s="139"/>
    </row>
    <row r="898" spans="4:4" x14ac:dyDescent="0.2">
      <c r="D898" s="139"/>
    </row>
    <row r="899" spans="4:4" x14ac:dyDescent="0.2">
      <c r="D899" s="139"/>
    </row>
    <row r="900" spans="4:4" x14ac:dyDescent="0.2">
      <c r="D900" s="139"/>
    </row>
    <row r="901" spans="4:4" x14ac:dyDescent="0.2">
      <c r="D901" s="139"/>
    </row>
    <row r="902" spans="4:4" x14ac:dyDescent="0.2">
      <c r="D902" s="139"/>
    </row>
    <row r="903" spans="4:4" x14ac:dyDescent="0.2">
      <c r="D903" s="139"/>
    </row>
    <row r="904" spans="4:4" x14ac:dyDescent="0.2">
      <c r="D904" s="139"/>
    </row>
    <row r="905" spans="4:4" x14ac:dyDescent="0.2">
      <c r="D905" s="139"/>
    </row>
    <row r="906" spans="4:4" x14ac:dyDescent="0.2">
      <c r="D906" s="139"/>
    </row>
    <row r="907" spans="4:4" x14ac:dyDescent="0.2">
      <c r="D907" s="139"/>
    </row>
    <row r="908" spans="4:4" x14ac:dyDescent="0.2">
      <c r="D908" s="139"/>
    </row>
    <row r="909" spans="4:4" x14ac:dyDescent="0.2">
      <c r="D909" s="139"/>
    </row>
    <row r="910" spans="4:4" x14ac:dyDescent="0.2">
      <c r="D910" s="139"/>
    </row>
    <row r="911" spans="4:4" x14ac:dyDescent="0.2">
      <c r="D911" s="139"/>
    </row>
    <row r="912" spans="4:4" x14ac:dyDescent="0.2">
      <c r="D912" s="139"/>
    </row>
    <row r="913" spans="4:4" x14ac:dyDescent="0.2">
      <c r="D913" s="139"/>
    </row>
    <row r="914" spans="4:4" x14ac:dyDescent="0.2">
      <c r="D914" s="139"/>
    </row>
    <row r="915" spans="4:4" x14ac:dyDescent="0.2">
      <c r="D915" s="139"/>
    </row>
    <row r="916" spans="4:4" x14ac:dyDescent="0.2">
      <c r="D916" s="139"/>
    </row>
    <row r="917" spans="4:4" x14ac:dyDescent="0.2">
      <c r="D917" s="139"/>
    </row>
    <row r="918" spans="4:4" x14ac:dyDescent="0.2">
      <c r="D918" s="139"/>
    </row>
    <row r="919" spans="4:4" x14ac:dyDescent="0.2">
      <c r="D919" s="139"/>
    </row>
    <row r="920" spans="4:4" x14ac:dyDescent="0.2">
      <c r="D920" s="139"/>
    </row>
    <row r="921" spans="4:4" x14ac:dyDescent="0.2">
      <c r="D921" s="139"/>
    </row>
    <row r="922" spans="4:4" x14ac:dyDescent="0.2">
      <c r="D922" s="139"/>
    </row>
    <row r="923" spans="4:4" x14ac:dyDescent="0.2">
      <c r="D923" s="139"/>
    </row>
    <row r="924" spans="4:4" x14ac:dyDescent="0.2">
      <c r="D924" s="139"/>
    </row>
    <row r="925" spans="4:4" x14ac:dyDescent="0.2">
      <c r="D925" s="139"/>
    </row>
    <row r="926" spans="4:4" x14ac:dyDescent="0.2">
      <c r="D926" s="139"/>
    </row>
    <row r="927" spans="4:4" x14ac:dyDescent="0.2">
      <c r="D927" s="139"/>
    </row>
    <row r="928" spans="4:4" x14ac:dyDescent="0.2">
      <c r="D928" s="139"/>
    </row>
    <row r="929" spans="4:4" x14ac:dyDescent="0.2">
      <c r="D929" s="139"/>
    </row>
    <row r="930" spans="4:4" x14ac:dyDescent="0.2">
      <c r="D930" s="139"/>
    </row>
    <row r="931" spans="4:4" x14ac:dyDescent="0.2">
      <c r="D931" s="139"/>
    </row>
    <row r="932" spans="4:4" x14ac:dyDescent="0.2">
      <c r="D932" s="139"/>
    </row>
    <row r="933" spans="4:4" x14ac:dyDescent="0.2">
      <c r="D933" s="139"/>
    </row>
    <row r="934" spans="4:4" x14ac:dyDescent="0.2">
      <c r="D934" s="139"/>
    </row>
    <row r="935" spans="4:4" x14ac:dyDescent="0.2">
      <c r="D935" s="139"/>
    </row>
    <row r="936" spans="4:4" x14ac:dyDescent="0.2">
      <c r="D936" s="139"/>
    </row>
    <row r="937" spans="4:4" x14ac:dyDescent="0.2">
      <c r="D937" s="139"/>
    </row>
    <row r="938" spans="4:4" x14ac:dyDescent="0.2">
      <c r="D938" s="139"/>
    </row>
    <row r="939" spans="4:4" x14ac:dyDescent="0.2">
      <c r="D939" s="139"/>
    </row>
    <row r="940" spans="4:4" x14ac:dyDescent="0.2">
      <c r="D940" s="139"/>
    </row>
    <row r="941" spans="4:4" x14ac:dyDescent="0.2">
      <c r="D941" s="139"/>
    </row>
    <row r="942" spans="4:4" x14ac:dyDescent="0.2">
      <c r="D942" s="139"/>
    </row>
    <row r="943" spans="4:4" x14ac:dyDescent="0.2">
      <c r="D943" s="139"/>
    </row>
    <row r="944" spans="4:4" x14ac:dyDescent="0.2">
      <c r="D944" s="139"/>
    </row>
    <row r="945" spans="4:4" x14ac:dyDescent="0.2">
      <c r="D945" s="139"/>
    </row>
    <row r="946" spans="4:4" x14ac:dyDescent="0.2">
      <c r="D946" s="139"/>
    </row>
    <row r="947" spans="4:4" x14ac:dyDescent="0.2">
      <c r="D947" s="139"/>
    </row>
    <row r="948" spans="4:4" x14ac:dyDescent="0.2">
      <c r="D948" s="139"/>
    </row>
    <row r="949" spans="4:4" x14ac:dyDescent="0.2">
      <c r="D949" s="139"/>
    </row>
    <row r="950" spans="4:4" x14ac:dyDescent="0.2">
      <c r="D950" s="139"/>
    </row>
    <row r="951" spans="4:4" x14ac:dyDescent="0.2">
      <c r="D951" s="139"/>
    </row>
    <row r="952" spans="4:4" x14ac:dyDescent="0.2">
      <c r="D952" s="139"/>
    </row>
    <row r="953" spans="4:4" x14ac:dyDescent="0.2">
      <c r="D953" s="139"/>
    </row>
    <row r="954" spans="4:4" x14ac:dyDescent="0.2">
      <c r="D954" s="139"/>
    </row>
    <row r="955" spans="4:4" x14ac:dyDescent="0.2">
      <c r="D955" s="139"/>
    </row>
    <row r="956" spans="4:4" x14ac:dyDescent="0.2">
      <c r="D956" s="139"/>
    </row>
    <row r="957" spans="4:4" x14ac:dyDescent="0.2">
      <c r="D957" s="139"/>
    </row>
    <row r="958" spans="4:4" x14ac:dyDescent="0.2">
      <c r="D958" s="139"/>
    </row>
    <row r="959" spans="4:4" x14ac:dyDescent="0.2">
      <c r="D959" s="139"/>
    </row>
    <row r="960" spans="4:4" x14ac:dyDescent="0.2">
      <c r="D960" s="139"/>
    </row>
    <row r="961" spans="4:4" x14ac:dyDescent="0.2">
      <c r="D961" s="139"/>
    </row>
    <row r="962" spans="4:4" x14ac:dyDescent="0.2">
      <c r="D962" s="139"/>
    </row>
    <row r="963" spans="4:4" x14ac:dyDescent="0.2">
      <c r="D963" s="139"/>
    </row>
    <row r="964" spans="4:4" x14ac:dyDescent="0.2">
      <c r="D964" s="139"/>
    </row>
    <row r="965" spans="4:4" x14ac:dyDescent="0.2">
      <c r="D965" s="139"/>
    </row>
    <row r="966" spans="4:4" x14ac:dyDescent="0.2">
      <c r="D966" s="139"/>
    </row>
    <row r="967" spans="4:4" x14ac:dyDescent="0.2">
      <c r="D967" s="139"/>
    </row>
    <row r="968" spans="4:4" x14ac:dyDescent="0.2">
      <c r="D968" s="139"/>
    </row>
    <row r="969" spans="4:4" x14ac:dyDescent="0.2">
      <c r="D969" s="139"/>
    </row>
    <row r="970" spans="4:4" x14ac:dyDescent="0.2">
      <c r="D970" s="139"/>
    </row>
    <row r="971" spans="4:4" x14ac:dyDescent="0.2">
      <c r="D971" s="139"/>
    </row>
    <row r="972" spans="4:4" x14ac:dyDescent="0.2">
      <c r="D972" s="139"/>
    </row>
    <row r="973" spans="4:4" x14ac:dyDescent="0.2">
      <c r="D973" s="139"/>
    </row>
    <row r="974" spans="4:4" x14ac:dyDescent="0.2">
      <c r="D974" s="139"/>
    </row>
    <row r="975" spans="4:4" x14ac:dyDescent="0.2">
      <c r="D975" s="139"/>
    </row>
    <row r="976" spans="4:4" x14ac:dyDescent="0.2">
      <c r="D976" s="139"/>
    </row>
    <row r="977" spans="4:4" x14ac:dyDescent="0.2">
      <c r="D977" s="139"/>
    </row>
    <row r="978" spans="4:4" x14ac:dyDescent="0.2">
      <c r="D978" s="139"/>
    </row>
    <row r="979" spans="4:4" x14ac:dyDescent="0.2">
      <c r="D979" s="139"/>
    </row>
    <row r="980" spans="4:4" x14ac:dyDescent="0.2">
      <c r="D980" s="139"/>
    </row>
    <row r="981" spans="4:4" x14ac:dyDescent="0.2">
      <c r="D981" s="139"/>
    </row>
    <row r="982" spans="4:4" x14ac:dyDescent="0.2">
      <c r="D982" s="139"/>
    </row>
    <row r="983" spans="4:4" x14ac:dyDescent="0.2">
      <c r="D983" s="139"/>
    </row>
    <row r="984" spans="4:4" x14ac:dyDescent="0.2">
      <c r="D984" s="139"/>
    </row>
    <row r="985" spans="4:4" x14ac:dyDescent="0.2">
      <c r="D985" s="139"/>
    </row>
    <row r="986" spans="4:4" x14ac:dyDescent="0.2">
      <c r="D986" s="139"/>
    </row>
    <row r="987" spans="4:4" x14ac:dyDescent="0.2">
      <c r="D987" s="139"/>
    </row>
    <row r="988" spans="4:4" x14ac:dyDescent="0.2">
      <c r="D988" s="139"/>
    </row>
    <row r="989" spans="4:4" x14ac:dyDescent="0.2">
      <c r="D989" s="139"/>
    </row>
    <row r="990" spans="4:4" x14ac:dyDescent="0.2">
      <c r="D990" s="139"/>
    </row>
    <row r="991" spans="4:4" x14ac:dyDescent="0.2">
      <c r="D991" s="139"/>
    </row>
    <row r="992" spans="4:4" x14ac:dyDescent="0.2">
      <c r="D992" s="139"/>
    </row>
    <row r="993" spans="4:4" x14ac:dyDescent="0.2">
      <c r="D993" s="139"/>
    </row>
    <row r="994" spans="4:4" x14ac:dyDescent="0.2">
      <c r="D994" s="139"/>
    </row>
    <row r="995" spans="4:4" x14ac:dyDescent="0.2">
      <c r="D995" s="139"/>
    </row>
    <row r="996" spans="4:4" x14ac:dyDescent="0.2">
      <c r="D996" s="139"/>
    </row>
    <row r="997" spans="4:4" x14ac:dyDescent="0.2">
      <c r="D997" s="139"/>
    </row>
    <row r="998" spans="4:4" x14ac:dyDescent="0.2">
      <c r="D998" s="139"/>
    </row>
    <row r="999" spans="4:4" x14ac:dyDescent="0.2">
      <c r="D999" s="139"/>
    </row>
    <row r="1000" spans="4:4" x14ac:dyDescent="0.2">
      <c r="D1000" s="139"/>
    </row>
    <row r="1001" spans="4:4" x14ac:dyDescent="0.2">
      <c r="D1001" s="139"/>
    </row>
    <row r="1002" spans="4:4" x14ac:dyDescent="0.2">
      <c r="D1002" s="139"/>
    </row>
    <row r="1003" spans="4:4" x14ac:dyDescent="0.2">
      <c r="D1003" s="139"/>
    </row>
    <row r="1004" spans="4:4" x14ac:dyDescent="0.2">
      <c r="D1004" s="139"/>
    </row>
    <row r="1005" spans="4:4" x14ac:dyDescent="0.2">
      <c r="D1005" s="139"/>
    </row>
    <row r="1006" spans="4:4" x14ac:dyDescent="0.2">
      <c r="D1006" s="139"/>
    </row>
    <row r="1007" spans="4:4" x14ac:dyDescent="0.2">
      <c r="D1007" s="139"/>
    </row>
    <row r="1008" spans="4:4" x14ac:dyDescent="0.2">
      <c r="D1008" s="139"/>
    </row>
    <row r="1009" spans="4:4" x14ac:dyDescent="0.2">
      <c r="D1009" s="139"/>
    </row>
    <row r="1010" spans="4:4" x14ac:dyDescent="0.2">
      <c r="D1010" s="139"/>
    </row>
    <row r="1011" spans="4:4" x14ac:dyDescent="0.2">
      <c r="D1011" s="139"/>
    </row>
    <row r="1012" spans="4:4" x14ac:dyDescent="0.2">
      <c r="D1012" s="139"/>
    </row>
    <row r="1013" spans="4:4" x14ac:dyDescent="0.2">
      <c r="D1013" s="139"/>
    </row>
    <row r="1014" spans="4:4" x14ac:dyDescent="0.2">
      <c r="D1014" s="139"/>
    </row>
    <row r="1015" spans="4:4" x14ac:dyDescent="0.2">
      <c r="D1015" s="139"/>
    </row>
    <row r="1016" spans="4:4" x14ac:dyDescent="0.2">
      <c r="D1016" s="139"/>
    </row>
    <row r="1017" spans="4:4" x14ac:dyDescent="0.2">
      <c r="D1017" s="139"/>
    </row>
    <row r="1018" spans="4:4" x14ac:dyDescent="0.2">
      <c r="D1018" s="139"/>
    </row>
    <row r="1019" spans="4:4" x14ac:dyDescent="0.2">
      <c r="D1019" s="139"/>
    </row>
    <row r="1020" spans="4:4" x14ac:dyDescent="0.2">
      <c r="D1020" s="139"/>
    </row>
    <row r="1021" spans="4:4" x14ac:dyDescent="0.2">
      <c r="D1021" s="139"/>
    </row>
    <row r="1022" spans="4:4" x14ac:dyDescent="0.2">
      <c r="D1022" s="139"/>
    </row>
    <row r="1023" spans="4:4" x14ac:dyDescent="0.2">
      <c r="D1023" s="139"/>
    </row>
    <row r="1024" spans="4:4" x14ac:dyDescent="0.2">
      <c r="D1024" s="139"/>
    </row>
    <row r="1025" spans="4:4" x14ac:dyDescent="0.2">
      <c r="D1025" s="139"/>
    </row>
    <row r="1026" spans="4:4" x14ac:dyDescent="0.2">
      <c r="D1026" s="139"/>
    </row>
    <row r="1027" spans="4:4" x14ac:dyDescent="0.2">
      <c r="D1027" s="139"/>
    </row>
    <row r="1028" spans="4:4" x14ac:dyDescent="0.2">
      <c r="D1028" s="139"/>
    </row>
    <row r="1029" spans="4:4" x14ac:dyDescent="0.2">
      <c r="D1029" s="139"/>
    </row>
    <row r="1030" spans="4:4" x14ac:dyDescent="0.2">
      <c r="D1030" s="139"/>
    </row>
    <row r="1031" spans="4:4" x14ac:dyDescent="0.2">
      <c r="D1031" s="139"/>
    </row>
    <row r="1032" spans="4:4" x14ac:dyDescent="0.2">
      <c r="D1032" s="139"/>
    </row>
    <row r="1033" spans="4:4" x14ac:dyDescent="0.2">
      <c r="D1033" s="139"/>
    </row>
    <row r="1034" spans="4:4" x14ac:dyDescent="0.2">
      <c r="D1034" s="139"/>
    </row>
    <row r="1035" spans="4:4" x14ac:dyDescent="0.2">
      <c r="D1035" s="139"/>
    </row>
    <row r="1036" spans="4:4" x14ac:dyDescent="0.2">
      <c r="D1036" s="139"/>
    </row>
    <row r="1037" spans="4:4" x14ac:dyDescent="0.2">
      <c r="D1037" s="139"/>
    </row>
    <row r="1038" spans="4:4" x14ac:dyDescent="0.2">
      <c r="D1038" s="139"/>
    </row>
    <row r="1039" spans="4:4" x14ac:dyDescent="0.2">
      <c r="D1039" s="139"/>
    </row>
    <row r="1040" spans="4:4" x14ac:dyDescent="0.2">
      <c r="D1040" s="139"/>
    </row>
    <row r="1041" spans="4:4" x14ac:dyDescent="0.2">
      <c r="D1041" s="139"/>
    </row>
    <row r="1042" spans="4:4" x14ac:dyDescent="0.2">
      <c r="D1042" s="139"/>
    </row>
    <row r="1043" spans="4:4" x14ac:dyDescent="0.2">
      <c r="D1043" s="139"/>
    </row>
    <row r="1044" spans="4:4" x14ac:dyDescent="0.2">
      <c r="D1044" s="139"/>
    </row>
    <row r="1045" spans="4:4" x14ac:dyDescent="0.2">
      <c r="D1045" s="139"/>
    </row>
    <row r="1046" spans="4:4" x14ac:dyDescent="0.2">
      <c r="D1046" s="139"/>
    </row>
    <row r="1047" spans="4:4" x14ac:dyDescent="0.2">
      <c r="D1047" s="139"/>
    </row>
    <row r="1048" spans="4:4" x14ac:dyDescent="0.2">
      <c r="D1048" s="139"/>
    </row>
    <row r="1049" spans="4:4" x14ac:dyDescent="0.2">
      <c r="D1049" s="139"/>
    </row>
    <row r="1050" spans="4:4" x14ac:dyDescent="0.2">
      <c r="D1050" s="139"/>
    </row>
    <row r="1051" spans="4:4" x14ac:dyDescent="0.2">
      <c r="D1051" s="139"/>
    </row>
    <row r="1052" spans="4:4" x14ac:dyDescent="0.2">
      <c r="D1052" s="139"/>
    </row>
    <row r="1053" spans="4:4" x14ac:dyDescent="0.2">
      <c r="D1053" s="139"/>
    </row>
    <row r="1054" spans="4:4" x14ac:dyDescent="0.2">
      <c r="D1054" s="139"/>
    </row>
    <row r="1055" spans="4:4" x14ac:dyDescent="0.2">
      <c r="D1055" s="139"/>
    </row>
    <row r="1056" spans="4:4" x14ac:dyDescent="0.2">
      <c r="D1056" s="139"/>
    </row>
    <row r="1057" spans="4:4" x14ac:dyDescent="0.2">
      <c r="D1057" s="139"/>
    </row>
    <row r="1058" spans="4:4" x14ac:dyDescent="0.2">
      <c r="D1058" s="139"/>
    </row>
    <row r="1059" spans="4:4" x14ac:dyDescent="0.2">
      <c r="D1059" s="139"/>
    </row>
    <row r="1060" spans="4:4" x14ac:dyDescent="0.2">
      <c r="D1060" s="139"/>
    </row>
    <row r="1061" spans="4:4" x14ac:dyDescent="0.2">
      <c r="D1061" s="139"/>
    </row>
    <row r="1062" spans="4:4" x14ac:dyDescent="0.2">
      <c r="D1062" s="139"/>
    </row>
    <row r="1063" spans="4:4" x14ac:dyDescent="0.2">
      <c r="D1063" s="139"/>
    </row>
    <row r="1064" spans="4:4" x14ac:dyDescent="0.2">
      <c r="D1064" s="139"/>
    </row>
    <row r="1065" spans="4:4" x14ac:dyDescent="0.2">
      <c r="D1065" s="139"/>
    </row>
    <row r="1066" spans="4:4" x14ac:dyDescent="0.2">
      <c r="D1066" s="139"/>
    </row>
    <row r="1067" spans="4:4" x14ac:dyDescent="0.2">
      <c r="D1067" s="139"/>
    </row>
    <row r="1068" spans="4:4" x14ac:dyDescent="0.2">
      <c r="D1068" s="139"/>
    </row>
    <row r="1069" spans="4:4" x14ac:dyDescent="0.2">
      <c r="D1069" s="139"/>
    </row>
    <row r="1070" spans="4:4" x14ac:dyDescent="0.2">
      <c r="D1070" s="139"/>
    </row>
    <row r="1071" spans="4:4" x14ac:dyDescent="0.2">
      <c r="D1071" s="139"/>
    </row>
    <row r="1072" spans="4:4" x14ac:dyDescent="0.2">
      <c r="D1072" s="139"/>
    </row>
    <row r="1073" spans="4:4" x14ac:dyDescent="0.2">
      <c r="D1073" s="139"/>
    </row>
    <row r="1074" spans="4:4" x14ac:dyDescent="0.2">
      <c r="D1074" s="139"/>
    </row>
    <row r="1075" spans="4:4" x14ac:dyDescent="0.2">
      <c r="D1075" s="139"/>
    </row>
    <row r="1076" spans="4:4" x14ac:dyDescent="0.2">
      <c r="D1076" s="139"/>
    </row>
    <row r="1077" spans="4:4" x14ac:dyDescent="0.2">
      <c r="D1077" s="139"/>
    </row>
    <row r="1078" spans="4:4" x14ac:dyDescent="0.2">
      <c r="D1078" s="139"/>
    </row>
    <row r="1079" spans="4:4" x14ac:dyDescent="0.2">
      <c r="D1079" s="139"/>
    </row>
    <row r="1080" spans="4:4" x14ac:dyDescent="0.2">
      <c r="D1080" s="139"/>
    </row>
    <row r="1081" spans="4:4" x14ac:dyDescent="0.2">
      <c r="D1081" s="139"/>
    </row>
    <row r="1082" spans="4:4" x14ac:dyDescent="0.2">
      <c r="D1082" s="139"/>
    </row>
    <row r="1083" spans="4:4" x14ac:dyDescent="0.2">
      <c r="D1083" s="139"/>
    </row>
    <row r="1084" spans="4:4" x14ac:dyDescent="0.2">
      <c r="D1084" s="139"/>
    </row>
    <row r="1085" spans="4:4" x14ac:dyDescent="0.2">
      <c r="D1085" s="139"/>
    </row>
    <row r="1086" spans="4:4" x14ac:dyDescent="0.2">
      <c r="D1086" s="139"/>
    </row>
    <row r="1087" spans="4:4" x14ac:dyDescent="0.2">
      <c r="D1087" s="139"/>
    </row>
    <row r="1088" spans="4:4" x14ac:dyDescent="0.2">
      <c r="D1088" s="139"/>
    </row>
    <row r="1089" spans="4:4" x14ac:dyDescent="0.2">
      <c r="D1089" s="139"/>
    </row>
    <row r="1090" spans="4:4" x14ac:dyDescent="0.2">
      <c r="D1090" s="139"/>
    </row>
    <row r="1091" spans="4:4" x14ac:dyDescent="0.2">
      <c r="D1091" s="139"/>
    </row>
    <row r="1092" spans="4:4" x14ac:dyDescent="0.2">
      <c r="D1092" s="139"/>
    </row>
    <row r="1093" spans="4:4" x14ac:dyDescent="0.2">
      <c r="D1093" s="139"/>
    </row>
    <row r="1094" spans="4:4" x14ac:dyDescent="0.2">
      <c r="D1094" s="139"/>
    </row>
    <row r="1095" spans="4:4" x14ac:dyDescent="0.2">
      <c r="D1095" s="139"/>
    </row>
    <row r="1096" spans="4:4" x14ac:dyDescent="0.2">
      <c r="D1096" s="139"/>
    </row>
    <row r="1097" spans="4:4" x14ac:dyDescent="0.2">
      <c r="D1097" s="139"/>
    </row>
    <row r="1098" spans="4:4" x14ac:dyDescent="0.2">
      <c r="D1098" s="139"/>
    </row>
    <row r="1099" spans="4:4" x14ac:dyDescent="0.2">
      <c r="D1099" s="139"/>
    </row>
    <row r="1100" spans="4:4" x14ac:dyDescent="0.2">
      <c r="D1100" s="139"/>
    </row>
    <row r="1101" spans="4:4" x14ac:dyDescent="0.2">
      <c r="D1101" s="139"/>
    </row>
    <row r="1102" spans="4:4" x14ac:dyDescent="0.2">
      <c r="D1102" s="139"/>
    </row>
    <row r="1103" spans="4:4" x14ac:dyDescent="0.2">
      <c r="D1103" s="139"/>
    </row>
    <row r="1104" spans="4:4" x14ac:dyDescent="0.2">
      <c r="D1104" s="139"/>
    </row>
    <row r="1105" spans="4:4" x14ac:dyDescent="0.2">
      <c r="D1105" s="139"/>
    </row>
    <row r="1106" spans="4:4" x14ac:dyDescent="0.2">
      <c r="D1106" s="139"/>
    </row>
    <row r="1107" spans="4:4" x14ac:dyDescent="0.2">
      <c r="D1107" s="139"/>
    </row>
    <row r="1108" spans="4:4" x14ac:dyDescent="0.2">
      <c r="D1108" s="139"/>
    </row>
    <row r="1109" spans="4:4" x14ac:dyDescent="0.2">
      <c r="D1109" s="139"/>
    </row>
    <row r="1110" spans="4:4" x14ac:dyDescent="0.2">
      <c r="D1110" s="139"/>
    </row>
    <row r="1111" spans="4:4" x14ac:dyDescent="0.2">
      <c r="D1111" s="139"/>
    </row>
    <row r="1112" spans="4:4" x14ac:dyDescent="0.2">
      <c r="D1112" s="139"/>
    </row>
    <row r="1113" spans="4:4" x14ac:dyDescent="0.2">
      <c r="D1113" s="139"/>
    </row>
    <row r="1114" spans="4:4" x14ac:dyDescent="0.2">
      <c r="D1114" s="139"/>
    </row>
    <row r="1115" spans="4:4" x14ac:dyDescent="0.2">
      <c r="D1115" s="139"/>
    </row>
    <row r="1116" spans="4:4" x14ac:dyDescent="0.2">
      <c r="D1116" s="139"/>
    </row>
    <row r="1117" spans="4:4" x14ac:dyDescent="0.2">
      <c r="D1117" s="139"/>
    </row>
    <row r="1118" spans="4:4" x14ac:dyDescent="0.2">
      <c r="D1118" s="139"/>
    </row>
    <row r="1119" spans="4:4" x14ac:dyDescent="0.2">
      <c r="D1119" s="139"/>
    </row>
    <row r="1120" spans="4:4" x14ac:dyDescent="0.2">
      <c r="D1120" s="139"/>
    </row>
    <row r="1121" spans="4:4" x14ac:dyDescent="0.2">
      <c r="D1121" s="139"/>
    </row>
    <row r="1122" spans="4:4" x14ac:dyDescent="0.2">
      <c r="D1122" s="139"/>
    </row>
    <row r="1123" spans="4:4" x14ac:dyDescent="0.2">
      <c r="D1123" s="139"/>
    </row>
    <row r="1124" spans="4:4" x14ac:dyDescent="0.2">
      <c r="D1124" s="139"/>
    </row>
    <row r="1125" spans="4:4" x14ac:dyDescent="0.2">
      <c r="D1125" s="139"/>
    </row>
    <row r="1126" spans="4:4" x14ac:dyDescent="0.2">
      <c r="D1126" s="139"/>
    </row>
    <row r="1127" spans="4:4" x14ac:dyDescent="0.2">
      <c r="D1127" s="139"/>
    </row>
    <row r="1128" spans="4:4" x14ac:dyDescent="0.2">
      <c r="D1128" s="139"/>
    </row>
    <row r="1129" spans="4:4" x14ac:dyDescent="0.2">
      <c r="D1129" s="139"/>
    </row>
    <row r="1130" spans="4:4" x14ac:dyDescent="0.2">
      <c r="D1130" s="139"/>
    </row>
    <row r="1131" spans="4:4" x14ac:dyDescent="0.2">
      <c r="D1131" s="139"/>
    </row>
    <row r="1132" spans="4:4" x14ac:dyDescent="0.2">
      <c r="D1132" s="139"/>
    </row>
    <row r="1133" spans="4:4" x14ac:dyDescent="0.2">
      <c r="D1133" s="139"/>
    </row>
    <row r="1134" spans="4:4" x14ac:dyDescent="0.2">
      <c r="D1134" s="139"/>
    </row>
    <row r="1135" spans="4:4" x14ac:dyDescent="0.2">
      <c r="D1135" s="139"/>
    </row>
    <row r="1136" spans="4:4" x14ac:dyDescent="0.2">
      <c r="D1136" s="139"/>
    </row>
    <row r="1137" spans="4:4" x14ac:dyDescent="0.2">
      <c r="D1137" s="139"/>
    </row>
    <row r="1138" spans="4:4" x14ac:dyDescent="0.2">
      <c r="D1138" s="139"/>
    </row>
    <row r="1139" spans="4:4" x14ac:dyDescent="0.2">
      <c r="D1139" s="139"/>
    </row>
    <row r="1140" spans="4:4" x14ac:dyDescent="0.2">
      <c r="D1140" s="139"/>
    </row>
    <row r="1141" spans="4:4" x14ac:dyDescent="0.2">
      <c r="D1141" s="139"/>
    </row>
    <row r="1142" spans="4:4" x14ac:dyDescent="0.2">
      <c r="D1142" s="139"/>
    </row>
    <row r="1143" spans="4:4" x14ac:dyDescent="0.2">
      <c r="D1143" s="139"/>
    </row>
    <row r="1144" spans="4:4" x14ac:dyDescent="0.2">
      <c r="D1144" s="139"/>
    </row>
    <row r="1145" spans="4:4" x14ac:dyDescent="0.2">
      <c r="D1145" s="139"/>
    </row>
    <row r="1146" spans="4:4" x14ac:dyDescent="0.2">
      <c r="D1146" s="139"/>
    </row>
    <row r="1147" spans="4:4" x14ac:dyDescent="0.2">
      <c r="D1147" s="139"/>
    </row>
    <row r="1148" spans="4:4" x14ac:dyDescent="0.2">
      <c r="D1148" s="139"/>
    </row>
    <row r="1149" spans="4:4" x14ac:dyDescent="0.2">
      <c r="D1149" s="139"/>
    </row>
    <row r="1150" spans="4:4" x14ac:dyDescent="0.2">
      <c r="D1150" s="139"/>
    </row>
    <row r="1151" spans="4:4" x14ac:dyDescent="0.2">
      <c r="D1151" s="139"/>
    </row>
    <row r="1152" spans="4:4" x14ac:dyDescent="0.2">
      <c r="D1152" s="139"/>
    </row>
    <row r="1153" spans="4:4" x14ac:dyDescent="0.2">
      <c r="D1153" s="139"/>
    </row>
    <row r="1154" spans="4:4" x14ac:dyDescent="0.2">
      <c r="D1154" s="139"/>
    </row>
    <row r="1155" spans="4:4" x14ac:dyDescent="0.2">
      <c r="D1155" s="139"/>
    </row>
    <row r="1156" spans="4:4" x14ac:dyDescent="0.2">
      <c r="D1156" s="139"/>
    </row>
    <row r="1157" spans="4:4" x14ac:dyDescent="0.2">
      <c r="D1157" s="139"/>
    </row>
    <row r="1158" spans="4:4" x14ac:dyDescent="0.2">
      <c r="D1158" s="139"/>
    </row>
    <row r="1159" spans="4:4" x14ac:dyDescent="0.2">
      <c r="D1159" s="139"/>
    </row>
    <row r="1160" spans="4:4" x14ac:dyDescent="0.2">
      <c r="D1160" s="139"/>
    </row>
    <row r="1161" spans="4:4" x14ac:dyDescent="0.2">
      <c r="D1161" s="139"/>
    </row>
    <row r="1162" spans="4:4" x14ac:dyDescent="0.2">
      <c r="D1162" s="139"/>
    </row>
    <row r="1163" spans="4:4" x14ac:dyDescent="0.2">
      <c r="D1163" s="139"/>
    </row>
    <row r="1164" spans="4:4" x14ac:dyDescent="0.2">
      <c r="D1164" s="139"/>
    </row>
    <row r="1165" spans="4:4" x14ac:dyDescent="0.2">
      <c r="D1165" s="139"/>
    </row>
    <row r="1166" spans="4:4" x14ac:dyDescent="0.2">
      <c r="D1166" s="139"/>
    </row>
    <row r="1167" spans="4:4" x14ac:dyDescent="0.2">
      <c r="D1167" s="139"/>
    </row>
    <row r="1168" spans="4:4" x14ac:dyDescent="0.2">
      <c r="D1168" s="139"/>
    </row>
    <row r="1169" spans="4:4" x14ac:dyDescent="0.2">
      <c r="D1169" s="139"/>
    </row>
    <row r="1170" spans="4:4" x14ac:dyDescent="0.2">
      <c r="D1170" s="139"/>
    </row>
    <row r="1171" spans="4:4" x14ac:dyDescent="0.2">
      <c r="D1171" s="139"/>
    </row>
    <row r="1172" spans="4:4" x14ac:dyDescent="0.2">
      <c r="D1172" s="139"/>
    </row>
    <row r="1173" spans="4:4" x14ac:dyDescent="0.2">
      <c r="D1173" s="139"/>
    </row>
    <row r="1174" spans="4:4" x14ac:dyDescent="0.2">
      <c r="D1174" s="139"/>
    </row>
    <row r="1175" spans="4:4" x14ac:dyDescent="0.2">
      <c r="D1175" s="139"/>
    </row>
    <row r="1176" spans="4:4" x14ac:dyDescent="0.2">
      <c r="D1176" s="139"/>
    </row>
    <row r="1177" spans="4:4" x14ac:dyDescent="0.2">
      <c r="D1177" s="139"/>
    </row>
    <row r="1178" spans="4:4" x14ac:dyDescent="0.2">
      <c r="D1178" s="139"/>
    </row>
    <row r="1179" spans="4:4" x14ac:dyDescent="0.2">
      <c r="D1179" s="139"/>
    </row>
    <row r="1180" spans="4:4" x14ac:dyDescent="0.2">
      <c r="D1180" s="139"/>
    </row>
    <row r="1181" spans="4:4" x14ac:dyDescent="0.2">
      <c r="D1181" s="139"/>
    </row>
    <row r="1182" spans="4:4" x14ac:dyDescent="0.2">
      <c r="D1182" s="139"/>
    </row>
    <row r="1183" spans="4:4" x14ac:dyDescent="0.2">
      <c r="D1183" s="139"/>
    </row>
    <row r="1184" spans="4:4" x14ac:dyDescent="0.2">
      <c r="D1184" s="139"/>
    </row>
    <row r="1185" spans="4:4" x14ac:dyDescent="0.2">
      <c r="D1185" s="139"/>
    </row>
    <row r="1186" spans="4:4" x14ac:dyDescent="0.2">
      <c r="D1186" s="139"/>
    </row>
    <row r="1187" spans="4:4" x14ac:dyDescent="0.2">
      <c r="D1187" s="139"/>
    </row>
    <row r="1188" spans="4:4" x14ac:dyDescent="0.2">
      <c r="D1188" s="139"/>
    </row>
    <row r="1189" spans="4:4" x14ac:dyDescent="0.2">
      <c r="D1189" s="139"/>
    </row>
    <row r="1190" spans="4:4" x14ac:dyDescent="0.2">
      <c r="D1190" s="139"/>
    </row>
    <row r="1191" spans="4:4" x14ac:dyDescent="0.2">
      <c r="D1191" s="139"/>
    </row>
    <row r="1192" spans="4:4" x14ac:dyDescent="0.2">
      <c r="D1192" s="139"/>
    </row>
    <row r="1193" spans="4:4" x14ac:dyDescent="0.2">
      <c r="D1193" s="139"/>
    </row>
    <row r="1194" spans="4:4" x14ac:dyDescent="0.2">
      <c r="D1194" s="139"/>
    </row>
    <row r="1195" spans="4:4" x14ac:dyDescent="0.2">
      <c r="D1195" s="139"/>
    </row>
    <row r="1196" spans="4:4" x14ac:dyDescent="0.2">
      <c r="D1196" s="139"/>
    </row>
    <row r="1197" spans="4:4" x14ac:dyDescent="0.2">
      <c r="D1197" s="139"/>
    </row>
    <row r="1198" spans="4:4" x14ac:dyDescent="0.2">
      <c r="D1198" s="139"/>
    </row>
    <row r="1199" spans="4:4" x14ac:dyDescent="0.2">
      <c r="D1199" s="139"/>
    </row>
    <row r="1200" spans="4:4" x14ac:dyDescent="0.2">
      <c r="D1200" s="139"/>
    </row>
    <row r="1201" spans="4:4" x14ac:dyDescent="0.2">
      <c r="D1201" s="139"/>
    </row>
    <row r="1202" spans="4:4" x14ac:dyDescent="0.2">
      <c r="D1202" s="139"/>
    </row>
    <row r="1203" spans="4:4" x14ac:dyDescent="0.2">
      <c r="D1203" s="139"/>
    </row>
    <row r="1204" spans="4:4" x14ac:dyDescent="0.2">
      <c r="D1204" s="139"/>
    </row>
    <row r="1205" spans="4:4" x14ac:dyDescent="0.2">
      <c r="D1205" s="139"/>
    </row>
    <row r="1206" spans="4:4" x14ac:dyDescent="0.2">
      <c r="D1206" s="139"/>
    </row>
    <row r="1207" spans="4:4" x14ac:dyDescent="0.2">
      <c r="D1207" s="139"/>
    </row>
    <row r="1208" spans="4:4" x14ac:dyDescent="0.2">
      <c r="D1208" s="139"/>
    </row>
    <row r="1209" spans="4:4" x14ac:dyDescent="0.2">
      <c r="D1209" s="139"/>
    </row>
    <row r="1210" spans="4:4" x14ac:dyDescent="0.2">
      <c r="D1210" s="139"/>
    </row>
    <row r="1211" spans="4:4" x14ac:dyDescent="0.2">
      <c r="D1211" s="139"/>
    </row>
    <row r="1212" spans="4:4" x14ac:dyDescent="0.2">
      <c r="D1212" s="139"/>
    </row>
    <row r="1213" spans="4:4" x14ac:dyDescent="0.2">
      <c r="D1213" s="139"/>
    </row>
    <row r="1214" spans="4:4" x14ac:dyDescent="0.2">
      <c r="D1214" s="139"/>
    </row>
    <row r="1215" spans="4:4" x14ac:dyDescent="0.2">
      <c r="D1215" s="139"/>
    </row>
    <row r="1216" spans="4:4" x14ac:dyDescent="0.2">
      <c r="D1216" s="139"/>
    </row>
    <row r="1217" spans="4:4" x14ac:dyDescent="0.2">
      <c r="D1217" s="139"/>
    </row>
    <row r="1218" spans="4:4" x14ac:dyDescent="0.2">
      <c r="D1218" s="139"/>
    </row>
    <row r="1219" spans="4:4" x14ac:dyDescent="0.2">
      <c r="D1219" s="139"/>
    </row>
    <row r="1220" spans="4:4" x14ac:dyDescent="0.2">
      <c r="D1220" s="139"/>
    </row>
    <row r="1221" spans="4:4" x14ac:dyDescent="0.2">
      <c r="D1221" s="139"/>
    </row>
    <row r="1222" spans="4:4" x14ac:dyDescent="0.2">
      <c r="D1222" s="139"/>
    </row>
    <row r="1223" spans="4:4" x14ac:dyDescent="0.2">
      <c r="D1223" s="139"/>
    </row>
    <row r="1224" spans="4:4" x14ac:dyDescent="0.2">
      <c r="D1224" s="139"/>
    </row>
    <row r="1225" spans="4:4" x14ac:dyDescent="0.2">
      <c r="D1225" s="139"/>
    </row>
    <row r="1226" spans="4:4" x14ac:dyDescent="0.2">
      <c r="D1226" s="139"/>
    </row>
    <row r="1227" spans="4:4" x14ac:dyDescent="0.2">
      <c r="D1227" s="139"/>
    </row>
    <row r="1228" spans="4:4" x14ac:dyDescent="0.2">
      <c r="D1228" s="139"/>
    </row>
    <row r="1229" spans="4:4" x14ac:dyDescent="0.2">
      <c r="D1229" s="139"/>
    </row>
    <row r="1230" spans="4:4" x14ac:dyDescent="0.2">
      <c r="D1230" s="139"/>
    </row>
    <row r="1231" spans="4:4" x14ac:dyDescent="0.2">
      <c r="D1231" s="139"/>
    </row>
    <row r="1232" spans="4:4" x14ac:dyDescent="0.2">
      <c r="D1232" s="139"/>
    </row>
    <row r="1233" spans="4:4" x14ac:dyDescent="0.2">
      <c r="D1233" s="139"/>
    </row>
    <row r="1234" spans="4:4" x14ac:dyDescent="0.2">
      <c r="D1234" s="139"/>
    </row>
    <row r="1235" spans="4:4" x14ac:dyDescent="0.2">
      <c r="D1235" s="139"/>
    </row>
    <row r="1236" spans="4:4" x14ac:dyDescent="0.2">
      <c r="D1236" s="139"/>
    </row>
    <row r="1237" spans="4:4" x14ac:dyDescent="0.2">
      <c r="D1237" s="139"/>
    </row>
    <row r="1238" spans="4:4" x14ac:dyDescent="0.2">
      <c r="D1238" s="139"/>
    </row>
    <row r="1239" spans="4:4" x14ac:dyDescent="0.2">
      <c r="D1239" s="139"/>
    </row>
    <row r="1240" spans="4:4" x14ac:dyDescent="0.2">
      <c r="D1240" s="139"/>
    </row>
    <row r="1241" spans="4:4" x14ac:dyDescent="0.2">
      <c r="D1241" s="139"/>
    </row>
    <row r="1242" spans="4:4" x14ac:dyDescent="0.2">
      <c r="D1242" s="139"/>
    </row>
    <row r="1243" spans="4:4" x14ac:dyDescent="0.2">
      <c r="D1243" s="139"/>
    </row>
    <row r="1244" spans="4:4" x14ac:dyDescent="0.2">
      <c r="D1244" s="139"/>
    </row>
    <row r="1245" spans="4:4" x14ac:dyDescent="0.2">
      <c r="D1245" s="139"/>
    </row>
    <row r="1246" spans="4:4" x14ac:dyDescent="0.2">
      <c r="D1246" s="139"/>
    </row>
    <row r="1247" spans="4:4" x14ac:dyDescent="0.2">
      <c r="D1247" s="139"/>
    </row>
    <row r="1248" spans="4:4" x14ac:dyDescent="0.2">
      <c r="D1248" s="139"/>
    </row>
    <row r="1249" spans="4:4" x14ac:dyDescent="0.2">
      <c r="D1249" s="139"/>
    </row>
    <row r="1250" spans="4:4" x14ac:dyDescent="0.2">
      <c r="D1250" s="139"/>
    </row>
    <row r="1251" spans="4:4" x14ac:dyDescent="0.2">
      <c r="D1251" s="139"/>
    </row>
    <row r="1252" spans="4:4" x14ac:dyDescent="0.2">
      <c r="D1252" s="139"/>
    </row>
    <row r="1253" spans="4:4" x14ac:dyDescent="0.2">
      <c r="D1253" s="139"/>
    </row>
    <row r="1254" spans="4:4" x14ac:dyDescent="0.2">
      <c r="D1254" s="139"/>
    </row>
    <row r="1255" spans="4:4" x14ac:dyDescent="0.2">
      <c r="D1255" s="139"/>
    </row>
    <row r="1256" spans="4:4" x14ac:dyDescent="0.2">
      <c r="D1256" s="139"/>
    </row>
    <row r="1257" spans="4:4" x14ac:dyDescent="0.2">
      <c r="D1257" s="139"/>
    </row>
    <row r="1258" spans="4:4" x14ac:dyDescent="0.2">
      <c r="D1258" s="139"/>
    </row>
    <row r="1259" spans="4:4" x14ac:dyDescent="0.2">
      <c r="D1259" s="139"/>
    </row>
    <row r="1260" spans="4:4" x14ac:dyDescent="0.2">
      <c r="D1260" s="139"/>
    </row>
    <row r="1261" spans="4:4" x14ac:dyDescent="0.2">
      <c r="D1261" s="139"/>
    </row>
    <row r="1262" spans="4:4" x14ac:dyDescent="0.2">
      <c r="D1262" s="139"/>
    </row>
    <row r="1263" spans="4:4" x14ac:dyDescent="0.2">
      <c r="D1263" s="139"/>
    </row>
    <row r="1264" spans="4:4" x14ac:dyDescent="0.2">
      <c r="D1264" s="139"/>
    </row>
    <row r="1265" spans="4:4" x14ac:dyDescent="0.2">
      <c r="D1265" s="139"/>
    </row>
    <row r="1266" spans="4:4" x14ac:dyDescent="0.2">
      <c r="D1266" s="139"/>
    </row>
    <row r="1267" spans="4:4" x14ac:dyDescent="0.2">
      <c r="D1267" s="139"/>
    </row>
    <row r="1268" spans="4:4" x14ac:dyDescent="0.2">
      <c r="D1268" s="139"/>
    </row>
    <row r="1269" spans="4:4" x14ac:dyDescent="0.2">
      <c r="D1269" s="139"/>
    </row>
    <row r="1270" spans="4:4" x14ac:dyDescent="0.2">
      <c r="D1270" s="139"/>
    </row>
    <row r="1271" spans="4:4" x14ac:dyDescent="0.2">
      <c r="D1271" s="139"/>
    </row>
    <row r="1272" spans="4:4" x14ac:dyDescent="0.2">
      <c r="D1272" s="139"/>
    </row>
    <row r="1273" spans="4:4" x14ac:dyDescent="0.2">
      <c r="D1273" s="139"/>
    </row>
    <row r="1274" spans="4:4" x14ac:dyDescent="0.2">
      <c r="D1274" s="139"/>
    </row>
    <row r="1275" spans="4:4" x14ac:dyDescent="0.2">
      <c r="D1275" s="139"/>
    </row>
    <row r="1276" spans="4:4" x14ac:dyDescent="0.2">
      <c r="D1276" s="139"/>
    </row>
    <row r="1277" spans="4:4" x14ac:dyDescent="0.2">
      <c r="D1277" s="139"/>
    </row>
    <row r="1278" spans="4:4" x14ac:dyDescent="0.2">
      <c r="D1278" s="139"/>
    </row>
    <row r="1279" spans="4:4" x14ac:dyDescent="0.2">
      <c r="D1279" s="139"/>
    </row>
    <row r="1280" spans="4:4" x14ac:dyDescent="0.2">
      <c r="D1280" s="139"/>
    </row>
    <row r="1281" spans="4:4" x14ac:dyDescent="0.2">
      <c r="D1281" s="139"/>
    </row>
    <row r="1282" spans="4:4" x14ac:dyDescent="0.2">
      <c r="D1282" s="139"/>
    </row>
    <row r="1283" spans="4:4" x14ac:dyDescent="0.2">
      <c r="D1283" s="139"/>
    </row>
    <row r="1284" spans="4:4" x14ac:dyDescent="0.2">
      <c r="D1284" s="139"/>
    </row>
    <row r="1285" spans="4:4" x14ac:dyDescent="0.2">
      <c r="D1285" s="139"/>
    </row>
    <row r="1286" spans="4:4" x14ac:dyDescent="0.2">
      <c r="D1286" s="139"/>
    </row>
    <row r="1287" spans="4:4" x14ac:dyDescent="0.2">
      <c r="D1287" s="139"/>
    </row>
    <row r="1288" spans="4:4" x14ac:dyDescent="0.2">
      <c r="D1288" s="139"/>
    </row>
    <row r="1289" spans="4:4" x14ac:dyDescent="0.2">
      <c r="D1289" s="139"/>
    </row>
    <row r="1290" spans="4:4" x14ac:dyDescent="0.2">
      <c r="D1290" s="139"/>
    </row>
    <row r="1291" spans="4:4" x14ac:dyDescent="0.2">
      <c r="D1291" s="139"/>
    </row>
    <row r="1292" spans="4:4" x14ac:dyDescent="0.2">
      <c r="D1292" s="139"/>
    </row>
    <row r="1293" spans="4:4" x14ac:dyDescent="0.2">
      <c r="D1293" s="139"/>
    </row>
    <row r="1294" spans="4:4" x14ac:dyDescent="0.2">
      <c r="D1294" s="139"/>
    </row>
    <row r="1295" spans="4:4" x14ac:dyDescent="0.2">
      <c r="D1295" s="139"/>
    </row>
    <row r="1296" spans="4:4" x14ac:dyDescent="0.2">
      <c r="D1296" s="139"/>
    </row>
    <row r="1297" spans="4:4" x14ac:dyDescent="0.2">
      <c r="D1297" s="139"/>
    </row>
    <row r="1298" spans="4:4" x14ac:dyDescent="0.2">
      <c r="D1298" s="139"/>
    </row>
    <row r="1299" spans="4:4" x14ac:dyDescent="0.2">
      <c r="D1299" s="139"/>
    </row>
    <row r="1300" spans="4:4" x14ac:dyDescent="0.2">
      <c r="D1300" s="139"/>
    </row>
    <row r="1301" spans="4:4" x14ac:dyDescent="0.2">
      <c r="D1301" s="139"/>
    </row>
    <row r="1302" spans="4:4" x14ac:dyDescent="0.2">
      <c r="D1302" s="139"/>
    </row>
    <row r="1303" spans="4:4" x14ac:dyDescent="0.2">
      <c r="D1303" s="139"/>
    </row>
    <row r="1304" spans="4:4" x14ac:dyDescent="0.2">
      <c r="D1304" s="139"/>
    </row>
    <row r="1305" spans="4:4" x14ac:dyDescent="0.2">
      <c r="D1305" s="139"/>
    </row>
    <row r="1306" spans="4:4" x14ac:dyDescent="0.2">
      <c r="D1306" s="139"/>
    </row>
    <row r="1307" spans="4:4" x14ac:dyDescent="0.2">
      <c r="D1307" s="139"/>
    </row>
    <row r="1308" spans="4:4" x14ac:dyDescent="0.2">
      <c r="D1308" s="139"/>
    </row>
    <row r="1309" spans="4:4" x14ac:dyDescent="0.2">
      <c r="D1309" s="139"/>
    </row>
    <row r="1310" spans="4:4" x14ac:dyDescent="0.2">
      <c r="D1310" s="139"/>
    </row>
    <row r="1311" spans="4:4" x14ac:dyDescent="0.2">
      <c r="D1311" s="139"/>
    </row>
    <row r="1312" spans="4:4" x14ac:dyDescent="0.2">
      <c r="D1312" s="139"/>
    </row>
    <row r="1313" spans="4:4" x14ac:dyDescent="0.2">
      <c r="D1313" s="139"/>
    </row>
    <row r="1314" spans="4:4" x14ac:dyDescent="0.2">
      <c r="D1314" s="139"/>
    </row>
    <row r="1315" spans="4:4" x14ac:dyDescent="0.2">
      <c r="D1315" s="139"/>
    </row>
    <row r="1316" spans="4:4" x14ac:dyDescent="0.2">
      <c r="D1316" s="139"/>
    </row>
    <row r="1317" spans="4:4" x14ac:dyDescent="0.2">
      <c r="D1317" s="139"/>
    </row>
    <row r="1318" spans="4:4" x14ac:dyDescent="0.2">
      <c r="D1318" s="139"/>
    </row>
    <row r="1319" spans="4:4" x14ac:dyDescent="0.2">
      <c r="D1319" s="139"/>
    </row>
    <row r="1320" spans="4:4" x14ac:dyDescent="0.2">
      <c r="D1320" s="139"/>
    </row>
    <row r="1321" spans="4:4" x14ac:dyDescent="0.2">
      <c r="D1321" s="139"/>
    </row>
    <row r="1322" spans="4:4" x14ac:dyDescent="0.2">
      <c r="D1322" s="139"/>
    </row>
    <row r="1323" spans="4:4" x14ac:dyDescent="0.2">
      <c r="D1323" s="139"/>
    </row>
    <row r="1324" spans="4:4" x14ac:dyDescent="0.2">
      <c r="D1324" s="139"/>
    </row>
    <row r="1325" spans="4:4" x14ac:dyDescent="0.2">
      <c r="D1325" s="139"/>
    </row>
    <row r="1326" spans="4:4" x14ac:dyDescent="0.2">
      <c r="D1326" s="139"/>
    </row>
    <row r="1327" spans="4:4" x14ac:dyDescent="0.2">
      <c r="D1327" s="139"/>
    </row>
    <row r="1328" spans="4:4" x14ac:dyDescent="0.2">
      <c r="D1328" s="139"/>
    </row>
    <row r="1329" spans="4:4" x14ac:dyDescent="0.2">
      <c r="D1329" s="139"/>
    </row>
    <row r="1330" spans="4:4" x14ac:dyDescent="0.2">
      <c r="D1330" s="139"/>
    </row>
    <row r="1331" spans="4:4" x14ac:dyDescent="0.2">
      <c r="D1331" s="139"/>
    </row>
    <row r="1332" spans="4:4" x14ac:dyDescent="0.2">
      <c r="D1332" s="139"/>
    </row>
    <row r="1333" spans="4:4" x14ac:dyDescent="0.2">
      <c r="D1333" s="139"/>
    </row>
    <row r="1334" spans="4:4" x14ac:dyDescent="0.2">
      <c r="D1334" s="139"/>
    </row>
    <row r="1335" spans="4:4" x14ac:dyDescent="0.2">
      <c r="D1335" s="139"/>
    </row>
    <row r="1336" spans="4:4" x14ac:dyDescent="0.2">
      <c r="D1336" s="139"/>
    </row>
    <row r="1337" spans="4:4" x14ac:dyDescent="0.2">
      <c r="D1337" s="139"/>
    </row>
    <row r="1338" spans="4:4" x14ac:dyDescent="0.2">
      <c r="D1338" s="139"/>
    </row>
    <row r="1339" spans="4:4" x14ac:dyDescent="0.2">
      <c r="D1339" s="139"/>
    </row>
    <row r="1340" spans="4:4" x14ac:dyDescent="0.2">
      <c r="D1340" s="139"/>
    </row>
    <row r="1341" spans="4:4" x14ac:dyDescent="0.2">
      <c r="D1341" s="139"/>
    </row>
    <row r="1342" spans="4:4" x14ac:dyDescent="0.2">
      <c r="D1342" s="139"/>
    </row>
    <row r="1343" spans="4:4" x14ac:dyDescent="0.2">
      <c r="D1343" s="139"/>
    </row>
    <row r="1344" spans="4:4" x14ac:dyDescent="0.2">
      <c r="D1344" s="139"/>
    </row>
    <row r="1345" spans="4:4" x14ac:dyDescent="0.2">
      <c r="D1345" s="139"/>
    </row>
    <row r="1346" spans="4:4" x14ac:dyDescent="0.2">
      <c r="D1346" s="139"/>
    </row>
    <row r="1347" spans="4:4" x14ac:dyDescent="0.2">
      <c r="D1347" s="139"/>
    </row>
    <row r="1348" spans="4:4" x14ac:dyDescent="0.2">
      <c r="D1348" s="139"/>
    </row>
    <row r="1349" spans="4:4" x14ac:dyDescent="0.2">
      <c r="D1349" s="139"/>
    </row>
    <row r="1350" spans="4:4" x14ac:dyDescent="0.2">
      <c r="D1350" s="139"/>
    </row>
    <row r="1351" spans="4:4" x14ac:dyDescent="0.2">
      <c r="D1351" s="139"/>
    </row>
    <row r="1352" spans="4:4" x14ac:dyDescent="0.2">
      <c r="D1352" s="139"/>
    </row>
    <row r="1353" spans="4:4" x14ac:dyDescent="0.2">
      <c r="D1353" s="139"/>
    </row>
    <row r="1354" spans="4:4" x14ac:dyDescent="0.2">
      <c r="D1354" s="139"/>
    </row>
    <row r="1355" spans="4:4" x14ac:dyDescent="0.2">
      <c r="D1355" s="139"/>
    </row>
    <row r="1356" spans="4:4" x14ac:dyDescent="0.2">
      <c r="D1356" s="139"/>
    </row>
    <row r="1357" spans="4:4" x14ac:dyDescent="0.2">
      <c r="D1357" s="139"/>
    </row>
    <row r="1358" spans="4:4" x14ac:dyDescent="0.2">
      <c r="D1358" s="139"/>
    </row>
    <row r="1359" spans="4:4" x14ac:dyDescent="0.2">
      <c r="D1359" s="139"/>
    </row>
    <row r="1360" spans="4:4" x14ac:dyDescent="0.2">
      <c r="D1360" s="139"/>
    </row>
    <row r="1361" spans="4:4" x14ac:dyDescent="0.2">
      <c r="D1361" s="139"/>
    </row>
    <row r="1362" spans="4:4" x14ac:dyDescent="0.2">
      <c r="D1362" s="139"/>
    </row>
    <row r="1363" spans="4:4" x14ac:dyDescent="0.2">
      <c r="D1363" s="139"/>
    </row>
    <row r="1364" spans="4:4" x14ac:dyDescent="0.2">
      <c r="D1364" s="139"/>
    </row>
    <row r="1365" spans="4:4" x14ac:dyDescent="0.2">
      <c r="D1365" s="139"/>
    </row>
    <row r="1366" spans="4:4" x14ac:dyDescent="0.2">
      <c r="D1366" s="139"/>
    </row>
    <row r="1367" spans="4:4" x14ac:dyDescent="0.2">
      <c r="D1367" s="139"/>
    </row>
    <row r="1368" spans="4:4" x14ac:dyDescent="0.2">
      <c r="D1368" s="139"/>
    </row>
    <row r="1369" spans="4:4" x14ac:dyDescent="0.2">
      <c r="D1369" s="139"/>
    </row>
    <row r="1370" spans="4:4" x14ac:dyDescent="0.2">
      <c r="D1370" s="139"/>
    </row>
    <row r="1371" spans="4:4" x14ac:dyDescent="0.2">
      <c r="D1371" s="139"/>
    </row>
    <row r="1372" spans="4:4" x14ac:dyDescent="0.2">
      <c r="D1372" s="139"/>
    </row>
    <row r="1373" spans="4:4" x14ac:dyDescent="0.2">
      <c r="D1373" s="139"/>
    </row>
    <row r="1374" spans="4:4" x14ac:dyDescent="0.2">
      <c r="D1374" s="139"/>
    </row>
    <row r="1375" spans="4:4" x14ac:dyDescent="0.2">
      <c r="D1375" s="139"/>
    </row>
    <row r="1376" spans="4:4" x14ac:dyDescent="0.2">
      <c r="D1376" s="139"/>
    </row>
    <row r="1377" spans="4:4" x14ac:dyDescent="0.2">
      <c r="D1377" s="139"/>
    </row>
    <row r="1378" spans="4:4" x14ac:dyDescent="0.2">
      <c r="D1378" s="139"/>
    </row>
    <row r="1379" spans="4:4" x14ac:dyDescent="0.2">
      <c r="D1379" s="139"/>
    </row>
    <row r="1380" spans="4:4" x14ac:dyDescent="0.2">
      <c r="D1380" s="139"/>
    </row>
    <row r="1381" spans="4:4" x14ac:dyDescent="0.2">
      <c r="D1381" s="139"/>
    </row>
    <row r="1382" spans="4:4" x14ac:dyDescent="0.2">
      <c r="D1382" s="139"/>
    </row>
    <row r="1383" spans="4:4" x14ac:dyDescent="0.2">
      <c r="D1383" s="139"/>
    </row>
    <row r="1384" spans="4:4" x14ac:dyDescent="0.2">
      <c r="D1384" s="139"/>
    </row>
    <row r="1385" spans="4:4" x14ac:dyDescent="0.2">
      <c r="D1385" s="139"/>
    </row>
    <row r="1386" spans="4:4" x14ac:dyDescent="0.2">
      <c r="D1386" s="139"/>
    </row>
    <row r="1387" spans="4:4" x14ac:dyDescent="0.2">
      <c r="D1387" s="139"/>
    </row>
    <row r="1388" spans="4:4" x14ac:dyDescent="0.2">
      <c r="D1388" s="139"/>
    </row>
    <row r="1389" spans="4:4" x14ac:dyDescent="0.2">
      <c r="D1389" s="139"/>
    </row>
    <row r="1390" spans="4:4" x14ac:dyDescent="0.2">
      <c r="D1390" s="139"/>
    </row>
    <row r="1391" spans="4:4" x14ac:dyDescent="0.2">
      <c r="D1391" s="139"/>
    </row>
    <row r="1392" spans="4:4" x14ac:dyDescent="0.2">
      <c r="D1392" s="139"/>
    </row>
    <row r="1393" spans="4:4" x14ac:dyDescent="0.2">
      <c r="D1393" s="139"/>
    </row>
    <row r="1394" spans="4:4" x14ac:dyDescent="0.2">
      <c r="D1394" s="139"/>
    </row>
    <row r="1395" spans="4:4" x14ac:dyDescent="0.2">
      <c r="D1395" s="139"/>
    </row>
    <row r="1396" spans="4:4" x14ac:dyDescent="0.2">
      <c r="D1396" s="139"/>
    </row>
    <row r="1397" spans="4:4" x14ac:dyDescent="0.2">
      <c r="D1397" s="139"/>
    </row>
    <row r="1398" spans="4:4" x14ac:dyDescent="0.2">
      <c r="D1398" s="139"/>
    </row>
    <row r="1399" spans="4:4" x14ac:dyDescent="0.2">
      <c r="D1399" s="139"/>
    </row>
    <row r="1400" spans="4:4" x14ac:dyDescent="0.2">
      <c r="D1400" s="139"/>
    </row>
    <row r="1401" spans="4:4" x14ac:dyDescent="0.2">
      <c r="D1401" s="139"/>
    </row>
    <row r="1402" spans="4:4" x14ac:dyDescent="0.2">
      <c r="D1402" s="139"/>
    </row>
    <row r="1403" spans="4:4" x14ac:dyDescent="0.2">
      <c r="D1403" s="139"/>
    </row>
    <row r="1404" spans="4:4" x14ac:dyDescent="0.2">
      <c r="D1404" s="139"/>
    </row>
    <row r="1405" spans="4:4" x14ac:dyDescent="0.2">
      <c r="D1405" s="139"/>
    </row>
    <row r="1406" spans="4:4" x14ac:dyDescent="0.2">
      <c r="D1406" s="139"/>
    </row>
    <row r="1407" spans="4:4" x14ac:dyDescent="0.2">
      <c r="D1407" s="139"/>
    </row>
    <row r="1408" spans="4:4" x14ac:dyDescent="0.2">
      <c r="D1408" s="139"/>
    </row>
    <row r="1409" spans="4:4" x14ac:dyDescent="0.2">
      <c r="D1409" s="139"/>
    </row>
    <row r="1410" spans="4:4" x14ac:dyDescent="0.2">
      <c r="D1410" s="139"/>
    </row>
    <row r="1411" spans="4:4" x14ac:dyDescent="0.2">
      <c r="D1411" s="139"/>
    </row>
    <row r="1412" spans="4:4" x14ac:dyDescent="0.2">
      <c r="D1412" s="139"/>
    </row>
    <row r="1413" spans="4:4" x14ac:dyDescent="0.2">
      <c r="D1413" s="139"/>
    </row>
    <row r="1414" spans="4:4" x14ac:dyDescent="0.2">
      <c r="D1414" s="139"/>
    </row>
    <row r="1415" spans="4:4" x14ac:dyDescent="0.2">
      <c r="D1415" s="139"/>
    </row>
    <row r="1416" spans="4:4" x14ac:dyDescent="0.2">
      <c r="D1416" s="139"/>
    </row>
    <row r="1417" spans="4:4" x14ac:dyDescent="0.2">
      <c r="D1417" s="139"/>
    </row>
    <row r="1418" spans="4:4" x14ac:dyDescent="0.2">
      <c r="D1418" s="139"/>
    </row>
    <row r="1419" spans="4:4" x14ac:dyDescent="0.2">
      <c r="D1419" s="139"/>
    </row>
    <row r="1420" spans="4:4" x14ac:dyDescent="0.2">
      <c r="D1420" s="139"/>
    </row>
    <row r="1421" spans="4:4" x14ac:dyDescent="0.2">
      <c r="D1421" s="139"/>
    </row>
    <row r="1422" spans="4:4" x14ac:dyDescent="0.2">
      <c r="D1422" s="139"/>
    </row>
    <row r="1423" spans="4:4" x14ac:dyDescent="0.2">
      <c r="D1423" s="139"/>
    </row>
    <row r="1424" spans="4:4" x14ac:dyDescent="0.2">
      <c r="D1424" s="139"/>
    </row>
    <row r="1425" spans="4:4" x14ac:dyDescent="0.2">
      <c r="D1425" s="139"/>
    </row>
    <row r="1426" spans="4:4" x14ac:dyDescent="0.2">
      <c r="D1426" s="139"/>
    </row>
    <row r="1427" spans="4:4" x14ac:dyDescent="0.2">
      <c r="D1427" s="139"/>
    </row>
    <row r="1428" spans="4:4" x14ac:dyDescent="0.2">
      <c r="D1428" s="139"/>
    </row>
    <row r="1429" spans="4:4" x14ac:dyDescent="0.2">
      <c r="D1429" s="139"/>
    </row>
    <row r="1430" spans="4:4" x14ac:dyDescent="0.2">
      <c r="D1430" s="139"/>
    </row>
    <row r="1431" spans="4:4" x14ac:dyDescent="0.2">
      <c r="D1431" s="139"/>
    </row>
    <row r="1432" spans="4:4" x14ac:dyDescent="0.2">
      <c r="D1432" s="139"/>
    </row>
    <row r="1433" spans="4:4" x14ac:dyDescent="0.2">
      <c r="D1433" s="139"/>
    </row>
    <row r="1434" spans="4:4" x14ac:dyDescent="0.2">
      <c r="D1434" s="139"/>
    </row>
    <row r="1435" spans="4:4" x14ac:dyDescent="0.2">
      <c r="D1435" s="139"/>
    </row>
    <row r="1436" spans="4:4" x14ac:dyDescent="0.2">
      <c r="D1436" s="139"/>
    </row>
    <row r="1437" spans="4:4" x14ac:dyDescent="0.2">
      <c r="D1437" s="139"/>
    </row>
    <row r="1438" spans="4:4" x14ac:dyDescent="0.2">
      <c r="D1438" s="139"/>
    </row>
    <row r="1439" spans="4:4" x14ac:dyDescent="0.2">
      <c r="D1439" s="139"/>
    </row>
    <row r="1440" spans="4:4" x14ac:dyDescent="0.2">
      <c r="D1440" s="139"/>
    </row>
    <row r="1441" spans="4:4" x14ac:dyDescent="0.2">
      <c r="D1441" s="139"/>
    </row>
    <row r="1442" spans="4:4" x14ac:dyDescent="0.2">
      <c r="D1442" s="139"/>
    </row>
    <row r="1443" spans="4:4" x14ac:dyDescent="0.2">
      <c r="D1443" s="139"/>
    </row>
    <row r="1444" spans="4:4" x14ac:dyDescent="0.2">
      <c r="D1444" s="139"/>
    </row>
    <row r="1445" spans="4:4" x14ac:dyDescent="0.2">
      <c r="D1445" s="139"/>
    </row>
    <row r="1446" spans="4:4" x14ac:dyDescent="0.2">
      <c r="D1446" s="139"/>
    </row>
    <row r="1447" spans="4:4" x14ac:dyDescent="0.2">
      <c r="D1447" s="139"/>
    </row>
    <row r="1448" spans="4:4" x14ac:dyDescent="0.2">
      <c r="D1448" s="139"/>
    </row>
    <row r="1449" spans="4:4" x14ac:dyDescent="0.2">
      <c r="D1449" s="139"/>
    </row>
    <row r="1450" spans="4:4" x14ac:dyDescent="0.2">
      <c r="D1450" s="139"/>
    </row>
    <row r="1451" spans="4:4" x14ac:dyDescent="0.2">
      <c r="D1451" s="139"/>
    </row>
    <row r="1452" spans="4:4" x14ac:dyDescent="0.2">
      <c r="D1452" s="139"/>
    </row>
    <row r="1453" spans="4:4" x14ac:dyDescent="0.2">
      <c r="D1453" s="139"/>
    </row>
    <row r="1454" spans="4:4" x14ac:dyDescent="0.2">
      <c r="D1454" s="139"/>
    </row>
    <row r="1455" spans="4:4" x14ac:dyDescent="0.2">
      <c r="D1455" s="139"/>
    </row>
    <row r="1456" spans="4:4" x14ac:dyDescent="0.2">
      <c r="D1456" s="139"/>
    </row>
    <row r="1457" spans="4:4" x14ac:dyDescent="0.2">
      <c r="D1457" s="139"/>
    </row>
    <row r="1458" spans="4:4" x14ac:dyDescent="0.2">
      <c r="D1458" s="139"/>
    </row>
    <row r="1459" spans="4:4" x14ac:dyDescent="0.2">
      <c r="D1459" s="139"/>
    </row>
    <row r="1460" spans="4:4" x14ac:dyDescent="0.2">
      <c r="D1460" s="139"/>
    </row>
    <row r="1461" spans="4:4" x14ac:dyDescent="0.2">
      <c r="D1461" s="139"/>
    </row>
    <row r="1462" spans="4:4" x14ac:dyDescent="0.2">
      <c r="D1462" s="139"/>
    </row>
    <row r="1463" spans="4:4" x14ac:dyDescent="0.2">
      <c r="D1463" s="139"/>
    </row>
    <row r="1464" spans="4:4" x14ac:dyDescent="0.2">
      <c r="D1464" s="139"/>
    </row>
    <row r="1465" spans="4:4" x14ac:dyDescent="0.2">
      <c r="D1465" s="139"/>
    </row>
    <row r="1466" spans="4:4" x14ac:dyDescent="0.2">
      <c r="D1466" s="139"/>
    </row>
    <row r="1467" spans="4:4" x14ac:dyDescent="0.2">
      <c r="D1467" s="139"/>
    </row>
    <row r="1468" spans="4:4" x14ac:dyDescent="0.2">
      <c r="D1468" s="139"/>
    </row>
    <row r="1469" spans="4:4" x14ac:dyDescent="0.2">
      <c r="D1469" s="139"/>
    </row>
    <row r="1470" spans="4:4" x14ac:dyDescent="0.2">
      <c r="D1470" s="139"/>
    </row>
    <row r="1471" spans="4:4" x14ac:dyDescent="0.2">
      <c r="D1471" s="139"/>
    </row>
    <row r="1472" spans="4:4" x14ac:dyDescent="0.2">
      <c r="D1472" s="139"/>
    </row>
    <row r="1473" spans="4:4" x14ac:dyDescent="0.2">
      <c r="D1473" s="139"/>
    </row>
    <row r="1474" spans="4:4" x14ac:dyDescent="0.2">
      <c r="D1474" s="139"/>
    </row>
    <row r="1475" spans="4:4" x14ac:dyDescent="0.2">
      <c r="D1475" s="139"/>
    </row>
    <row r="1476" spans="4:4" x14ac:dyDescent="0.2">
      <c r="D1476" s="139"/>
    </row>
    <row r="1477" spans="4:4" x14ac:dyDescent="0.2">
      <c r="D1477" s="139"/>
    </row>
    <row r="1478" spans="4:4" x14ac:dyDescent="0.2">
      <c r="D1478" s="139"/>
    </row>
    <row r="1479" spans="4:4" x14ac:dyDescent="0.2">
      <c r="D1479" s="139"/>
    </row>
    <row r="1480" spans="4:4" x14ac:dyDescent="0.2">
      <c r="D1480" s="139"/>
    </row>
    <row r="1481" spans="4:4" x14ac:dyDescent="0.2">
      <c r="D1481" s="139"/>
    </row>
    <row r="1482" spans="4:4" x14ac:dyDescent="0.2">
      <c r="D1482" s="139"/>
    </row>
    <row r="1483" spans="4:4" x14ac:dyDescent="0.2">
      <c r="D1483" s="139"/>
    </row>
    <row r="1484" spans="4:4" x14ac:dyDescent="0.2">
      <c r="D1484" s="139"/>
    </row>
    <row r="1485" spans="4:4" x14ac:dyDescent="0.2">
      <c r="D1485" s="139"/>
    </row>
    <row r="1486" spans="4:4" x14ac:dyDescent="0.2">
      <c r="D1486" s="139"/>
    </row>
    <row r="1487" spans="4:4" x14ac:dyDescent="0.2">
      <c r="D1487" s="139"/>
    </row>
    <row r="1488" spans="4:4" x14ac:dyDescent="0.2">
      <c r="D1488" s="139"/>
    </row>
    <row r="1489" spans="4:4" x14ac:dyDescent="0.2">
      <c r="D1489" s="139"/>
    </row>
    <row r="1490" spans="4:4" x14ac:dyDescent="0.2">
      <c r="D1490" s="139"/>
    </row>
    <row r="1491" spans="4:4" x14ac:dyDescent="0.2">
      <c r="D1491" s="139"/>
    </row>
    <row r="1492" spans="4:4" x14ac:dyDescent="0.2">
      <c r="D1492" s="139"/>
    </row>
    <row r="1493" spans="4:4" x14ac:dyDescent="0.2">
      <c r="D1493" s="139"/>
    </row>
    <row r="1494" spans="4:4" x14ac:dyDescent="0.2">
      <c r="D1494" s="139"/>
    </row>
    <row r="1495" spans="4:4" x14ac:dyDescent="0.2">
      <c r="D1495" s="139"/>
    </row>
    <row r="1496" spans="4:4" x14ac:dyDescent="0.2">
      <c r="D1496" s="139"/>
    </row>
    <row r="1497" spans="4:4" x14ac:dyDescent="0.2">
      <c r="D1497" s="139"/>
    </row>
    <row r="1498" spans="4:4" x14ac:dyDescent="0.2">
      <c r="D1498" s="139"/>
    </row>
    <row r="1499" spans="4:4" x14ac:dyDescent="0.2">
      <c r="D1499" s="139"/>
    </row>
    <row r="1500" spans="4:4" x14ac:dyDescent="0.2">
      <c r="D1500" s="139"/>
    </row>
    <row r="1501" spans="4:4" x14ac:dyDescent="0.2">
      <c r="D1501" s="139"/>
    </row>
    <row r="1502" spans="4:4" x14ac:dyDescent="0.2">
      <c r="D1502" s="139"/>
    </row>
    <row r="1503" spans="4:4" x14ac:dyDescent="0.2">
      <c r="D1503" s="139"/>
    </row>
    <row r="1504" spans="4:4" x14ac:dyDescent="0.2">
      <c r="D1504" s="139"/>
    </row>
    <row r="1505" spans="4:4" x14ac:dyDescent="0.2">
      <c r="D1505" s="139"/>
    </row>
    <row r="1506" spans="4:4" x14ac:dyDescent="0.2">
      <c r="D1506" s="139"/>
    </row>
    <row r="1507" spans="4:4" x14ac:dyDescent="0.2">
      <c r="D1507" s="139"/>
    </row>
    <row r="1508" spans="4:4" x14ac:dyDescent="0.2">
      <c r="D1508" s="139"/>
    </row>
    <row r="1509" spans="4:4" x14ac:dyDescent="0.2">
      <c r="D1509" s="139"/>
    </row>
    <row r="1510" spans="4:4" x14ac:dyDescent="0.2">
      <c r="D1510" s="139"/>
    </row>
    <row r="1511" spans="4:4" x14ac:dyDescent="0.2">
      <c r="D1511" s="139"/>
    </row>
    <row r="1512" spans="4:4" x14ac:dyDescent="0.2">
      <c r="D1512" s="139"/>
    </row>
    <row r="1513" spans="4:4" x14ac:dyDescent="0.2">
      <c r="D1513" s="139"/>
    </row>
    <row r="1514" spans="4:4" x14ac:dyDescent="0.2">
      <c r="D1514" s="139"/>
    </row>
    <row r="1515" spans="4:4" x14ac:dyDescent="0.2">
      <c r="D1515" s="139"/>
    </row>
    <row r="1516" spans="4:4" x14ac:dyDescent="0.2">
      <c r="D1516" s="139"/>
    </row>
    <row r="1517" spans="4:4" x14ac:dyDescent="0.2">
      <c r="D1517" s="139"/>
    </row>
    <row r="1518" spans="4:4" x14ac:dyDescent="0.2">
      <c r="D1518" s="139"/>
    </row>
    <row r="1519" spans="4:4" x14ac:dyDescent="0.2">
      <c r="D1519" s="139"/>
    </row>
    <row r="1520" spans="4:4" x14ac:dyDescent="0.2">
      <c r="D1520" s="139"/>
    </row>
    <row r="1521" spans="4:4" x14ac:dyDescent="0.2">
      <c r="D1521" s="139"/>
    </row>
    <row r="1522" spans="4:4" x14ac:dyDescent="0.2">
      <c r="D1522" s="139"/>
    </row>
    <row r="1523" spans="4:4" x14ac:dyDescent="0.2">
      <c r="D1523" s="139"/>
    </row>
    <row r="1524" spans="4:4" x14ac:dyDescent="0.2">
      <c r="D1524" s="139"/>
    </row>
    <row r="1525" spans="4:4" x14ac:dyDescent="0.2">
      <c r="D1525" s="139"/>
    </row>
    <row r="1526" spans="4:4" x14ac:dyDescent="0.2">
      <c r="D1526" s="139"/>
    </row>
    <row r="1527" spans="4:4" x14ac:dyDescent="0.2">
      <c r="D1527" s="139"/>
    </row>
    <row r="1528" spans="4:4" x14ac:dyDescent="0.2">
      <c r="D1528" s="139"/>
    </row>
    <row r="1529" spans="4:4" x14ac:dyDescent="0.2">
      <c r="D1529" s="139"/>
    </row>
    <row r="1530" spans="4:4" x14ac:dyDescent="0.2">
      <c r="D1530" s="139"/>
    </row>
    <row r="1531" spans="4:4" x14ac:dyDescent="0.2">
      <c r="D1531" s="139"/>
    </row>
    <row r="1532" spans="4:4" x14ac:dyDescent="0.2">
      <c r="D1532" s="139"/>
    </row>
    <row r="1533" spans="4:4" x14ac:dyDescent="0.2">
      <c r="D1533" s="139"/>
    </row>
    <row r="1534" spans="4:4" x14ac:dyDescent="0.2">
      <c r="D1534" s="139"/>
    </row>
    <row r="1535" spans="4:4" x14ac:dyDescent="0.2">
      <c r="D1535" s="139"/>
    </row>
    <row r="1536" spans="4:4" x14ac:dyDescent="0.2">
      <c r="D1536" s="139"/>
    </row>
    <row r="1537" spans="4:4" x14ac:dyDescent="0.2">
      <c r="D1537" s="139"/>
    </row>
    <row r="1538" spans="4:4" x14ac:dyDescent="0.2">
      <c r="D1538" s="139"/>
    </row>
    <row r="1539" spans="4:4" x14ac:dyDescent="0.2">
      <c r="D1539" s="139"/>
    </row>
    <row r="1540" spans="4:4" x14ac:dyDescent="0.2">
      <c r="D1540" s="139"/>
    </row>
    <row r="1541" spans="4:4" x14ac:dyDescent="0.2">
      <c r="D1541" s="139"/>
    </row>
    <row r="1542" spans="4:4" x14ac:dyDescent="0.2">
      <c r="D1542" s="139"/>
    </row>
    <row r="1543" spans="4:4" x14ac:dyDescent="0.2">
      <c r="D1543" s="139"/>
    </row>
    <row r="1544" spans="4:4" x14ac:dyDescent="0.2">
      <c r="D1544" s="139"/>
    </row>
    <row r="1545" spans="4:4" x14ac:dyDescent="0.2">
      <c r="D1545" s="139"/>
    </row>
    <row r="1546" spans="4:4" x14ac:dyDescent="0.2">
      <c r="D1546" s="139"/>
    </row>
    <row r="1547" spans="4:4" x14ac:dyDescent="0.2">
      <c r="D1547" s="139"/>
    </row>
    <row r="1548" spans="4:4" x14ac:dyDescent="0.2">
      <c r="D1548" s="139"/>
    </row>
    <row r="1549" spans="4:4" x14ac:dyDescent="0.2">
      <c r="D1549" s="139"/>
    </row>
    <row r="1550" spans="4:4" x14ac:dyDescent="0.2">
      <c r="D1550" s="139"/>
    </row>
    <row r="1551" spans="4:4" x14ac:dyDescent="0.2">
      <c r="D1551" s="139"/>
    </row>
    <row r="1552" spans="4:4" x14ac:dyDescent="0.2">
      <c r="D1552" s="139"/>
    </row>
    <row r="1553" spans="4:4" x14ac:dyDescent="0.2">
      <c r="D1553" s="139"/>
    </row>
    <row r="1554" spans="4:4" x14ac:dyDescent="0.2">
      <c r="D1554" s="139"/>
    </row>
    <row r="1555" spans="4:4" x14ac:dyDescent="0.2">
      <c r="D1555" s="139"/>
    </row>
    <row r="1556" spans="4:4" x14ac:dyDescent="0.2">
      <c r="D1556" s="139"/>
    </row>
    <row r="1557" spans="4:4" x14ac:dyDescent="0.2">
      <c r="D1557" s="139"/>
    </row>
    <row r="1558" spans="4:4" x14ac:dyDescent="0.2">
      <c r="D1558" s="139"/>
    </row>
    <row r="1559" spans="4:4" x14ac:dyDescent="0.2">
      <c r="D1559" s="139"/>
    </row>
    <row r="1560" spans="4:4" x14ac:dyDescent="0.2">
      <c r="D1560" s="139"/>
    </row>
    <row r="1561" spans="4:4" x14ac:dyDescent="0.2">
      <c r="D1561" s="139"/>
    </row>
    <row r="1562" spans="4:4" x14ac:dyDescent="0.2">
      <c r="D1562" s="139"/>
    </row>
    <row r="1563" spans="4:4" x14ac:dyDescent="0.2">
      <c r="D1563" s="139"/>
    </row>
    <row r="1564" spans="4:4" x14ac:dyDescent="0.2">
      <c r="D1564" s="139"/>
    </row>
    <row r="1565" spans="4:4" x14ac:dyDescent="0.2">
      <c r="D1565" s="139"/>
    </row>
    <row r="1566" spans="4:4" x14ac:dyDescent="0.2">
      <c r="D1566" s="139"/>
    </row>
    <row r="1567" spans="4:4" x14ac:dyDescent="0.2">
      <c r="D1567" s="139"/>
    </row>
    <row r="1568" spans="4:4" x14ac:dyDescent="0.2">
      <c r="D1568" s="139"/>
    </row>
    <row r="1569" spans="4:4" x14ac:dyDescent="0.2">
      <c r="D1569" s="139"/>
    </row>
    <row r="1570" spans="4:4" x14ac:dyDescent="0.2">
      <c r="D1570" s="139"/>
    </row>
    <row r="1571" spans="4:4" x14ac:dyDescent="0.2">
      <c r="D1571" s="139"/>
    </row>
    <row r="1572" spans="4:4" x14ac:dyDescent="0.2">
      <c r="D1572" s="139"/>
    </row>
    <row r="1573" spans="4:4" x14ac:dyDescent="0.2">
      <c r="D1573" s="139"/>
    </row>
    <row r="1574" spans="4:4" x14ac:dyDescent="0.2">
      <c r="D1574" s="139"/>
    </row>
    <row r="1575" spans="4:4" x14ac:dyDescent="0.2">
      <c r="D1575" s="139"/>
    </row>
    <row r="1576" spans="4:4" x14ac:dyDescent="0.2">
      <c r="D1576" s="139"/>
    </row>
    <row r="1577" spans="4:4" x14ac:dyDescent="0.2">
      <c r="D1577" s="139"/>
    </row>
    <row r="1578" spans="4:4" x14ac:dyDescent="0.2">
      <c r="D1578" s="139"/>
    </row>
    <row r="1579" spans="4:4" x14ac:dyDescent="0.2">
      <c r="D1579" s="139"/>
    </row>
    <row r="1580" spans="4:4" x14ac:dyDescent="0.2">
      <c r="D1580" s="139"/>
    </row>
    <row r="1581" spans="4:4" x14ac:dyDescent="0.2">
      <c r="D1581" s="139"/>
    </row>
    <row r="1582" spans="4:4" x14ac:dyDescent="0.2">
      <c r="D1582" s="139"/>
    </row>
    <row r="1583" spans="4:4" x14ac:dyDescent="0.2">
      <c r="D1583" s="139"/>
    </row>
    <row r="1584" spans="4:4" x14ac:dyDescent="0.2">
      <c r="D1584" s="139"/>
    </row>
    <row r="1585" spans="4:4" x14ac:dyDescent="0.2">
      <c r="D1585" s="139"/>
    </row>
    <row r="1586" spans="4:4" x14ac:dyDescent="0.2">
      <c r="D1586" s="139"/>
    </row>
    <row r="1587" spans="4:4" x14ac:dyDescent="0.2">
      <c r="D1587" s="139"/>
    </row>
    <row r="1588" spans="4:4" x14ac:dyDescent="0.2">
      <c r="D1588" s="139"/>
    </row>
    <row r="1589" spans="4:4" x14ac:dyDescent="0.2">
      <c r="D1589" s="139"/>
    </row>
    <row r="1590" spans="4:4" x14ac:dyDescent="0.2">
      <c r="D1590" s="139"/>
    </row>
    <row r="1591" spans="4:4" x14ac:dyDescent="0.2">
      <c r="D1591" s="139"/>
    </row>
    <row r="1592" spans="4:4" x14ac:dyDescent="0.2">
      <c r="D1592" s="139"/>
    </row>
    <row r="1593" spans="4:4" x14ac:dyDescent="0.2">
      <c r="D1593" s="139"/>
    </row>
    <row r="1594" spans="4:4" x14ac:dyDescent="0.2">
      <c r="D1594" s="139"/>
    </row>
    <row r="1595" spans="4:4" x14ac:dyDescent="0.2">
      <c r="D1595" s="139"/>
    </row>
    <row r="1596" spans="4:4" x14ac:dyDescent="0.2">
      <c r="D1596" s="139"/>
    </row>
    <row r="1597" spans="4:4" x14ac:dyDescent="0.2">
      <c r="D1597" s="139"/>
    </row>
    <row r="1598" spans="4:4" x14ac:dyDescent="0.2">
      <c r="D1598" s="139"/>
    </row>
    <row r="1599" spans="4:4" x14ac:dyDescent="0.2">
      <c r="D1599" s="139"/>
    </row>
    <row r="1600" spans="4:4" x14ac:dyDescent="0.2">
      <c r="D1600" s="139"/>
    </row>
    <row r="1601" spans="4:4" x14ac:dyDescent="0.2">
      <c r="D1601" s="139"/>
    </row>
    <row r="1602" spans="4:4" x14ac:dyDescent="0.2">
      <c r="D1602" s="139"/>
    </row>
    <row r="1603" spans="4:4" x14ac:dyDescent="0.2">
      <c r="D1603" s="139"/>
    </row>
    <row r="1604" spans="4:4" x14ac:dyDescent="0.2">
      <c r="D1604" s="139"/>
    </row>
    <row r="1605" spans="4:4" x14ac:dyDescent="0.2">
      <c r="D1605" s="139"/>
    </row>
    <row r="1606" spans="4:4" x14ac:dyDescent="0.2">
      <c r="D1606" s="139"/>
    </row>
    <row r="1607" spans="4:4" x14ac:dyDescent="0.2">
      <c r="D1607" s="139"/>
    </row>
    <row r="1608" spans="4:4" x14ac:dyDescent="0.2">
      <c r="D1608" s="139"/>
    </row>
    <row r="1609" spans="4:4" x14ac:dyDescent="0.2">
      <c r="D1609" s="139"/>
    </row>
    <row r="1610" spans="4:4" x14ac:dyDescent="0.2">
      <c r="D1610" s="139"/>
    </row>
    <row r="1611" spans="4:4" x14ac:dyDescent="0.2">
      <c r="D1611" s="139"/>
    </row>
    <row r="1612" spans="4:4" x14ac:dyDescent="0.2">
      <c r="D1612" s="139"/>
    </row>
    <row r="1613" spans="4:4" x14ac:dyDescent="0.2">
      <c r="D1613" s="139"/>
    </row>
    <row r="1614" spans="4:4" x14ac:dyDescent="0.2">
      <c r="D1614" s="139"/>
    </row>
    <row r="1615" spans="4:4" x14ac:dyDescent="0.2">
      <c r="D1615" s="139"/>
    </row>
    <row r="1616" spans="4:4" x14ac:dyDescent="0.2">
      <c r="D1616" s="139"/>
    </row>
    <row r="1617" spans="4:4" x14ac:dyDescent="0.2">
      <c r="D1617" s="139"/>
    </row>
    <row r="1618" spans="4:4" x14ac:dyDescent="0.2">
      <c r="D1618" s="139"/>
    </row>
    <row r="1619" spans="4:4" x14ac:dyDescent="0.2">
      <c r="D1619" s="139"/>
    </row>
    <row r="1620" spans="4:4" x14ac:dyDescent="0.2">
      <c r="D1620" s="139"/>
    </row>
    <row r="1621" spans="4:4" x14ac:dyDescent="0.2">
      <c r="D1621" s="139"/>
    </row>
    <row r="1622" spans="4:4" x14ac:dyDescent="0.2">
      <c r="D1622" s="139"/>
    </row>
    <row r="1623" spans="4:4" x14ac:dyDescent="0.2">
      <c r="D1623" s="139"/>
    </row>
    <row r="1624" spans="4:4" x14ac:dyDescent="0.2">
      <c r="D1624" s="139"/>
    </row>
    <row r="1625" spans="4:4" x14ac:dyDescent="0.2">
      <c r="D1625" s="139"/>
    </row>
    <row r="1626" spans="4:4" x14ac:dyDescent="0.2">
      <c r="D1626" s="139"/>
    </row>
    <row r="1627" spans="4:4" x14ac:dyDescent="0.2">
      <c r="D1627" s="139"/>
    </row>
    <row r="1628" spans="4:4" x14ac:dyDescent="0.2">
      <c r="D1628" s="139"/>
    </row>
    <row r="1629" spans="4:4" x14ac:dyDescent="0.2">
      <c r="D1629" s="139"/>
    </row>
    <row r="1630" spans="4:4" x14ac:dyDescent="0.2">
      <c r="D1630" s="139"/>
    </row>
    <row r="1631" spans="4:4" x14ac:dyDescent="0.2">
      <c r="D1631" s="139"/>
    </row>
    <row r="1632" spans="4:4" x14ac:dyDescent="0.2">
      <c r="D1632" s="139"/>
    </row>
    <row r="1633" spans="4:4" x14ac:dyDescent="0.2">
      <c r="D1633" s="139"/>
    </row>
    <row r="1634" spans="4:4" x14ac:dyDescent="0.2">
      <c r="D1634" s="139"/>
    </row>
    <row r="1635" spans="4:4" x14ac:dyDescent="0.2">
      <c r="D1635" s="139"/>
    </row>
    <row r="1636" spans="4:4" x14ac:dyDescent="0.2">
      <c r="D1636" s="139"/>
    </row>
    <row r="1637" spans="4:4" x14ac:dyDescent="0.2">
      <c r="D1637" s="139"/>
    </row>
    <row r="1638" spans="4:4" x14ac:dyDescent="0.2">
      <c r="D1638" s="139"/>
    </row>
    <row r="1639" spans="4:4" x14ac:dyDescent="0.2">
      <c r="D1639" s="139"/>
    </row>
    <row r="1640" spans="4:4" x14ac:dyDescent="0.2">
      <c r="D1640" s="139"/>
    </row>
    <row r="1641" spans="4:4" x14ac:dyDescent="0.2">
      <c r="D1641" s="139"/>
    </row>
    <row r="1642" spans="4:4" x14ac:dyDescent="0.2">
      <c r="D1642" s="139"/>
    </row>
    <row r="1643" spans="4:4" x14ac:dyDescent="0.2">
      <c r="D1643" s="139"/>
    </row>
    <row r="1644" spans="4:4" x14ac:dyDescent="0.2">
      <c r="D1644" s="139"/>
    </row>
    <row r="1645" spans="4:4" x14ac:dyDescent="0.2">
      <c r="D1645" s="139"/>
    </row>
    <row r="1646" spans="4:4" x14ac:dyDescent="0.2">
      <c r="D1646" s="139"/>
    </row>
    <row r="1647" spans="4:4" x14ac:dyDescent="0.2">
      <c r="D1647" s="139"/>
    </row>
    <row r="1648" spans="4:4" x14ac:dyDescent="0.2">
      <c r="D1648" s="139"/>
    </row>
    <row r="1649" spans="4:4" x14ac:dyDescent="0.2">
      <c r="D1649" s="139"/>
    </row>
    <row r="1650" spans="4:4" x14ac:dyDescent="0.2">
      <c r="D1650" s="139"/>
    </row>
    <row r="1651" spans="4:4" x14ac:dyDescent="0.2">
      <c r="D1651" s="139"/>
    </row>
    <row r="1652" spans="4:4" x14ac:dyDescent="0.2">
      <c r="D1652" s="139"/>
    </row>
    <row r="1653" spans="4:4" x14ac:dyDescent="0.2">
      <c r="D1653" s="139"/>
    </row>
    <row r="1654" spans="4:4" x14ac:dyDescent="0.2">
      <c r="D1654" s="139"/>
    </row>
    <row r="1655" spans="4:4" x14ac:dyDescent="0.2">
      <c r="D1655" s="139"/>
    </row>
    <row r="1656" spans="4:4" x14ac:dyDescent="0.2">
      <c r="D1656" s="139"/>
    </row>
    <row r="1657" spans="4:4" x14ac:dyDescent="0.2">
      <c r="D1657" s="139"/>
    </row>
    <row r="1658" spans="4:4" x14ac:dyDescent="0.2">
      <c r="D1658" s="139"/>
    </row>
    <row r="1659" spans="4:4" x14ac:dyDescent="0.2">
      <c r="D1659" s="139"/>
    </row>
    <row r="1660" spans="4:4" x14ac:dyDescent="0.2">
      <c r="D1660" s="139"/>
    </row>
    <row r="1661" spans="4:4" x14ac:dyDescent="0.2">
      <c r="D1661" s="139"/>
    </row>
    <row r="1662" spans="4:4" x14ac:dyDescent="0.2">
      <c r="D1662" s="139"/>
    </row>
    <row r="1663" spans="4:4" x14ac:dyDescent="0.2">
      <c r="D1663" s="139"/>
    </row>
    <row r="1664" spans="4:4" x14ac:dyDescent="0.2">
      <c r="D1664" s="139"/>
    </row>
    <row r="1665" spans="4:4" x14ac:dyDescent="0.2">
      <c r="D1665" s="139"/>
    </row>
    <row r="1666" spans="4:4" x14ac:dyDescent="0.2">
      <c r="D1666" s="139"/>
    </row>
    <row r="1667" spans="4:4" x14ac:dyDescent="0.2">
      <c r="D1667" s="139"/>
    </row>
    <row r="1668" spans="4:4" x14ac:dyDescent="0.2">
      <c r="D1668" s="139"/>
    </row>
    <row r="1669" spans="4:4" x14ac:dyDescent="0.2">
      <c r="D1669" s="139"/>
    </row>
    <row r="1670" spans="4:4" x14ac:dyDescent="0.2">
      <c r="D1670" s="139"/>
    </row>
    <row r="1671" spans="4:4" x14ac:dyDescent="0.2">
      <c r="D1671" s="139"/>
    </row>
    <row r="1672" spans="4:4" x14ac:dyDescent="0.2">
      <c r="D1672" s="139"/>
    </row>
    <row r="1673" spans="4:4" x14ac:dyDescent="0.2">
      <c r="D1673" s="139"/>
    </row>
    <row r="1674" spans="4:4" x14ac:dyDescent="0.2">
      <c r="D1674" s="139"/>
    </row>
    <row r="1675" spans="4:4" x14ac:dyDescent="0.2">
      <c r="D1675" s="139"/>
    </row>
    <row r="1676" spans="4:4" x14ac:dyDescent="0.2">
      <c r="D1676" s="139"/>
    </row>
    <row r="1677" spans="4:4" x14ac:dyDescent="0.2">
      <c r="D1677" s="139"/>
    </row>
    <row r="1678" spans="4:4" x14ac:dyDescent="0.2">
      <c r="D1678" s="139"/>
    </row>
    <row r="1679" spans="4:4" x14ac:dyDescent="0.2">
      <c r="D1679" s="139"/>
    </row>
    <row r="1680" spans="4:4" x14ac:dyDescent="0.2">
      <c r="D1680" s="139"/>
    </row>
    <row r="1681" spans="4:4" x14ac:dyDescent="0.2">
      <c r="D1681" s="139"/>
    </row>
    <row r="1682" spans="4:4" x14ac:dyDescent="0.2">
      <c r="D1682" s="139"/>
    </row>
    <row r="1683" spans="4:4" x14ac:dyDescent="0.2">
      <c r="D1683" s="139"/>
    </row>
    <row r="1684" spans="4:4" x14ac:dyDescent="0.2">
      <c r="D1684" s="139"/>
    </row>
    <row r="1685" spans="4:4" x14ac:dyDescent="0.2">
      <c r="D1685" s="139"/>
    </row>
    <row r="1686" spans="4:4" x14ac:dyDescent="0.2">
      <c r="D1686" s="139"/>
    </row>
    <row r="1687" spans="4:4" x14ac:dyDescent="0.2">
      <c r="D1687" s="139"/>
    </row>
    <row r="1688" spans="4:4" x14ac:dyDescent="0.2">
      <c r="D1688" s="139"/>
    </row>
    <row r="1689" spans="4:4" x14ac:dyDescent="0.2">
      <c r="D1689" s="139"/>
    </row>
    <row r="1690" spans="4:4" x14ac:dyDescent="0.2">
      <c r="D1690" s="139"/>
    </row>
    <row r="1691" spans="4:4" x14ac:dyDescent="0.2">
      <c r="D1691" s="139"/>
    </row>
    <row r="1692" spans="4:4" x14ac:dyDescent="0.2">
      <c r="D1692" s="139"/>
    </row>
    <row r="1693" spans="4:4" x14ac:dyDescent="0.2">
      <c r="D1693" s="139"/>
    </row>
    <row r="1694" spans="4:4" x14ac:dyDescent="0.2">
      <c r="D1694" s="139"/>
    </row>
    <row r="1695" spans="4:4" x14ac:dyDescent="0.2">
      <c r="D1695" s="139"/>
    </row>
    <row r="1696" spans="4:4" x14ac:dyDescent="0.2">
      <c r="D1696" s="139"/>
    </row>
    <row r="1697" spans="4:4" x14ac:dyDescent="0.2">
      <c r="D1697" s="139"/>
    </row>
    <row r="1698" spans="4:4" x14ac:dyDescent="0.2">
      <c r="D1698" s="139"/>
    </row>
    <row r="1699" spans="4:4" x14ac:dyDescent="0.2">
      <c r="D1699" s="139"/>
    </row>
    <row r="1700" spans="4:4" x14ac:dyDescent="0.2">
      <c r="D1700" s="139"/>
    </row>
    <row r="1701" spans="4:4" x14ac:dyDescent="0.2">
      <c r="D1701" s="139"/>
    </row>
    <row r="1702" spans="4:4" x14ac:dyDescent="0.2">
      <c r="D1702" s="139"/>
    </row>
    <row r="1703" spans="4:4" x14ac:dyDescent="0.2">
      <c r="D1703" s="139"/>
    </row>
    <row r="1704" spans="4:4" x14ac:dyDescent="0.2">
      <c r="D1704" s="139"/>
    </row>
    <row r="1705" spans="4:4" x14ac:dyDescent="0.2">
      <c r="D1705" s="139"/>
    </row>
    <row r="1706" spans="4:4" x14ac:dyDescent="0.2">
      <c r="D1706" s="139"/>
    </row>
    <row r="1707" spans="4:4" x14ac:dyDescent="0.2">
      <c r="D1707" s="139"/>
    </row>
    <row r="1708" spans="4:4" x14ac:dyDescent="0.2">
      <c r="D1708" s="139"/>
    </row>
    <row r="1709" spans="4:4" x14ac:dyDescent="0.2">
      <c r="D1709" s="139"/>
    </row>
    <row r="1710" spans="4:4" x14ac:dyDescent="0.2">
      <c r="D1710" s="139"/>
    </row>
    <row r="1711" spans="4:4" x14ac:dyDescent="0.2">
      <c r="D1711" s="139"/>
    </row>
    <row r="1712" spans="4:4" x14ac:dyDescent="0.2">
      <c r="D1712" s="139"/>
    </row>
    <row r="1713" spans="4:4" x14ac:dyDescent="0.2">
      <c r="D1713" s="139"/>
    </row>
    <row r="1714" spans="4:4" x14ac:dyDescent="0.2">
      <c r="D1714" s="139"/>
    </row>
    <row r="1715" spans="4:4" x14ac:dyDescent="0.2">
      <c r="D1715" s="139"/>
    </row>
    <row r="1716" spans="4:4" x14ac:dyDescent="0.2">
      <c r="D1716" s="139"/>
    </row>
    <row r="1717" spans="4:4" x14ac:dyDescent="0.2">
      <c r="D1717" s="139"/>
    </row>
    <row r="1718" spans="4:4" x14ac:dyDescent="0.2">
      <c r="D1718" s="139"/>
    </row>
    <row r="1719" spans="4:4" x14ac:dyDescent="0.2">
      <c r="D1719" s="139"/>
    </row>
    <row r="1720" spans="4:4" x14ac:dyDescent="0.2">
      <c r="D1720" s="139"/>
    </row>
    <row r="1721" spans="4:4" x14ac:dyDescent="0.2">
      <c r="D1721" s="139"/>
    </row>
    <row r="1722" spans="4:4" x14ac:dyDescent="0.2">
      <c r="D1722" s="139"/>
    </row>
    <row r="1723" spans="4:4" x14ac:dyDescent="0.2">
      <c r="D1723" s="139"/>
    </row>
    <row r="1724" spans="4:4" x14ac:dyDescent="0.2">
      <c r="D1724" s="139"/>
    </row>
    <row r="1725" spans="4:4" x14ac:dyDescent="0.2">
      <c r="D1725" s="139"/>
    </row>
    <row r="1726" spans="4:4" x14ac:dyDescent="0.2">
      <c r="D1726" s="139"/>
    </row>
    <row r="1727" spans="4:4" x14ac:dyDescent="0.2">
      <c r="D1727" s="139"/>
    </row>
    <row r="1728" spans="4:4" x14ac:dyDescent="0.2">
      <c r="D1728" s="139"/>
    </row>
    <row r="1729" spans="4:4" x14ac:dyDescent="0.2">
      <c r="D1729" s="139"/>
    </row>
    <row r="1730" spans="4:4" x14ac:dyDescent="0.2">
      <c r="D1730" s="139"/>
    </row>
    <row r="1731" spans="4:4" x14ac:dyDescent="0.2">
      <c r="D1731" s="139"/>
    </row>
    <row r="1732" spans="4:4" x14ac:dyDescent="0.2">
      <c r="D1732" s="139"/>
    </row>
    <row r="1733" spans="4:4" x14ac:dyDescent="0.2">
      <c r="D1733" s="139"/>
    </row>
    <row r="1734" spans="4:4" x14ac:dyDescent="0.2">
      <c r="D1734" s="139"/>
    </row>
    <row r="1735" spans="4:4" x14ac:dyDescent="0.2">
      <c r="D1735" s="139"/>
    </row>
    <row r="1736" spans="4:4" x14ac:dyDescent="0.2">
      <c r="D1736" s="139"/>
    </row>
    <row r="1737" spans="4:4" x14ac:dyDescent="0.2">
      <c r="D1737" s="139"/>
    </row>
    <row r="1738" spans="4:4" x14ac:dyDescent="0.2">
      <c r="D1738" s="139"/>
    </row>
    <row r="1739" spans="4:4" x14ac:dyDescent="0.2">
      <c r="D1739" s="139"/>
    </row>
    <row r="1740" spans="4:4" x14ac:dyDescent="0.2">
      <c r="D1740" s="139"/>
    </row>
    <row r="1741" spans="4:4" x14ac:dyDescent="0.2">
      <c r="D1741" s="139"/>
    </row>
    <row r="1742" spans="4:4" x14ac:dyDescent="0.2">
      <c r="D1742" s="139"/>
    </row>
    <row r="1743" spans="4:4" x14ac:dyDescent="0.2">
      <c r="D1743" s="139"/>
    </row>
    <row r="1744" spans="4:4" x14ac:dyDescent="0.2">
      <c r="D1744" s="139"/>
    </row>
    <row r="1745" spans="4:4" x14ac:dyDescent="0.2">
      <c r="D1745" s="139"/>
    </row>
    <row r="1746" spans="4:4" x14ac:dyDescent="0.2">
      <c r="D1746" s="139"/>
    </row>
    <row r="1747" spans="4:4" x14ac:dyDescent="0.2">
      <c r="D1747" s="139"/>
    </row>
    <row r="1748" spans="4:4" x14ac:dyDescent="0.2">
      <c r="D1748" s="139"/>
    </row>
    <row r="1749" spans="4:4" x14ac:dyDescent="0.2">
      <c r="D1749" s="139"/>
    </row>
    <row r="1750" spans="4:4" x14ac:dyDescent="0.2">
      <c r="D1750" s="139"/>
    </row>
    <row r="1751" spans="4:4" x14ac:dyDescent="0.2">
      <c r="D1751" s="139"/>
    </row>
    <row r="1752" spans="4:4" x14ac:dyDescent="0.2">
      <c r="D1752" s="139"/>
    </row>
    <row r="1753" spans="4:4" x14ac:dyDescent="0.2">
      <c r="D1753" s="139"/>
    </row>
    <row r="1754" spans="4:4" x14ac:dyDescent="0.2">
      <c r="D1754" s="139"/>
    </row>
    <row r="1755" spans="4:4" x14ac:dyDescent="0.2">
      <c r="D1755" s="139"/>
    </row>
    <row r="1756" spans="4:4" x14ac:dyDescent="0.2">
      <c r="D1756" s="139"/>
    </row>
    <row r="1757" spans="4:4" x14ac:dyDescent="0.2">
      <c r="D1757" s="139"/>
    </row>
    <row r="1758" spans="4:4" x14ac:dyDescent="0.2">
      <c r="D1758" s="139"/>
    </row>
    <row r="1759" spans="4:4" x14ac:dyDescent="0.2">
      <c r="D1759" s="139"/>
    </row>
    <row r="1760" spans="4:4" x14ac:dyDescent="0.2">
      <c r="D1760" s="139"/>
    </row>
    <row r="1761" spans="4:4" x14ac:dyDescent="0.2">
      <c r="D1761" s="139"/>
    </row>
    <row r="1762" spans="4:4" x14ac:dyDescent="0.2">
      <c r="D1762" s="139"/>
    </row>
    <row r="1763" spans="4:4" x14ac:dyDescent="0.2">
      <c r="D1763" s="139"/>
    </row>
    <row r="1764" spans="4:4" x14ac:dyDescent="0.2">
      <c r="D1764" s="139"/>
    </row>
    <row r="1765" spans="4:4" x14ac:dyDescent="0.2">
      <c r="D1765" s="139"/>
    </row>
    <row r="1766" spans="4:4" x14ac:dyDescent="0.2">
      <c r="D1766" s="139"/>
    </row>
    <row r="1767" spans="4:4" x14ac:dyDescent="0.2">
      <c r="D1767" s="139"/>
    </row>
    <row r="1768" spans="4:4" x14ac:dyDescent="0.2">
      <c r="D1768" s="139"/>
    </row>
    <row r="1769" spans="4:4" x14ac:dyDescent="0.2">
      <c r="D1769" s="139"/>
    </row>
    <row r="1770" spans="4:4" x14ac:dyDescent="0.2">
      <c r="D1770" s="139"/>
    </row>
    <row r="1771" spans="4:4" x14ac:dyDescent="0.2">
      <c r="D1771" s="139"/>
    </row>
    <row r="1772" spans="4:4" x14ac:dyDescent="0.2">
      <c r="D1772" s="139"/>
    </row>
    <row r="1773" spans="4:4" x14ac:dyDescent="0.2">
      <c r="D1773" s="139"/>
    </row>
    <row r="1774" spans="4:4" x14ac:dyDescent="0.2">
      <c r="D1774" s="139"/>
    </row>
    <row r="1775" spans="4:4" x14ac:dyDescent="0.2">
      <c r="D1775" s="139"/>
    </row>
    <row r="1776" spans="4:4" x14ac:dyDescent="0.2">
      <c r="D1776" s="139"/>
    </row>
    <row r="1777" spans="4:4" x14ac:dyDescent="0.2">
      <c r="D1777" s="139"/>
    </row>
    <row r="1778" spans="4:4" x14ac:dyDescent="0.2">
      <c r="D1778" s="139"/>
    </row>
    <row r="1779" spans="4:4" x14ac:dyDescent="0.2">
      <c r="D1779" s="139"/>
    </row>
    <row r="1780" spans="4:4" x14ac:dyDescent="0.2">
      <c r="D1780" s="139"/>
    </row>
    <row r="1781" spans="4:4" x14ac:dyDescent="0.2">
      <c r="D1781" s="139"/>
    </row>
    <row r="1782" spans="4:4" x14ac:dyDescent="0.2">
      <c r="D1782" s="139"/>
    </row>
    <row r="1783" spans="4:4" x14ac:dyDescent="0.2">
      <c r="D1783" s="139"/>
    </row>
    <row r="1784" spans="4:4" x14ac:dyDescent="0.2">
      <c r="D1784" s="139"/>
    </row>
    <row r="1785" spans="4:4" x14ac:dyDescent="0.2">
      <c r="D1785" s="139"/>
    </row>
    <row r="1786" spans="4:4" x14ac:dyDescent="0.2">
      <c r="D1786" s="139"/>
    </row>
    <row r="1787" spans="4:4" x14ac:dyDescent="0.2">
      <c r="D1787" s="139"/>
    </row>
    <row r="1788" spans="4:4" x14ac:dyDescent="0.2">
      <c r="D1788" s="139"/>
    </row>
    <row r="1789" spans="4:4" x14ac:dyDescent="0.2">
      <c r="D1789" s="139"/>
    </row>
    <row r="1790" spans="4:4" x14ac:dyDescent="0.2">
      <c r="D1790" s="139"/>
    </row>
    <row r="1791" spans="4:4" x14ac:dyDescent="0.2">
      <c r="D1791" s="139"/>
    </row>
    <row r="1792" spans="4:4" x14ac:dyDescent="0.2">
      <c r="D1792" s="139"/>
    </row>
    <row r="1793" spans="4:4" x14ac:dyDescent="0.2">
      <c r="D1793" s="139"/>
    </row>
    <row r="1794" spans="4:4" x14ac:dyDescent="0.2">
      <c r="D1794" s="139"/>
    </row>
    <row r="1795" spans="4:4" x14ac:dyDescent="0.2">
      <c r="D1795" s="139"/>
    </row>
    <row r="1796" spans="4:4" x14ac:dyDescent="0.2">
      <c r="D1796" s="139"/>
    </row>
    <row r="1797" spans="4:4" x14ac:dyDescent="0.2">
      <c r="D1797" s="139"/>
    </row>
    <row r="1798" spans="4:4" x14ac:dyDescent="0.2">
      <c r="D1798" s="139"/>
    </row>
    <row r="1799" spans="4:4" x14ac:dyDescent="0.2">
      <c r="D1799" s="139"/>
    </row>
    <row r="1800" spans="4:4" x14ac:dyDescent="0.2">
      <c r="D1800" s="139"/>
    </row>
    <row r="1801" spans="4:4" x14ac:dyDescent="0.2">
      <c r="D1801" s="139"/>
    </row>
    <row r="1802" spans="4:4" x14ac:dyDescent="0.2">
      <c r="D1802" s="139"/>
    </row>
    <row r="1803" spans="4:4" x14ac:dyDescent="0.2">
      <c r="D1803" s="139"/>
    </row>
    <row r="1804" spans="4:4" x14ac:dyDescent="0.2">
      <c r="D1804" s="139"/>
    </row>
    <row r="1805" spans="4:4" x14ac:dyDescent="0.2">
      <c r="D1805" s="139"/>
    </row>
    <row r="1806" spans="4:4" x14ac:dyDescent="0.2">
      <c r="D1806" s="139"/>
    </row>
    <row r="1807" spans="4:4" x14ac:dyDescent="0.2">
      <c r="D1807" s="139"/>
    </row>
    <row r="1808" spans="4:4" x14ac:dyDescent="0.2">
      <c r="D1808" s="139"/>
    </row>
    <row r="1809" spans="4:4" x14ac:dyDescent="0.2">
      <c r="D1809" s="139"/>
    </row>
    <row r="1810" spans="4:4" x14ac:dyDescent="0.2">
      <c r="D1810" s="139"/>
    </row>
    <row r="1811" spans="4:4" x14ac:dyDescent="0.2">
      <c r="D1811" s="139"/>
    </row>
    <row r="1812" spans="4:4" x14ac:dyDescent="0.2">
      <c r="D1812" s="139"/>
    </row>
    <row r="1813" spans="4:4" x14ac:dyDescent="0.2">
      <c r="D1813" s="139"/>
    </row>
    <row r="1814" spans="4:4" x14ac:dyDescent="0.2">
      <c r="D1814" s="139"/>
    </row>
    <row r="1815" spans="4:4" x14ac:dyDescent="0.2">
      <c r="D1815" s="139"/>
    </row>
    <row r="1816" spans="4:4" x14ac:dyDescent="0.2">
      <c r="D1816" s="139"/>
    </row>
    <row r="1817" spans="4:4" x14ac:dyDescent="0.2">
      <c r="D1817" s="139"/>
    </row>
    <row r="1818" spans="4:4" x14ac:dyDescent="0.2">
      <c r="D1818" s="139"/>
    </row>
    <row r="1819" spans="4:4" x14ac:dyDescent="0.2">
      <c r="D1819" s="139"/>
    </row>
    <row r="1820" spans="4:4" x14ac:dyDescent="0.2">
      <c r="D1820" s="139"/>
    </row>
    <row r="1821" spans="4:4" x14ac:dyDescent="0.2">
      <c r="D1821" s="139"/>
    </row>
    <row r="1822" spans="4:4" x14ac:dyDescent="0.2">
      <c r="D1822" s="139"/>
    </row>
    <row r="1823" spans="4:4" x14ac:dyDescent="0.2">
      <c r="D1823" s="139"/>
    </row>
    <row r="1824" spans="4:4" x14ac:dyDescent="0.2">
      <c r="D1824" s="139"/>
    </row>
    <row r="1825" spans="4:4" x14ac:dyDescent="0.2">
      <c r="D1825" s="139"/>
    </row>
    <row r="1826" spans="4:4" x14ac:dyDescent="0.2">
      <c r="D1826" s="139"/>
    </row>
    <row r="1827" spans="4:4" x14ac:dyDescent="0.2">
      <c r="D1827" s="139"/>
    </row>
    <row r="1828" spans="4:4" x14ac:dyDescent="0.2">
      <c r="D1828" s="139"/>
    </row>
    <row r="1829" spans="4:4" x14ac:dyDescent="0.2">
      <c r="D1829" s="139"/>
    </row>
    <row r="1830" spans="4:4" x14ac:dyDescent="0.2">
      <c r="D1830" s="139"/>
    </row>
    <row r="1831" spans="4:4" x14ac:dyDescent="0.2">
      <c r="D1831" s="139"/>
    </row>
    <row r="1832" spans="4:4" x14ac:dyDescent="0.2">
      <c r="D1832" s="139"/>
    </row>
    <row r="1833" spans="4:4" x14ac:dyDescent="0.2">
      <c r="D1833" s="139"/>
    </row>
    <row r="1834" spans="4:4" x14ac:dyDescent="0.2">
      <c r="D1834" s="139"/>
    </row>
    <row r="1835" spans="4:4" x14ac:dyDescent="0.2">
      <c r="D1835" s="139"/>
    </row>
    <row r="1836" spans="4:4" x14ac:dyDescent="0.2">
      <c r="D1836" s="139"/>
    </row>
    <row r="1837" spans="4:4" x14ac:dyDescent="0.2">
      <c r="D1837" s="139"/>
    </row>
    <row r="1838" spans="4:4" x14ac:dyDescent="0.2">
      <c r="D1838" s="139"/>
    </row>
    <row r="1839" spans="4:4" x14ac:dyDescent="0.2">
      <c r="D1839" s="139"/>
    </row>
    <row r="1840" spans="4:4" x14ac:dyDescent="0.2">
      <c r="D1840" s="139"/>
    </row>
    <row r="1841" spans="4:4" x14ac:dyDescent="0.2">
      <c r="D1841" s="139"/>
    </row>
    <row r="1842" spans="4:4" x14ac:dyDescent="0.2">
      <c r="D1842" s="139"/>
    </row>
    <row r="1843" spans="4:4" x14ac:dyDescent="0.2">
      <c r="D1843" s="139"/>
    </row>
    <row r="1844" spans="4:4" x14ac:dyDescent="0.2">
      <c r="D1844" s="139"/>
    </row>
    <row r="1845" spans="4:4" x14ac:dyDescent="0.2">
      <c r="D1845" s="139"/>
    </row>
    <row r="1846" spans="4:4" x14ac:dyDescent="0.2">
      <c r="D1846" s="139"/>
    </row>
    <row r="1847" spans="4:4" x14ac:dyDescent="0.2">
      <c r="D1847" s="139"/>
    </row>
    <row r="1848" spans="4:4" x14ac:dyDescent="0.2">
      <c r="D1848" s="139"/>
    </row>
    <row r="1849" spans="4:4" x14ac:dyDescent="0.2">
      <c r="D1849" s="139"/>
    </row>
    <row r="1850" spans="4:4" x14ac:dyDescent="0.2">
      <c r="D1850" s="139"/>
    </row>
    <row r="1851" spans="4:4" x14ac:dyDescent="0.2">
      <c r="D1851" s="139"/>
    </row>
    <row r="1852" spans="4:4" x14ac:dyDescent="0.2">
      <c r="D1852" s="139"/>
    </row>
    <row r="1853" spans="4:4" x14ac:dyDescent="0.2">
      <c r="D1853" s="139"/>
    </row>
    <row r="1854" spans="4:4" x14ac:dyDescent="0.2">
      <c r="D1854" s="139"/>
    </row>
    <row r="1855" spans="4:4" x14ac:dyDescent="0.2">
      <c r="D1855" s="139"/>
    </row>
    <row r="1856" spans="4:4" x14ac:dyDescent="0.2">
      <c r="D1856" s="139"/>
    </row>
    <row r="1857" spans="4:4" x14ac:dyDescent="0.2">
      <c r="D1857" s="139"/>
    </row>
    <row r="1858" spans="4:4" x14ac:dyDescent="0.2">
      <c r="D1858" s="139"/>
    </row>
    <row r="1859" spans="4:4" x14ac:dyDescent="0.2">
      <c r="D1859" s="139"/>
    </row>
    <row r="1860" spans="4:4" x14ac:dyDescent="0.2">
      <c r="D1860" s="139"/>
    </row>
    <row r="1861" spans="4:4" x14ac:dyDescent="0.2">
      <c r="D1861" s="139"/>
    </row>
    <row r="1862" spans="4:4" x14ac:dyDescent="0.2">
      <c r="D1862" s="139"/>
    </row>
    <row r="1863" spans="4:4" x14ac:dyDescent="0.2">
      <c r="D1863" s="139"/>
    </row>
    <row r="1864" spans="4:4" x14ac:dyDescent="0.2">
      <c r="D1864" s="139"/>
    </row>
    <row r="1865" spans="4:4" x14ac:dyDescent="0.2">
      <c r="D1865" s="139"/>
    </row>
    <row r="1866" spans="4:4" x14ac:dyDescent="0.2">
      <c r="D1866" s="139"/>
    </row>
    <row r="1867" spans="4:4" x14ac:dyDescent="0.2">
      <c r="D1867" s="139"/>
    </row>
    <row r="1868" spans="4:4" x14ac:dyDescent="0.2">
      <c r="D1868" s="139"/>
    </row>
    <row r="1869" spans="4:4" x14ac:dyDescent="0.2">
      <c r="D1869" s="139"/>
    </row>
    <row r="1870" spans="4:4" x14ac:dyDescent="0.2">
      <c r="D1870" s="139"/>
    </row>
    <row r="1871" spans="4:4" x14ac:dyDescent="0.2">
      <c r="D1871" s="139"/>
    </row>
    <row r="1872" spans="4:4" x14ac:dyDescent="0.2">
      <c r="D1872" s="139"/>
    </row>
    <row r="1873" spans="4:4" x14ac:dyDescent="0.2">
      <c r="D1873" s="139"/>
    </row>
    <row r="1874" spans="4:4" x14ac:dyDescent="0.2">
      <c r="D1874" s="139"/>
    </row>
    <row r="1875" spans="4:4" x14ac:dyDescent="0.2">
      <c r="D1875" s="139"/>
    </row>
    <row r="1876" spans="4:4" x14ac:dyDescent="0.2">
      <c r="D1876" s="139"/>
    </row>
    <row r="1877" spans="4:4" x14ac:dyDescent="0.2">
      <c r="D1877" s="139"/>
    </row>
    <row r="1878" spans="4:4" x14ac:dyDescent="0.2">
      <c r="D1878" s="139"/>
    </row>
    <row r="1879" spans="4:4" x14ac:dyDescent="0.2">
      <c r="D1879" s="139"/>
    </row>
    <row r="1880" spans="4:4" x14ac:dyDescent="0.2">
      <c r="D1880" s="139"/>
    </row>
    <row r="1881" spans="4:4" x14ac:dyDescent="0.2">
      <c r="D1881" s="139"/>
    </row>
    <row r="1882" spans="4:4" x14ac:dyDescent="0.2">
      <c r="D1882" s="139"/>
    </row>
    <row r="1883" spans="4:4" x14ac:dyDescent="0.2">
      <c r="D1883" s="139"/>
    </row>
    <row r="1884" spans="4:4" x14ac:dyDescent="0.2">
      <c r="D1884" s="139"/>
    </row>
    <row r="1885" spans="4:4" x14ac:dyDescent="0.2">
      <c r="D1885" s="139"/>
    </row>
    <row r="1886" spans="4:4" x14ac:dyDescent="0.2">
      <c r="D1886" s="139"/>
    </row>
    <row r="1887" spans="4:4" x14ac:dyDescent="0.2">
      <c r="D1887" s="139"/>
    </row>
    <row r="1888" spans="4:4" x14ac:dyDescent="0.2">
      <c r="D1888" s="139"/>
    </row>
    <row r="1889" spans="4:4" x14ac:dyDescent="0.2">
      <c r="D1889" s="139"/>
    </row>
    <row r="1890" spans="4:4" x14ac:dyDescent="0.2">
      <c r="D1890" s="139"/>
    </row>
    <row r="1891" spans="4:4" x14ac:dyDescent="0.2">
      <c r="D1891" s="139"/>
    </row>
    <row r="1892" spans="4:4" x14ac:dyDescent="0.2">
      <c r="D1892" s="139"/>
    </row>
    <row r="1893" spans="4:4" x14ac:dyDescent="0.2">
      <c r="D1893" s="139"/>
    </row>
    <row r="1894" spans="4:4" x14ac:dyDescent="0.2">
      <c r="D1894" s="139"/>
    </row>
    <row r="1895" spans="4:4" x14ac:dyDescent="0.2">
      <c r="D1895" s="139"/>
    </row>
    <row r="1896" spans="4:4" x14ac:dyDescent="0.2">
      <c r="D1896" s="139"/>
    </row>
    <row r="1897" spans="4:4" x14ac:dyDescent="0.2">
      <c r="D1897" s="139"/>
    </row>
    <row r="1898" spans="4:4" x14ac:dyDescent="0.2">
      <c r="D1898" s="139"/>
    </row>
    <row r="1899" spans="4:4" x14ac:dyDescent="0.2">
      <c r="D1899" s="139"/>
    </row>
    <row r="1900" spans="4:4" x14ac:dyDescent="0.2">
      <c r="D1900" s="139"/>
    </row>
    <row r="1901" spans="4:4" x14ac:dyDescent="0.2">
      <c r="D1901" s="139"/>
    </row>
    <row r="1902" spans="4:4" x14ac:dyDescent="0.2">
      <c r="D1902" s="139"/>
    </row>
    <row r="1903" spans="4:4" x14ac:dyDescent="0.2">
      <c r="D1903" s="139"/>
    </row>
    <row r="1904" spans="4:4" x14ac:dyDescent="0.2">
      <c r="D1904" s="139"/>
    </row>
    <row r="1905" spans="4:4" x14ac:dyDescent="0.2">
      <c r="D1905" s="139"/>
    </row>
    <row r="1906" spans="4:4" x14ac:dyDescent="0.2">
      <c r="D1906" s="139"/>
    </row>
    <row r="1907" spans="4:4" x14ac:dyDescent="0.2">
      <c r="D1907" s="139"/>
    </row>
    <row r="1908" spans="4:4" x14ac:dyDescent="0.2">
      <c r="D1908" s="139"/>
    </row>
    <row r="1909" spans="4:4" x14ac:dyDescent="0.2">
      <c r="D1909" s="139"/>
    </row>
    <row r="1910" spans="4:4" x14ac:dyDescent="0.2">
      <c r="D1910" s="139"/>
    </row>
    <row r="1911" spans="4:4" x14ac:dyDescent="0.2">
      <c r="D1911" s="139"/>
    </row>
    <row r="1912" spans="4:4" x14ac:dyDescent="0.2">
      <c r="D1912" s="139"/>
    </row>
    <row r="1913" spans="4:4" x14ac:dyDescent="0.2">
      <c r="D1913" s="139"/>
    </row>
    <row r="1914" spans="4:4" x14ac:dyDescent="0.2">
      <c r="D1914" s="139"/>
    </row>
    <row r="1915" spans="4:4" x14ac:dyDescent="0.2">
      <c r="D1915" s="139"/>
    </row>
    <row r="1916" spans="4:4" x14ac:dyDescent="0.2">
      <c r="D1916" s="139"/>
    </row>
    <row r="1917" spans="4:4" x14ac:dyDescent="0.2">
      <c r="D1917" s="139"/>
    </row>
    <row r="1918" spans="4:4" x14ac:dyDescent="0.2">
      <c r="D1918" s="139"/>
    </row>
    <row r="1919" spans="4:4" x14ac:dyDescent="0.2">
      <c r="D1919" s="139"/>
    </row>
    <row r="1920" spans="4:4" x14ac:dyDescent="0.2">
      <c r="D1920" s="139"/>
    </row>
    <row r="1921" spans="4:4" x14ac:dyDescent="0.2">
      <c r="D1921" s="139"/>
    </row>
    <row r="1922" spans="4:4" x14ac:dyDescent="0.2">
      <c r="D1922" s="139"/>
    </row>
    <row r="1923" spans="4:4" x14ac:dyDescent="0.2">
      <c r="D1923" s="139"/>
    </row>
    <row r="1924" spans="4:4" x14ac:dyDescent="0.2">
      <c r="D1924" s="139"/>
    </row>
    <row r="1925" spans="4:4" x14ac:dyDescent="0.2">
      <c r="D1925" s="139"/>
    </row>
    <row r="1926" spans="4:4" x14ac:dyDescent="0.2">
      <c r="D1926" s="139"/>
    </row>
    <row r="1927" spans="4:4" x14ac:dyDescent="0.2">
      <c r="D1927" s="139"/>
    </row>
    <row r="1928" spans="4:4" x14ac:dyDescent="0.2">
      <c r="D1928" s="139"/>
    </row>
    <row r="1929" spans="4:4" x14ac:dyDescent="0.2">
      <c r="D1929" s="139"/>
    </row>
    <row r="1930" spans="4:4" x14ac:dyDescent="0.2">
      <c r="D1930" s="139"/>
    </row>
    <row r="1931" spans="4:4" x14ac:dyDescent="0.2">
      <c r="D1931" s="139"/>
    </row>
    <row r="1932" spans="4:4" x14ac:dyDescent="0.2">
      <c r="D1932" s="139"/>
    </row>
    <row r="1933" spans="4:4" x14ac:dyDescent="0.2">
      <c r="D1933" s="139"/>
    </row>
    <row r="1934" spans="4:4" x14ac:dyDescent="0.2">
      <c r="D1934" s="139"/>
    </row>
    <row r="1935" spans="4:4" x14ac:dyDescent="0.2">
      <c r="D1935" s="139"/>
    </row>
    <row r="1936" spans="4:4" x14ac:dyDescent="0.2">
      <c r="D1936" s="139"/>
    </row>
    <row r="1937" spans="4:4" x14ac:dyDescent="0.2">
      <c r="D1937" s="139"/>
    </row>
    <row r="1938" spans="4:4" x14ac:dyDescent="0.2">
      <c r="D1938" s="139"/>
    </row>
    <row r="1939" spans="4:4" x14ac:dyDescent="0.2">
      <c r="D1939" s="139"/>
    </row>
    <row r="1940" spans="4:4" x14ac:dyDescent="0.2">
      <c r="D1940" s="139"/>
    </row>
    <row r="1941" spans="4:4" x14ac:dyDescent="0.2">
      <c r="D1941" s="139"/>
    </row>
    <row r="1942" spans="4:4" x14ac:dyDescent="0.2">
      <c r="D1942" s="139"/>
    </row>
    <row r="1943" spans="4:4" x14ac:dyDescent="0.2">
      <c r="D1943" s="139"/>
    </row>
    <row r="1944" spans="4:4" x14ac:dyDescent="0.2">
      <c r="D1944" s="139"/>
    </row>
    <row r="1945" spans="4:4" x14ac:dyDescent="0.2">
      <c r="D1945" s="139"/>
    </row>
    <row r="1946" spans="4:4" x14ac:dyDescent="0.2">
      <c r="D1946" s="139"/>
    </row>
    <row r="1947" spans="4:4" x14ac:dyDescent="0.2">
      <c r="D1947" s="139"/>
    </row>
    <row r="1948" spans="4:4" x14ac:dyDescent="0.2">
      <c r="D1948" s="139"/>
    </row>
    <row r="1949" spans="4:4" x14ac:dyDescent="0.2">
      <c r="D1949" s="139"/>
    </row>
    <row r="1950" spans="4:4" x14ac:dyDescent="0.2">
      <c r="D1950" s="139"/>
    </row>
    <row r="1951" spans="4:4" x14ac:dyDescent="0.2">
      <c r="D1951" s="139"/>
    </row>
    <row r="1952" spans="4:4" x14ac:dyDescent="0.2">
      <c r="D1952" s="139"/>
    </row>
    <row r="1953" spans="4:4" x14ac:dyDescent="0.2">
      <c r="D1953" s="139"/>
    </row>
    <row r="1954" spans="4:4" x14ac:dyDescent="0.2">
      <c r="D1954" s="139"/>
    </row>
    <row r="1955" spans="4:4" x14ac:dyDescent="0.2">
      <c r="D1955" s="139"/>
    </row>
    <row r="1956" spans="4:4" x14ac:dyDescent="0.2">
      <c r="D1956" s="139"/>
    </row>
    <row r="1957" spans="4:4" x14ac:dyDescent="0.2">
      <c r="D1957" s="139"/>
    </row>
    <row r="1958" spans="4:4" x14ac:dyDescent="0.2">
      <c r="D1958" s="139"/>
    </row>
    <row r="1959" spans="4:4" x14ac:dyDescent="0.2">
      <c r="D1959" s="139"/>
    </row>
    <row r="1960" spans="4:4" x14ac:dyDescent="0.2">
      <c r="D1960" s="139"/>
    </row>
    <row r="1961" spans="4:4" x14ac:dyDescent="0.2">
      <c r="D1961" s="139"/>
    </row>
    <row r="1962" spans="4:4" x14ac:dyDescent="0.2">
      <c r="D1962" s="139"/>
    </row>
    <row r="1963" spans="4:4" x14ac:dyDescent="0.2">
      <c r="D1963" s="139"/>
    </row>
    <row r="1964" spans="4:4" x14ac:dyDescent="0.2">
      <c r="D1964" s="139"/>
    </row>
    <row r="1965" spans="4:4" x14ac:dyDescent="0.2">
      <c r="D1965" s="139"/>
    </row>
    <row r="1966" spans="4:4" x14ac:dyDescent="0.2">
      <c r="D1966" s="139"/>
    </row>
    <row r="1967" spans="4:4" x14ac:dyDescent="0.2">
      <c r="D1967" s="139"/>
    </row>
    <row r="1968" spans="4:4" x14ac:dyDescent="0.2">
      <c r="D1968" s="139"/>
    </row>
    <row r="1969" spans="4:4" x14ac:dyDescent="0.2">
      <c r="D1969" s="139"/>
    </row>
    <row r="1970" spans="4:4" x14ac:dyDescent="0.2">
      <c r="D1970" s="139"/>
    </row>
    <row r="1971" spans="4:4" x14ac:dyDescent="0.2">
      <c r="D1971" s="139"/>
    </row>
    <row r="1972" spans="4:4" x14ac:dyDescent="0.2">
      <c r="D1972" s="139"/>
    </row>
    <row r="1973" spans="4:4" x14ac:dyDescent="0.2">
      <c r="D1973" s="139"/>
    </row>
    <row r="1974" spans="4:4" x14ac:dyDescent="0.2">
      <c r="D1974" s="139"/>
    </row>
    <row r="1975" spans="4:4" x14ac:dyDescent="0.2">
      <c r="D1975" s="139"/>
    </row>
    <row r="1976" spans="4:4" x14ac:dyDescent="0.2">
      <c r="D1976" s="139"/>
    </row>
    <row r="1977" spans="4:4" x14ac:dyDescent="0.2">
      <c r="D1977" s="139"/>
    </row>
    <row r="1978" spans="4:4" x14ac:dyDescent="0.2">
      <c r="D1978" s="139"/>
    </row>
    <row r="1979" spans="4:4" x14ac:dyDescent="0.2">
      <c r="D1979" s="139"/>
    </row>
    <row r="1980" spans="4:4" x14ac:dyDescent="0.2">
      <c r="D1980" s="139"/>
    </row>
    <row r="1981" spans="4:4" x14ac:dyDescent="0.2">
      <c r="D1981" s="139"/>
    </row>
    <row r="1982" spans="4:4" x14ac:dyDescent="0.2">
      <c r="D1982" s="139"/>
    </row>
    <row r="1983" spans="4:4" x14ac:dyDescent="0.2">
      <c r="D1983" s="139"/>
    </row>
    <row r="1984" spans="4:4" x14ac:dyDescent="0.2">
      <c r="D1984" s="139"/>
    </row>
    <row r="1985" spans="4:4" x14ac:dyDescent="0.2">
      <c r="D1985" s="139"/>
    </row>
    <row r="1986" spans="4:4" x14ac:dyDescent="0.2">
      <c r="D1986" s="139"/>
    </row>
    <row r="1987" spans="4:4" x14ac:dyDescent="0.2">
      <c r="D1987" s="139"/>
    </row>
    <row r="1988" spans="4:4" x14ac:dyDescent="0.2">
      <c r="D1988" s="139"/>
    </row>
    <row r="1989" spans="4:4" x14ac:dyDescent="0.2">
      <c r="D1989" s="139"/>
    </row>
    <row r="1990" spans="4:4" x14ac:dyDescent="0.2">
      <c r="D1990" s="139"/>
    </row>
    <row r="1991" spans="4:4" x14ac:dyDescent="0.2">
      <c r="D1991" s="139"/>
    </row>
    <row r="1992" spans="4:4" x14ac:dyDescent="0.2">
      <c r="D1992" s="139"/>
    </row>
    <row r="1993" spans="4:4" x14ac:dyDescent="0.2">
      <c r="D1993" s="139"/>
    </row>
    <row r="1994" spans="4:4" x14ac:dyDescent="0.2">
      <c r="D1994" s="139"/>
    </row>
    <row r="1995" spans="4:4" x14ac:dyDescent="0.2">
      <c r="D1995" s="139"/>
    </row>
    <row r="1996" spans="4:4" x14ac:dyDescent="0.2">
      <c r="D1996" s="139"/>
    </row>
    <row r="1997" spans="4:4" x14ac:dyDescent="0.2">
      <c r="D1997" s="139"/>
    </row>
    <row r="1998" spans="4:4" x14ac:dyDescent="0.2">
      <c r="D1998" s="139"/>
    </row>
    <row r="1999" spans="4:4" x14ac:dyDescent="0.2">
      <c r="D1999" s="139"/>
    </row>
    <row r="2000" spans="4:4" x14ac:dyDescent="0.2">
      <c r="D2000" s="139"/>
    </row>
    <row r="2001" spans="4:4" x14ac:dyDescent="0.2">
      <c r="D2001" s="139"/>
    </row>
    <row r="2002" spans="4:4" x14ac:dyDescent="0.2">
      <c r="D2002" s="139"/>
    </row>
    <row r="2003" spans="4:4" x14ac:dyDescent="0.2">
      <c r="D2003" s="139"/>
    </row>
    <row r="2004" spans="4:4" x14ac:dyDescent="0.2">
      <c r="D2004" s="139"/>
    </row>
    <row r="2005" spans="4:4" x14ac:dyDescent="0.2">
      <c r="D2005" s="139"/>
    </row>
    <row r="2006" spans="4:4" x14ac:dyDescent="0.2">
      <c r="D2006" s="139"/>
    </row>
    <row r="2007" spans="4:4" x14ac:dyDescent="0.2">
      <c r="D2007" s="139"/>
    </row>
    <row r="2008" spans="4:4" x14ac:dyDescent="0.2">
      <c r="D2008" s="139"/>
    </row>
    <row r="2009" spans="4:4" x14ac:dyDescent="0.2">
      <c r="D2009" s="139"/>
    </row>
    <row r="2010" spans="4:4" x14ac:dyDescent="0.2">
      <c r="D2010" s="139"/>
    </row>
    <row r="2011" spans="4:4" x14ac:dyDescent="0.2">
      <c r="D2011" s="139"/>
    </row>
    <row r="2012" spans="4:4" x14ac:dyDescent="0.2">
      <c r="D2012" s="139"/>
    </row>
    <row r="2013" spans="4:4" x14ac:dyDescent="0.2">
      <c r="D2013" s="139"/>
    </row>
    <row r="2014" spans="4:4" x14ac:dyDescent="0.2">
      <c r="D2014" s="139"/>
    </row>
    <row r="2015" spans="4:4" x14ac:dyDescent="0.2">
      <c r="D2015" s="139"/>
    </row>
    <row r="2016" spans="4:4" x14ac:dyDescent="0.2">
      <c r="D2016" s="139"/>
    </row>
    <row r="2017" spans="4:4" x14ac:dyDescent="0.2">
      <c r="D2017" s="139"/>
    </row>
    <row r="2018" spans="4:4" x14ac:dyDescent="0.2">
      <c r="D2018" s="139"/>
    </row>
    <row r="2019" spans="4:4" x14ac:dyDescent="0.2">
      <c r="D2019" s="139"/>
    </row>
    <row r="2020" spans="4:4" x14ac:dyDescent="0.2">
      <c r="D2020" s="139"/>
    </row>
    <row r="2021" spans="4:4" x14ac:dyDescent="0.2">
      <c r="D2021" s="139"/>
    </row>
    <row r="2022" spans="4:4" x14ac:dyDescent="0.2">
      <c r="D2022" s="139"/>
    </row>
    <row r="2023" spans="4:4" x14ac:dyDescent="0.2">
      <c r="D2023" s="139"/>
    </row>
    <row r="2024" spans="4:4" x14ac:dyDescent="0.2">
      <c r="D2024" s="139"/>
    </row>
    <row r="2025" spans="4:4" x14ac:dyDescent="0.2">
      <c r="D2025" s="139"/>
    </row>
    <row r="2026" spans="4:4" x14ac:dyDescent="0.2">
      <c r="D2026" s="139"/>
    </row>
    <row r="2027" spans="4:4" x14ac:dyDescent="0.2">
      <c r="D2027" s="139"/>
    </row>
    <row r="2028" spans="4:4" x14ac:dyDescent="0.2">
      <c r="D2028" s="139"/>
    </row>
    <row r="2029" spans="4:4" x14ac:dyDescent="0.2">
      <c r="D2029" s="139"/>
    </row>
    <row r="2030" spans="4:4" x14ac:dyDescent="0.2">
      <c r="D2030" s="139"/>
    </row>
    <row r="2031" spans="4:4" x14ac:dyDescent="0.2">
      <c r="D2031" s="139"/>
    </row>
    <row r="2032" spans="4:4" x14ac:dyDescent="0.2">
      <c r="D2032" s="139"/>
    </row>
    <row r="2033" spans="4:4" x14ac:dyDescent="0.2">
      <c r="D2033" s="139"/>
    </row>
    <row r="2034" spans="4:4" x14ac:dyDescent="0.2">
      <c r="D2034" s="139"/>
    </row>
    <row r="2035" spans="4:4" x14ac:dyDescent="0.2">
      <c r="D2035" s="139"/>
    </row>
    <row r="2036" spans="4:4" x14ac:dyDescent="0.2">
      <c r="D2036" s="139"/>
    </row>
    <row r="2037" spans="4:4" x14ac:dyDescent="0.2">
      <c r="D2037" s="139"/>
    </row>
    <row r="2038" spans="4:4" x14ac:dyDescent="0.2">
      <c r="D2038" s="139"/>
    </row>
    <row r="2039" spans="4:4" x14ac:dyDescent="0.2">
      <c r="D2039" s="139"/>
    </row>
    <row r="2040" spans="4:4" x14ac:dyDescent="0.2">
      <c r="D2040" s="139"/>
    </row>
    <row r="2041" spans="4:4" x14ac:dyDescent="0.2">
      <c r="D2041" s="139"/>
    </row>
    <row r="2042" spans="4:4" x14ac:dyDescent="0.2">
      <c r="D2042" s="139"/>
    </row>
    <row r="2043" spans="4:4" x14ac:dyDescent="0.2">
      <c r="D2043" s="139"/>
    </row>
    <row r="2044" spans="4:4" x14ac:dyDescent="0.2">
      <c r="D2044" s="139"/>
    </row>
    <row r="2045" spans="4:4" x14ac:dyDescent="0.2">
      <c r="D2045" s="139"/>
    </row>
    <row r="2046" spans="4:4" x14ac:dyDescent="0.2">
      <c r="D2046" s="139"/>
    </row>
    <row r="2047" spans="4:4" x14ac:dyDescent="0.2">
      <c r="D2047" s="139"/>
    </row>
    <row r="2048" spans="4:4" x14ac:dyDescent="0.2">
      <c r="D2048" s="139"/>
    </row>
    <row r="2049" spans="4:4" x14ac:dyDescent="0.2">
      <c r="D2049" s="139"/>
    </row>
    <row r="2050" spans="4:4" x14ac:dyDescent="0.2">
      <c r="D2050" s="139"/>
    </row>
    <row r="2051" spans="4:4" x14ac:dyDescent="0.2">
      <c r="D2051" s="139"/>
    </row>
    <row r="2052" spans="4:4" x14ac:dyDescent="0.2">
      <c r="D2052" s="139"/>
    </row>
    <row r="2053" spans="4:4" x14ac:dyDescent="0.2">
      <c r="D2053" s="139"/>
    </row>
    <row r="2054" spans="4:4" x14ac:dyDescent="0.2">
      <c r="D2054" s="139"/>
    </row>
    <row r="2055" spans="4:4" x14ac:dyDescent="0.2">
      <c r="D2055" s="139"/>
    </row>
    <row r="2056" spans="4:4" x14ac:dyDescent="0.2">
      <c r="D2056" s="139"/>
    </row>
    <row r="2057" spans="4:4" x14ac:dyDescent="0.2">
      <c r="D2057" s="139"/>
    </row>
    <row r="2058" spans="4:4" x14ac:dyDescent="0.2">
      <c r="D2058" s="139"/>
    </row>
    <row r="2059" spans="4:4" x14ac:dyDescent="0.2">
      <c r="D2059" s="139"/>
    </row>
    <row r="2060" spans="4:4" x14ac:dyDescent="0.2">
      <c r="D2060" s="139"/>
    </row>
    <row r="2061" spans="4:4" x14ac:dyDescent="0.2">
      <c r="D2061" s="139"/>
    </row>
    <row r="2062" spans="4:4" x14ac:dyDescent="0.2">
      <c r="D2062" s="139"/>
    </row>
    <row r="2063" spans="4:4" x14ac:dyDescent="0.2">
      <c r="D2063" s="139"/>
    </row>
    <row r="2064" spans="4:4" x14ac:dyDescent="0.2">
      <c r="D2064" s="139"/>
    </row>
    <row r="2065" spans="4:4" x14ac:dyDescent="0.2">
      <c r="D2065" s="139"/>
    </row>
    <row r="2066" spans="4:4" x14ac:dyDescent="0.2">
      <c r="D2066" s="139"/>
    </row>
    <row r="2067" spans="4:4" x14ac:dyDescent="0.2">
      <c r="D2067" s="139"/>
    </row>
    <row r="2068" spans="4:4" x14ac:dyDescent="0.2">
      <c r="D2068" s="139"/>
    </row>
    <row r="2069" spans="4:4" x14ac:dyDescent="0.2">
      <c r="D2069" s="139"/>
    </row>
    <row r="2070" spans="4:4" x14ac:dyDescent="0.2">
      <c r="D2070" s="139"/>
    </row>
    <row r="2071" spans="4:4" x14ac:dyDescent="0.2">
      <c r="D2071" s="139"/>
    </row>
    <row r="2072" spans="4:4" x14ac:dyDescent="0.2">
      <c r="D2072" s="139"/>
    </row>
    <row r="2073" spans="4:4" x14ac:dyDescent="0.2">
      <c r="D2073" s="139"/>
    </row>
    <row r="2074" spans="4:4" x14ac:dyDescent="0.2">
      <c r="D2074" s="139"/>
    </row>
    <row r="2075" spans="4:4" x14ac:dyDescent="0.2">
      <c r="D2075" s="139"/>
    </row>
    <row r="2076" spans="4:4" x14ac:dyDescent="0.2">
      <c r="D2076" s="139"/>
    </row>
    <row r="2077" spans="4:4" x14ac:dyDescent="0.2">
      <c r="D2077" s="139"/>
    </row>
    <row r="2078" spans="4:4" x14ac:dyDescent="0.2">
      <c r="D2078" s="139"/>
    </row>
    <row r="2079" spans="4:4" x14ac:dyDescent="0.2">
      <c r="D2079" s="139"/>
    </row>
    <row r="2080" spans="4:4" x14ac:dyDescent="0.2">
      <c r="D2080" s="139"/>
    </row>
    <row r="2081" spans="4:4" x14ac:dyDescent="0.2">
      <c r="D2081" s="139"/>
    </row>
    <row r="2082" spans="4:4" x14ac:dyDescent="0.2">
      <c r="D2082" s="139"/>
    </row>
    <row r="2083" spans="4:4" x14ac:dyDescent="0.2">
      <c r="D2083" s="139"/>
    </row>
    <row r="2084" spans="4:4" x14ac:dyDescent="0.2">
      <c r="D2084" s="139"/>
    </row>
    <row r="2085" spans="4:4" x14ac:dyDescent="0.2">
      <c r="D2085" s="139"/>
    </row>
    <row r="2086" spans="4:4" x14ac:dyDescent="0.2">
      <c r="D2086" s="139"/>
    </row>
    <row r="2087" spans="4:4" x14ac:dyDescent="0.2">
      <c r="D2087" s="139"/>
    </row>
    <row r="2088" spans="4:4" x14ac:dyDescent="0.2">
      <c r="D2088" s="139"/>
    </row>
    <row r="2089" spans="4:4" x14ac:dyDescent="0.2">
      <c r="D2089" s="139"/>
    </row>
    <row r="2090" spans="4:4" x14ac:dyDescent="0.2">
      <c r="D2090" s="139"/>
    </row>
    <row r="2091" spans="4:4" x14ac:dyDescent="0.2">
      <c r="D2091" s="139"/>
    </row>
    <row r="2092" spans="4:4" x14ac:dyDescent="0.2">
      <c r="D2092" s="139"/>
    </row>
    <row r="2093" spans="4:4" x14ac:dyDescent="0.2">
      <c r="D2093" s="139"/>
    </row>
    <row r="2094" spans="4:4" x14ac:dyDescent="0.2">
      <c r="D2094" s="139"/>
    </row>
    <row r="2095" spans="4:4" x14ac:dyDescent="0.2">
      <c r="D2095" s="139"/>
    </row>
    <row r="2096" spans="4:4" x14ac:dyDescent="0.2">
      <c r="D2096" s="139"/>
    </row>
    <row r="2097" spans="4:4" x14ac:dyDescent="0.2">
      <c r="D2097" s="139"/>
    </row>
    <row r="2098" spans="4:4" x14ac:dyDescent="0.2">
      <c r="D2098" s="139"/>
    </row>
    <row r="2099" spans="4:4" x14ac:dyDescent="0.2">
      <c r="D2099" s="139"/>
    </row>
    <row r="2100" spans="4:4" x14ac:dyDescent="0.2">
      <c r="D2100" s="139"/>
    </row>
    <row r="2101" spans="4:4" x14ac:dyDescent="0.2">
      <c r="D2101" s="139"/>
    </row>
    <row r="2102" spans="4:4" x14ac:dyDescent="0.2">
      <c r="D2102" s="139"/>
    </row>
    <row r="2103" spans="4:4" x14ac:dyDescent="0.2">
      <c r="D2103" s="139"/>
    </row>
    <row r="2104" spans="4:4" x14ac:dyDescent="0.2">
      <c r="D2104" s="139"/>
    </row>
    <row r="2105" spans="4:4" x14ac:dyDescent="0.2">
      <c r="D2105" s="139"/>
    </row>
    <row r="2106" spans="4:4" x14ac:dyDescent="0.2">
      <c r="D2106" s="139"/>
    </row>
    <row r="2107" spans="4:4" x14ac:dyDescent="0.2">
      <c r="D2107" s="139"/>
    </row>
    <row r="2108" spans="4:4" x14ac:dyDescent="0.2">
      <c r="D2108" s="139"/>
    </row>
    <row r="2109" spans="4:4" x14ac:dyDescent="0.2">
      <c r="D2109" s="139"/>
    </row>
    <row r="2110" spans="4:4" x14ac:dyDescent="0.2">
      <c r="D2110" s="139"/>
    </row>
    <row r="2111" spans="4:4" x14ac:dyDescent="0.2">
      <c r="D2111" s="139"/>
    </row>
    <row r="2112" spans="4:4" x14ac:dyDescent="0.2">
      <c r="D2112" s="139"/>
    </row>
    <row r="2113" spans="4:4" x14ac:dyDescent="0.2">
      <c r="D2113" s="139"/>
    </row>
    <row r="2114" spans="4:4" x14ac:dyDescent="0.2">
      <c r="D2114" s="139"/>
    </row>
    <row r="2115" spans="4:4" x14ac:dyDescent="0.2">
      <c r="D2115" s="139"/>
    </row>
    <row r="2116" spans="4:4" x14ac:dyDescent="0.2">
      <c r="D2116" s="139"/>
    </row>
    <row r="2117" spans="4:4" x14ac:dyDescent="0.2">
      <c r="D2117" s="139"/>
    </row>
    <row r="2118" spans="4:4" x14ac:dyDescent="0.2">
      <c r="D2118" s="139"/>
    </row>
    <row r="2119" spans="4:4" x14ac:dyDescent="0.2">
      <c r="D2119" s="139"/>
    </row>
    <row r="2120" spans="4:4" x14ac:dyDescent="0.2">
      <c r="D2120" s="139"/>
    </row>
    <row r="2121" spans="4:4" x14ac:dyDescent="0.2">
      <c r="D2121" s="139"/>
    </row>
    <row r="2122" spans="4:4" x14ac:dyDescent="0.2">
      <c r="D2122" s="139"/>
    </row>
    <row r="2123" spans="4:4" x14ac:dyDescent="0.2">
      <c r="D2123" s="139"/>
    </row>
    <row r="2124" spans="4:4" x14ac:dyDescent="0.2">
      <c r="D2124" s="139"/>
    </row>
    <row r="2125" spans="4:4" x14ac:dyDescent="0.2">
      <c r="D2125" s="139"/>
    </row>
    <row r="2126" spans="4:4" x14ac:dyDescent="0.2">
      <c r="D2126" s="139"/>
    </row>
    <row r="2127" spans="4:4" x14ac:dyDescent="0.2">
      <c r="D2127" s="139"/>
    </row>
    <row r="2128" spans="4:4" x14ac:dyDescent="0.2">
      <c r="D2128" s="139"/>
    </row>
    <row r="2129" spans="4:4" x14ac:dyDescent="0.2">
      <c r="D2129" s="139"/>
    </row>
    <row r="2130" spans="4:4" x14ac:dyDescent="0.2">
      <c r="D2130" s="139"/>
    </row>
    <row r="2131" spans="4:4" x14ac:dyDescent="0.2">
      <c r="D2131" s="139"/>
    </row>
    <row r="2132" spans="4:4" x14ac:dyDescent="0.2">
      <c r="D2132" s="139"/>
    </row>
    <row r="2133" spans="4:4" x14ac:dyDescent="0.2">
      <c r="D2133" s="139"/>
    </row>
    <row r="2134" spans="4:4" x14ac:dyDescent="0.2">
      <c r="D2134" s="139"/>
    </row>
    <row r="2135" spans="4:4" x14ac:dyDescent="0.2">
      <c r="D2135" s="139"/>
    </row>
    <row r="2136" spans="4:4" x14ac:dyDescent="0.2">
      <c r="D2136" s="139"/>
    </row>
    <row r="2137" spans="4:4" x14ac:dyDescent="0.2">
      <c r="D2137" s="139"/>
    </row>
    <row r="2138" spans="4:4" x14ac:dyDescent="0.2">
      <c r="D2138" s="139"/>
    </row>
    <row r="2139" spans="4:4" x14ac:dyDescent="0.2">
      <c r="D2139" s="139"/>
    </row>
    <row r="2140" spans="4:4" x14ac:dyDescent="0.2">
      <c r="D2140" s="139"/>
    </row>
    <row r="2141" spans="4:4" x14ac:dyDescent="0.2">
      <c r="D2141" s="139"/>
    </row>
    <row r="2142" spans="4:4" x14ac:dyDescent="0.2">
      <c r="D2142" s="139"/>
    </row>
    <row r="2143" spans="4:4" x14ac:dyDescent="0.2">
      <c r="D2143" s="139"/>
    </row>
    <row r="2144" spans="4:4" x14ac:dyDescent="0.2">
      <c r="D2144" s="139"/>
    </row>
    <row r="2145" spans="4:4" x14ac:dyDescent="0.2">
      <c r="D2145" s="139"/>
    </row>
    <row r="2146" spans="4:4" x14ac:dyDescent="0.2">
      <c r="D2146" s="139"/>
    </row>
    <row r="2147" spans="4:4" x14ac:dyDescent="0.2">
      <c r="D2147" s="139"/>
    </row>
    <row r="2148" spans="4:4" x14ac:dyDescent="0.2">
      <c r="D2148" s="139"/>
    </row>
    <row r="2149" spans="4:4" x14ac:dyDescent="0.2">
      <c r="D2149" s="139"/>
    </row>
    <row r="2150" spans="4:4" x14ac:dyDescent="0.2">
      <c r="D2150" s="139"/>
    </row>
    <row r="2151" spans="4:4" x14ac:dyDescent="0.2">
      <c r="D2151" s="139"/>
    </row>
    <row r="2152" spans="4:4" x14ac:dyDescent="0.2">
      <c r="D2152" s="139"/>
    </row>
    <row r="2153" spans="4:4" x14ac:dyDescent="0.2">
      <c r="D2153" s="139"/>
    </row>
    <row r="2154" spans="4:4" x14ac:dyDescent="0.2">
      <c r="D2154" s="139"/>
    </row>
    <row r="2155" spans="4:4" x14ac:dyDescent="0.2">
      <c r="D2155" s="139"/>
    </row>
    <row r="2156" spans="4:4" x14ac:dyDescent="0.2">
      <c r="D2156" s="139"/>
    </row>
    <row r="2157" spans="4:4" x14ac:dyDescent="0.2">
      <c r="D2157" s="139"/>
    </row>
    <row r="2158" spans="4:4" x14ac:dyDescent="0.2">
      <c r="D2158" s="139"/>
    </row>
    <row r="2159" spans="4:4" x14ac:dyDescent="0.2">
      <c r="D2159" s="139"/>
    </row>
    <row r="2160" spans="4:4" x14ac:dyDescent="0.2">
      <c r="D2160" s="139"/>
    </row>
    <row r="2161" spans="4:4" x14ac:dyDescent="0.2">
      <c r="D2161" s="139"/>
    </row>
    <row r="2162" spans="4:4" x14ac:dyDescent="0.2">
      <c r="D2162" s="139"/>
    </row>
    <row r="2163" spans="4:4" x14ac:dyDescent="0.2">
      <c r="D2163" s="139"/>
    </row>
    <row r="2164" spans="4:4" x14ac:dyDescent="0.2">
      <c r="D2164" s="139"/>
    </row>
    <row r="2165" spans="4:4" x14ac:dyDescent="0.2">
      <c r="D2165" s="139"/>
    </row>
    <row r="2166" spans="4:4" x14ac:dyDescent="0.2">
      <c r="D2166" s="139"/>
    </row>
    <row r="2167" spans="4:4" x14ac:dyDescent="0.2">
      <c r="D2167" s="139"/>
    </row>
    <row r="2168" spans="4:4" x14ac:dyDescent="0.2">
      <c r="D2168" s="139"/>
    </row>
    <row r="2169" spans="4:4" x14ac:dyDescent="0.2">
      <c r="D2169" s="139"/>
    </row>
    <row r="2170" spans="4:4" x14ac:dyDescent="0.2">
      <c r="D2170" s="139"/>
    </row>
    <row r="2171" spans="4:4" x14ac:dyDescent="0.2">
      <c r="D2171" s="139"/>
    </row>
    <row r="2172" spans="4:4" x14ac:dyDescent="0.2">
      <c r="D2172" s="139"/>
    </row>
    <row r="2173" spans="4:4" x14ac:dyDescent="0.2">
      <c r="D2173" s="139"/>
    </row>
    <row r="2174" spans="4:4" x14ac:dyDescent="0.2">
      <c r="D2174" s="139"/>
    </row>
    <row r="2175" spans="4:4" x14ac:dyDescent="0.2">
      <c r="D2175" s="139"/>
    </row>
    <row r="2176" spans="4:4" x14ac:dyDescent="0.2">
      <c r="D2176" s="139"/>
    </row>
    <row r="2177" spans="4:4" x14ac:dyDescent="0.2">
      <c r="D2177" s="139"/>
    </row>
    <row r="2178" spans="4:4" x14ac:dyDescent="0.2">
      <c r="D2178" s="139"/>
    </row>
    <row r="2179" spans="4:4" x14ac:dyDescent="0.2">
      <c r="D2179" s="139"/>
    </row>
    <row r="2180" spans="4:4" x14ac:dyDescent="0.2">
      <c r="D2180" s="139"/>
    </row>
    <row r="2181" spans="4:4" x14ac:dyDescent="0.2">
      <c r="D2181" s="139"/>
    </row>
    <row r="2182" spans="4:4" x14ac:dyDescent="0.2">
      <c r="D2182" s="139"/>
    </row>
    <row r="2183" spans="4:4" x14ac:dyDescent="0.2">
      <c r="D2183" s="139"/>
    </row>
    <row r="2184" spans="4:4" x14ac:dyDescent="0.2">
      <c r="D2184" s="139"/>
    </row>
    <row r="2185" spans="4:4" x14ac:dyDescent="0.2">
      <c r="D2185" s="139"/>
    </row>
    <row r="2186" spans="4:4" x14ac:dyDescent="0.2">
      <c r="D2186" s="139"/>
    </row>
    <row r="2187" spans="4:4" x14ac:dyDescent="0.2">
      <c r="D2187" s="139"/>
    </row>
    <row r="2188" spans="4:4" x14ac:dyDescent="0.2">
      <c r="D2188" s="139"/>
    </row>
    <row r="2189" spans="4:4" x14ac:dyDescent="0.2">
      <c r="D2189" s="139"/>
    </row>
    <row r="2190" spans="4:4" x14ac:dyDescent="0.2">
      <c r="D2190" s="139"/>
    </row>
    <row r="2191" spans="4:4" x14ac:dyDescent="0.2">
      <c r="D2191" s="139"/>
    </row>
    <row r="2192" spans="4:4" x14ac:dyDescent="0.2">
      <c r="D2192" s="139"/>
    </row>
    <row r="2193" spans="4:4" x14ac:dyDescent="0.2">
      <c r="D2193" s="139"/>
    </row>
    <row r="2194" spans="4:4" x14ac:dyDescent="0.2">
      <c r="D2194" s="139"/>
    </row>
    <row r="2195" spans="4:4" x14ac:dyDescent="0.2">
      <c r="D2195" s="139"/>
    </row>
    <row r="2196" spans="4:4" x14ac:dyDescent="0.2">
      <c r="D2196" s="139"/>
    </row>
    <row r="2197" spans="4:4" x14ac:dyDescent="0.2">
      <c r="D2197" s="139"/>
    </row>
    <row r="2198" spans="4:4" x14ac:dyDescent="0.2">
      <c r="D2198" s="139"/>
    </row>
    <row r="2199" spans="4:4" x14ac:dyDescent="0.2">
      <c r="D2199" s="139"/>
    </row>
    <row r="2200" spans="4:4" x14ac:dyDescent="0.2">
      <c r="D2200" s="139"/>
    </row>
    <row r="2201" spans="4:4" x14ac:dyDescent="0.2">
      <c r="D2201" s="139"/>
    </row>
    <row r="2202" spans="4:4" x14ac:dyDescent="0.2">
      <c r="D2202" s="139"/>
    </row>
    <row r="2203" spans="4:4" x14ac:dyDescent="0.2">
      <c r="D2203" s="139"/>
    </row>
    <row r="2204" spans="4:4" x14ac:dyDescent="0.2">
      <c r="D2204" s="139"/>
    </row>
    <row r="2205" spans="4:4" x14ac:dyDescent="0.2">
      <c r="D2205" s="139"/>
    </row>
    <row r="2206" spans="4:4" x14ac:dyDescent="0.2">
      <c r="D2206" s="139"/>
    </row>
    <row r="2207" spans="4:4" x14ac:dyDescent="0.2">
      <c r="D2207" s="139"/>
    </row>
    <row r="2208" spans="4:4" x14ac:dyDescent="0.2">
      <c r="D2208" s="139"/>
    </row>
    <row r="2209" spans="4:4" x14ac:dyDescent="0.2">
      <c r="D2209" s="139"/>
    </row>
    <row r="2210" spans="4:4" x14ac:dyDescent="0.2">
      <c r="D2210" s="139"/>
    </row>
    <row r="2211" spans="4:4" x14ac:dyDescent="0.2">
      <c r="D2211" s="139"/>
    </row>
    <row r="2212" spans="4:4" x14ac:dyDescent="0.2">
      <c r="D2212" s="139"/>
    </row>
    <row r="2213" spans="4:4" x14ac:dyDescent="0.2">
      <c r="D2213" s="139"/>
    </row>
    <row r="2214" spans="4:4" x14ac:dyDescent="0.2">
      <c r="D2214" s="139"/>
    </row>
    <row r="2215" spans="4:4" x14ac:dyDescent="0.2">
      <c r="D2215" s="139"/>
    </row>
    <row r="2216" spans="4:4" x14ac:dyDescent="0.2">
      <c r="D2216" s="139"/>
    </row>
    <row r="2217" spans="4:4" x14ac:dyDescent="0.2">
      <c r="D2217" s="139"/>
    </row>
    <row r="2218" spans="4:4" x14ac:dyDescent="0.2">
      <c r="D2218" s="139"/>
    </row>
    <row r="2219" spans="4:4" x14ac:dyDescent="0.2">
      <c r="D2219" s="139"/>
    </row>
    <row r="2220" spans="4:4" x14ac:dyDescent="0.2">
      <c r="D2220" s="139"/>
    </row>
    <row r="2221" spans="4:4" x14ac:dyDescent="0.2">
      <c r="D2221" s="139"/>
    </row>
    <row r="2222" spans="4:4" x14ac:dyDescent="0.2">
      <c r="D2222" s="139"/>
    </row>
    <row r="2223" spans="4:4" x14ac:dyDescent="0.2">
      <c r="D2223" s="139"/>
    </row>
    <row r="2224" spans="4:4" x14ac:dyDescent="0.2">
      <c r="D2224" s="139"/>
    </row>
    <row r="2225" spans="4:4" x14ac:dyDescent="0.2">
      <c r="D2225" s="139"/>
    </row>
    <row r="2226" spans="4:4" x14ac:dyDescent="0.2">
      <c r="D2226" s="139"/>
    </row>
    <row r="2227" spans="4:4" x14ac:dyDescent="0.2">
      <c r="D2227" s="139"/>
    </row>
    <row r="2228" spans="4:4" x14ac:dyDescent="0.2">
      <c r="D2228" s="139"/>
    </row>
    <row r="2229" spans="4:4" x14ac:dyDescent="0.2">
      <c r="D2229" s="139"/>
    </row>
    <row r="2230" spans="4:4" x14ac:dyDescent="0.2">
      <c r="D2230" s="139"/>
    </row>
    <row r="2231" spans="4:4" x14ac:dyDescent="0.2">
      <c r="D2231" s="139"/>
    </row>
    <row r="2232" spans="4:4" x14ac:dyDescent="0.2">
      <c r="D2232" s="139"/>
    </row>
    <row r="2233" spans="4:4" x14ac:dyDescent="0.2">
      <c r="D2233" s="139"/>
    </row>
    <row r="2234" spans="4:4" x14ac:dyDescent="0.2">
      <c r="D2234" s="139"/>
    </row>
    <row r="2235" spans="4:4" x14ac:dyDescent="0.2">
      <c r="D2235" s="139"/>
    </row>
    <row r="2236" spans="4:4" x14ac:dyDescent="0.2">
      <c r="D2236" s="139"/>
    </row>
    <row r="2237" spans="4:4" x14ac:dyDescent="0.2">
      <c r="D2237" s="139"/>
    </row>
    <row r="2238" spans="4:4" x14ac:dyDescent="0.2">
      <c r="D2238" s="139"/>
    </row>
    <row r="2239" spans="4:4" x14ac:dyDescent="0.2">
      <c r="D2239" s="139"/>
    </row>
    <row r="2240" spans="4:4" x14ac:dyDescent="0.2">
      <c r="D2240" s="139"/>
    </row>
    <row r="2241" spans="4:4" x14ac:dyDescent="0.2">
      <c r="D2241" s="139"/>
    </row>
    <row r="2242" spans="4:4" x14ac:dyDescent="0.2">
      <c r="D2242" s="139"/>
    </row>
    <row r="2243" spans="4:4" x14ac:dyDescent="0.2">
      <c r="D2243" s="139"/>
    </row>
    <row r="2244" spans="4:4" x14ac:dyDescent="0.2">
      <c r="D2244" s="139"/>
    </row>
    <row r="2245" spans="4:4" x14ac:dyDescent="0.2">
      <c r="D2245" s="139"/>
    </row>
    <row r="2246" spans="4:4" x14ac:dyDescent="0.2">
      <c r="D2246" s="139"/>
    </row>
    <row r="2247" spans="4:4" x14ac:dyDescent="0.2">
      <c r="D2247" s="139"/>
    </row>
    <row r="2248" spans="4:4" x14ac:dyDescent="0.2">
      <c r="D2248" s="139"/>
    </row>
    <row r="2249" spans="4:4" x14ac:dyDescent="0.2">
      <c r="D2249" s="139"/>
    </row>
    <row r="2250" spans="4:4" x14ac:dyDescent="0.2">
      <c r="D2250" s="139"/>
    </row>
    <row r="2251" spans="4:4" x14ac:dyDescent="0.2">
      <c r="D2251" s="139"/>
    </row>
    <row r="2252" spans="4:4" x14ac:dyDescent="0.2">
      <c r="D2252" s="139"/>
    </row>
    <row r="2253" spans="4:4" x14ac:dyDescent="0.2">
      <c r="D2253" s="139"/>
    </row>
    <row r="2254" spans="4:4" x14ac:dyDescent="0.2">
      <c r="D2254" s="139"/>
    </row>
    <row r="2255" spans="4:4" x14ac:dyDescent="0.2">
      <c r="D2255" s="139"/>
    </row>
    <row r="2256" spans="4:4" x14ac:dyDescent="0.2">
      <c r="D2256" s="139"/>
    </row>
    <row r="2257" spans="4:4" x14ac:dyDescent="0.2">
      <c r="D2257" s="139"/>
    </row>
    <row r="2258" spans="4:4" x14ac:dyDescent="0.2">
      <c r="D2258" s="139"/>
    </row>
    <row r="2259" spans="4:4" x14ac:dyDescent="0.2">
      <c r="D2259" s="139"/>
    </row>
    <row r="2260" spans="4:4" x14ac:dyDescent="0.2">
      <c r="D2260" s="139"/>
    </row>
    <row r="2261" spans="4:4" x14ac:dyDescent="0.2">
      <c r="D2261" s="139"/>
    </row>
    <row r="2262" spans="4:4" x14ac:dyDescent="0.2">
      <c r="D2262" s="139"/>
    </row>
    <row r="2263" spans="4:4" x14ac:dyDescent="0.2">
      <c r="D2263" s="139"/>
    </row>
    <row r="2264" spans="4:4" x14ac:dyDescent="0.2">
      <c r="D2264" s="139"/>
    </row>
    <row r="2265" spans="4:4" x14ac:dyDescent="0.2">
      <c r="D2265" s="139"/>
    </row>
    <row r="2266" spans="4:4" x14ac:dyDescent="0.2">
      <c r="D2266" s="139"/>
    </row>
    <row r="2267" spans="4:4" x14ac:dyDescent="0.2">
      <c r="D2267" s="139"/>
    </row>
    <row r="2268" spans="4:4" x14ac:dyDescent="0.2">
      <c r="D2268" s="139"/>
    </row>
    <row r="2269" spans="4:4" x14ac:dyDescent="0.2">
      <c r="D2269" s="139"/>
    </row>
    <row r="2270" spans="4:4" x14ac:dyDescent="0.2">
      <c r="D2270" s="139"/>
    </row>
    <row r="2271" spans="4:4" x14ac:dyDescent="0.2">
      <c r="D2271" s="139"/>
    </row>
    <row r="2272" spans="4:4" x14ac:dyDescent="0.2">
      <c r="D2272" s="139"/>
    </row>
    <row r="2273" spans="4:4" x14ac:dyDescent="0.2">
      <c r="D2273" s="139"/>
    </row>
    <row r="2274" spans="4:4" x14ac:dyDescent="0.2">
      <c r="D2274" s="139"/>
    </row>
    <row r="2275" spans="4:4" x14ac:dyDescent="0.2">
      <c r="D2275" s="139"/>
    </row>
    <row r="2276" spans="4:4" x14ac:dyDescent="0.2">
      <c r="D2276" s="139"/>
    </row>
    <row r="2277" spans="4:4" x14ac:dyDescent="0.2">
      <c r="D2277" s="139"/>
    </row>
    <row r="2278" spans="4:4" x14ac:dyDescent="0.2">
      <c r="D2278" s="139"/>
    </row>
    <row r="2279" spans="4:4" x14ac:dyDescent="0.2">
      <c r="D2279" s="139"/>
    </row>
    <row r="2280" spans="4:4" x14ac:dyDescent="0.2">
      <c r="D2280" s="139"/>
    </row>
    <row r="2281" spans="4:4" x14ac:dyDescent="0.2">
      <c r="D2281" s="139"/>
    </row>
    <row r="2282" spans="4:4" x14ac:dyDescent="0.2">
      <c r="D2282" s="139"/>
    </row>
    <row r="2283" spans="4:4" x14ac:dyDescent="0.2">
      <c r="D2283" s="139"/>
    </row>
    <row r="2284" spans="4:4" x14ac:dyDescent="0.2">
      <c r="D2284" s="139"/>
    </row>
    <row r="2285" spans="4:4" x14ac:dyDescent="0.2">
      <c r="D2285" s="139"/>
    </row>
    <row r="2286" spans="4:4" x14ac:dyDescent="0.2">
      <c r="D2286" s="139"/>
    </row>
    <row r="2287" spans="4:4" x14ac:dyDescent="0.2">
      <c r="D2287" s="139"/>
    </row>
    <row r="2288" spans="4:4" x14ac:dyDescent="0.2">
      <c r="D2288" s="139"/>
    </row>
    <row r="2289" spans="4:4" x14ac:dyDescent="0.2">
      <c r="D2289" s="139"/>
    </row>
    <row r="2290" spans="4:4" x14ac:dyDescent="0.2">
      <c r="D2290" s="139"/>
    </row>
    <row r="2291" spans="4:4" x14ac:dyDescent="0.2">
      <c r="D2291" s="139"/>
    </row>
    <row r="2292" spans="4:4" x14ac:dyDescent="0.2">
      <c r="D2292" s="139"/>
    </row>
    <row r="2293" spans="4:4" x14ac:dyDescent="0.2">
      <c r="D2293" s="139"/>
    </row>
    <row r="2294" spans="4:4" x14ac:dyDescent="0.2">
      <c r="D2294" s="139"/>
    </row>
    <row r="2295" spans="4:4" x14ac:dyDescent="0.2">
      <c r="D2295" s="139"/>
    </row>
    <row r="2296" spans="4:4" x14ac:dyDescent="0.2">
      <c r="D2296" s="139"/>
    </row>
    <row r="2297" spans="4:4" x14ac:dyDescent="0.2">
      <c r="D2297" s="139"/>
    </row>
    <row r="2298" spans="4:4" x14ac:dyDescent="0.2">
      <c r="D2298" s="139"/>
    </row>
    <row r="2299" spans="4:4" x14ac:dyDescent="0.2">
      <c r="D2299" s="139"/>
    </row>
    <row r="2300" spans="4:4" x14ac:dyDescent="0.2">
      <c r="D2300" s="139"/>
    </row>
    <row r="2301" spans="4:4" x14ac:dyDescent="0.2">
      <c r="D2301" s="139"/>
    </row>
    <row r="2302" spans="4:4" x14ac:dyDescent="0.2">
      <c r="D2302" s="139"/>
    </row>
    <row r="2303" spans="4:4" x14ac:dyDescent="0.2">
      <c r="D2303" s="139"/>
    </row>
    <row r="2304" spans="4:4" x14ac:dyDescent="0.2">
      <c r="D2304" s="139"/>
    </row>
    <row r="2305" spans="4:4" x14ac:dyDescent="0.2">
      <c r="D2305" s="139"/>
    </row>
    <row r="2306" spans="4:4" x14ac:dyDescent="0.2">
      <c r="D2306" s="139"/>
    </row>
    <row r="2307" spans="4:4" x14ac:dyDescent="0.2">
      <c r="D2307" s="139"/>
    </row>
    <row r="2308" spans="4:4" x14ac:dyDescent="0.2">
      <c r="D2308" s="139"/>
    </row>
    <row r="2309" spans="4:4" x14ac:dyDescent="0.2">
      <c r="D2309" s="139"/>
    </row>
    <row r="2310" spans="4:4" x14ac:dyDescent="0.2">
      <c r="D2310" s="139"/>
    </row>
    <row r="2311" spans="4:4" x14ac:dyDescent="0.2">
      <c r="D2311" s="139"/>
    </row>
    <row r="2312" spans="4:4" x14ac:dyDescent="0.2">
      <c r="D2312" s="139"/>
    </row>
    <row r="2313" spans="4:4" x14ac:dyDescent="0.2">
      <c r="D2313" s="139"/>
    </row>
    <row r="2314" spans="4:4" x14ac:dyDescent="0.2">
      <c r="D2314" s="139"/>
    </row>
    <row r="2315" spans="4:4" x14ac:dyDescent="0.2">
      <c r="D2315" s="139"/>
    </row>
    <row r="2316" spans="4:4" x14ac:dyDescent="0.2">
      <c r="D2316" s="139"/>
    </row>
    <row r="2317" spans="4:4" x14ac:dyDescent="0.2">
      <c r="D2317" s="139"/>
    </row>
    <row r="2318" spans="4:4" x14ac:dyDescent="0.2">
      <c r="D2318" s="139"/>
    </row>
    <row r="2319" spans="4:4" x14ac:dyDescent="0.2">
      <c r="D2319" s="139"/>
    </row>
    <row r="2320" spans="4:4" x14ac:dyDescent="0.2">
      <c r="D2320" s="139"/>
    </row>
    <row r="2321" spans="4:4" x14ac:dyDescent="0.2">
      <c r="D2321" s="139"/>
    </row>
    <row r="2322" spans="4:4" x14ac:dyDescent="0.2">
      <c r="D2322" s="139"/>
    </row>
    <row r="2323" spans="4:4" x14ac:dyDescent="0.2">
      <c r="D2323" s="139"/>
    </row>
    <row r="2324" spans="4:4" x14ac:dyDescent="0.2">
      <c r="D2324" s="139"/>
    </row>
    <row r="2325" spans="4:4" x14ac:dyDescent="0.2">
      <c r="D2325" s="139"/>
    </row>
    <row r="2326" spans="4:4" x14ac:dyDescent="0.2">
      <c r="D2326" s="139"/>
    </row>
    <row r="2327" spans="4:4" x14ac:dyDescent="0.2">
      <c r="D2327" s="139"/>
    </row>
    <row r="2328" spans="4:4" x14ac:dyDescent="0.2">
      <c r="D2328" s="139"/>
    </row>
    <row r="2329" spans="4:4" x14ac:dyDescent="0.2">
      <c r="D2329" s="139"/>
    </row>
    <row r="2330" spans="4:4" x14ac:dyDescent="0.2">
      <c r="D2330" s="139"/>
    </row>
    <row r="2331" spans="4:4" x14ac:dyDescent="0.2">
      <c r="D2331" s="139"/>
    </row>
    <row r="2332" spans="4:4" x14ac:dyDescent="0.2">
      <c r="D2332" s="139"/>
    </row>
    <row r="2333" spans="4:4" x14ac:dyDescent="0.2">
      <c r="D2333" s="139"/>
    </row>
    <row r="2334" spans="4:4" x14ac:dyDescent="0.2">
      <c r="D2334" s="139"/>
    </row>
    <row r="2335" spans="4:4" x14ac:dyDescent="0.2">
      <c r="D2335" s="139"/>
    </row>
    <row r="2336" spans="4:4" x14ac:dyDescent="0.2">
      <c r="D2336" s="139"/>
    </row>
    <row r="2337" spans="4:4" x14ac:dyDescent="0.2">
      <c r="D2337" s="139"/>
    </row>
    <row r="2338" spans="4:4" x14ac:dyDescent="0.2">
      <c r="D2338" s="139"/>
    </row>
    <row r="2339" spans="4:4" x14ac:dyDescent="0.2">
      <c r="D2339" s="139"/>
    </row>
    <row r="2340" spans="4:4" x14ac:dyDescent="0.2">
      <c r="D2340" s="139"/>
    </row>
    <row r="2341" spans="4:4" x14ac:dyDescent="0.2">
      <c r="D2341" s="139"/>
    </row>
    <row r="2342" spans="4:4" x14ac:dyDescent="0.2">
      <c r="D2342" s="139"/>
    </row>
    <row r="2343" spans="4:4" x14ac:dyDescent="0.2">
      <c r="D2343" s="139"/>
    </row>
    <row r="2344" spans="4:4" x14ac:dyDescent="0.2">
      <c r="D2344" s="139"/>
    </row>
    <row r="2345" spans="4:4" x14ac:dyDescent="0.2">
      <c r="D2345" s="139"/>
    </row>
    <row r="2346" spans="4:4" x14ac:dyDescent="0.2">
      <c r="D2346" s="139"/>
    </row>
    <row r="2347" spans="4:4" x14ac:dyDescent="0.2">
      <c r="D2347" s="139"/>
    </row>
    <row r="2348" spans="4:4" x14ac:dyDescent="0.2">
      <c r="D2348" s="139"/>
    </row>
    <row r="2349" spans="4:4" x14ac:dyDescent="0.2">
      <c r="D2349" s="139"/>
    </row>
    <row r="2350" spans="4:4" x14ac:dyDescent="0.2">
      <c r="D2350" s="139"/>
    </row>
    <row r="2351" spans="4:4" x14ac:dyDescent="0.2">
      <c r="D2351" s="139"/>
    </row>
    <row r="2352" spans="4:4" x14ac:dyDescent="0.2">
      <c r="D2352" s="139"/>
    </row>
    <row r="2353" spans="4:4" x14ac:dyDescent="0.2">
      <c r="D2353" s="139"/>
    </row>
    <row r="2354" spans="4:4" x14ac:dyDescent="0.2">
      <c r="D2354" s="139"/>
    </row>
    <row r="2355" spans="4:4" x14ac:dyDescent="0.2">
      <c r="D2355" s="139"/>
    </row>
    <row r="2356" spans="4:4" x14ac:dyDescent="0.2">
      <c r="D2356" s="139"/>
    </row>
    <row r="2357" spans="4:4" x14ac:dyDescent="0.2">
      <c r="D2357" s="139"/>
    </row>
    <row r="2358" spans="4:4" x14ac:dyDescent="0.2">
      <c r="D2358" s="139"/>
    </row>
    <row r="2359" spans="4:4" x14ac:dyDescent="0.2">
      <c r="D2359" s="139"/>
    </row>
    <row r="2360" spans="4:4" x14ac:dyDescent="0.2">
      <c r="D2360" s="139"/>
    </row>
    <row r="2361" spans="4:4" x14ac:dyDescent="0.2">
      <c r="D2361" s="139"/>
    </row>
    <row r="2362" spans="4:4" x14ac:dyDescent="0.2">
      <c r="D2362" s="139"/>
    </row>
    <row r="2363" spans="4:4" x14ac:dyDescent="0.2">
      <c r="D2363" s="139"/>
    </row>
    <row r="2364" spans="4:4" x14ac:dyDescent="0.2">
      <c r="D2364" s="139"/>
    </row>
    <row r="2365" spans="4:4" x14ac:dyDescent="0.2">
      <c r="D2365" s="139"/>
    </row>
    <row r="2366" spans="4:4" x14ac:dyDescent="0.2">
      <c r="D2366" s="139"/>
    </row>
    <row r="2367" spans="4:4" x14ac:dyDescent="0.2">
      <c r="D2367" s="139"/>
    </row>
    <row r="2368" spans="4:4" x14ac:dyDescent="0.2">
      <c r="D2368" s="139"/>
    </row>
    <row r="2369" spans="4:4" x14ac:dyDescent="0.2">
      <c r="D2369" s="139"/>
    </row>
    <row r="2370" spans="4:4" x14ac:dyDescent="0.2">
      <c r="D2370" s="139"/>
    </row>
    <row r="2371" spans="4:4" x14ac:dyDescent="0.2">
      <c r="D2371" s="139"/>
    </row>
    <row r="2372" spans="4:4" x14ac:dyDescent="0.2">
      <c r="D2372" s="139"/>
    </row>
    <row r="2373" spans="4:4" x14ac:dyDescent="0.2">
      <c r="D2373" s="139"/>
    </row>
    <row r="2374" spans="4:4" x14ac:dyDescent="0.2">
      <c r="D2374" s="139"/>
    </row>
    <row r="2375" spans="4:4" x14ac:dyDescent="0.2">
      <c r="D2375" s="139"/>
    </row>
    <row r="2376" spans="4:4" x14ac:dyDescent="0.2">
      <c r="D2376" s="139"/>
    </row>
    <row r="2377" spans="4:4" x14ac:dyDescent="0.2">
      <c r="D2377" s="139"/>
    </row>
    <row r="2378" spans="4:4" x14ac:dyDescent="0.2">
      <c r="D2378" s="139"/>
    </row>
    <row r="2379" spans="4:4" x14ac:dyDescent="0.2">
      <c r="D2379" s="139"/>
    </row>
    <row r="2380" spans="4:4" x14ac:dyDescent="0.2">
      <c r="D2380" s="139"/>
    </row>
    <row r="2381" spans="4:4" x14ac:dyDescent="0.2">
      <c r="D2381" s="139"/>
    </row>
    <row r="2382" spans="4:4" x14ac:dyDescent="0.2">
      <c r="D2382" s="139"/>
    </row>
    <row r="2383" spans="4:4" x14ac:dyDescent="0.2">
      <c r="D2383" s="139"/>
    </row>
    <row r="2384" spans="4:4" x14ac:dyDescent="0.2">
      <c r="D2384" s="139"/>
    </row>
    <row r="2385" spans="4:4" x14ac:dyDescent="0.2">
      <c r="D2385" s="139"/>
    </row>
    <row r="2386" spans="4:4" x14ac:dyDescent="0.2">
      <c r="D2386" s="139"/>
    </row>
    <row r="2387" spans="4:4" x14ac:dyDescent="0.2">
      <c r="D2387" s="139"/>
    </row>
    <row r="2388" spans="4:4" x14ac:dyDescent="0.2">
      <c r="D2388" s="139"/>
    </row>
    <row r="2389" spans="4:4" x14ac:dyDescent="0.2">
      <c r="D2389" s="139"/>
    </row>
    <row r="2390" spans="4:4" x14ac:dyDescent="0.2">
      <c r="D2390" s="139"/>
    </row>
    <row r="2391" spans="4:4" x14ac:dyDescent="0.2">
      <c r="D2391" s="139"/>
    </row>
    <row r="2392" spans="4:4" x14ac:dyDescent="0.2">
      <c r="D2392" s="139"/>
    </row>
    <row r="2393" spans="4:4" x14ac:dyDescent="0.2">
      <c r="D2393" s="139"/>
    </row>
    <row r="2394" spans="4:4" x14ac:dyDescent="0.2">
      <c r="D2394" s="139"/>
    </row>
    <row r="2395" spans="4:4" x14ac:dyDescent="0.2">
      <c r="D2395" s="139"/>
    </row>
    <row r="2396" spans="4:4" x14ac:dyDescent="0.2">
      <c r="D2396" s="139"/>
    </row>
    <row r="2397" spans="4:4" x14ac:dyDescent="0.2">
      <c r="D2397" s="139"/>
    </row>
    <row r="2398" spans="4:4" x14ac:dyDescent="0.2">
      <c r="D2398" s="139"/>
    </row>
    <row r="2399" spans="4:4" x14ac:dyDescent="0.2">
      <c r="D2399" s="139"/>
    </row>
    <row r="2400" spans="4:4" x14ac:dyDescent="0.2">
      <c r="D2400" s="139"/>
    </row>
    <row r="2401" spans="4:4" x14ac:dyDescent="0.2">
      <c r="D2401" s="139"/>
    </row>
    <row r="2402" spans="4:4" x14ac:dyDescent="0.2">
      <c r="D2402" s="139"/>
    </row>
    <row r="2403" spans="4:4" x14ac:dyDescent="0.2">
      <c r="D2403" s="139"/>
    </row>
    <row r="2404" spans="4:4" x14ac:dyDescent="0.2">
      <c r="D2404" s="139"/>
    </row>
    <row r="2405" spans="4:4" x14ac:dyDescent="0.2">
      <c r="D2405" s="139"/>
    </row>
    <row r="2406" spans="4:4" x14ac:dyDescent="0.2">
      <c r="D2406" s="139"/>
    </row>
    <row r="2407" spans="4:4" x14ac:dyDescent="0.2">
      <c r="D2407" s="139"/>
    </row>
    <row r="2408" spans="4:4" x14ac:dyDescent="0.2">
      <c r="D2408" s="139"/>
    </row>
    <row r="2409" spans="4:4" x14ac:dyDescent="0.2">
      <c r="D2409" s="139"/>
    </row>
    <row r="2410" spans="4:4" x14ac:dyDescent="0.2">
      <c r="D2410" s="139"/>
    </row>
    <row r="2411" spans="4:4" x14ac:dyDescent="0.2">
      <c r="D2411" s="139"/>
    </row>
    <row r="2412" spans="4:4" x14ac:dyDescent="0.2">
      <c r="D2412" s="139"/>
    </row>
    <row r="2413" spans="4:4" x14ac:dyDescent="0.2">
      <c r="D2413" s="139"/>
    </row>
    <row r="2414" spans="4:4" x14ac:dyDescent="0.2">
      <c r="D2414" s="139"/>
    </row>
    <row r="2415" spans="4:4" x14ac:dyDescent="0.2">
      <c r="D2415" s="139"/>
    </row>
    <row r="2416" spans="4:4" x14ac:dyDescent="0.2">
      <c r="D2416" s="139"/>
    </row>
    <row r="2417" spans="4:4" x14ac:dyDescent="0.2">
      <c r="D2417" s="139"/>
    </row>
    <row r="2418" spans="4:4" x14ac:dyDescent="0.2">
      <c r="D2418" s="139"/>
    </row>
    <row r="2419" spans="4:4" x14ac:dyDescent="0.2">
      <c r="D2419" s="139"/>
    </row>
    <row r="2420" spans="4:4" x14ac:dyDescent="0.2">
      <c r="D2420" s="139"/>
    </row>
    <row r="2421" spans="4:4" x14ac:dyDescent="0.2">
      <c r="D2421" s="139"/>
    </row>
    <row r="2422" spans="4:4" x14ac:dyDescent="0.2">
      <c r="D2422" s="139"/>
    </row>
    <row r="2423" spans="4:4" x14ac:dyDescent="0.2">
      <c r="D2423" s="139"/>
    </row>
    <row r="2424" spans="4:4" x14ac:dyDescent="0.2">
      <c r="D2424" s="139"/>
    </row>
    <row r="2425" spans="4:4" x14ac:dyDescent="0.2">
      <c r="D2425" s="139"/>
    </row>
    <row r="2426" spans="4:4" x14ac:dyDescent="0.2">
      <c r="D2426" s="139"/>
    </row>
    <row r="2427" spans="4:4" x14ac:dyDescent="0.2">
      <c r="D2427" s="139"/>
    </row>
    <row r="2428" spans="4:4" x14ac:dyDescent="0.2">
      <c r="D2428" s="139"/>
    </row>
    <row r="2429" spans="4:4" x14ac:dyDescent="0.2">
      <c r="D2429" s="139"/>
    </row>
    <row r="2430" spans="4:4" x14ac:dyDescent="0.2">
      <c r="D2430" s="139"/>
    </row>
    <row r="2431" spans="4:4" x14ac:dyDescent="0.2">
      <c r="D2431" s="139"/>
    </row>
    <row r="2432" spans="4:4" x14ac:dyDescent="0.2">
      <c r="D2432" s="139"/>
    </row>
    <row r="2433" spans="4:4" x14ac:dyDescent="0.2">
      <c r="D2433" s="139"/>
    </row>
    <row r="2434" spans="4:4" x14ac:dyDescent="0.2">
      <c r="D2434" s="139"/>
    </row>
    <row r="2435" spans="4:4" x14ac:dyDescent="0.2">
      <c r="D2435" s="139"/>
    </row>
    <row r="2436" spans="4:4" x14ac:dyDescent="0.2">
      <c r="D2436" s="139"/>
    </row>
    <row r="2437" spans="4:4" x14ac:dyDescent="0.2">
      <c r="D2437" s="139"/>
    </row>
    <row r="2438" spans="4:4" x14ac:dyDescent="0.2">
      <c r="D2438" s="139"/>
    </row>
    <row r="2439" spans="4:4" x14ac:dyDescent="0.2">
      <c r="D2439" s="139"/>
    </row>
    <row r="2440" spans="4:4" x14ac:dyDescent="0.2">
      <c r="D2440" s="139"/>
    </row>
    <row r="2441" spans="4:4" x14ac:dyDescent="0.2">
      <c r="D2441" s="139"/>
    </row>
    <row r="2442" spans="4:4" x14ac:dyDescent="0.2">
      <c r="D2442" s="139"/>
    </row>
    <row r="2443" spans="4:4" x14ac:dyDescent="0.2">
      <c r="D2443" s="139"/>
    </row>
    <row r="2444" spans="4:4" x14ac:dyDescent="0.2">
      <c r="D2444" s="139"/>
    </row>
    <row r="2445" spans="4:4" x14ac:dyDescent="0.2">
      <c r="D2445" s="139"/>
    </row>
    <row r="2446" spans="4:4" x14ac:dyDescent="0.2">
      <c r="D2446" s="139"/>
    </row>
    <row r="2447" spans="4:4" x14ac:dyDescent="0.2">
      <c r="D2447" s="139"/>
    </row>
    <row r="2448" spans="4:4" x14ac:dyDescent="0.2">
      <c r="D2448" s="139"/>
    </row>
    <row r="2449" spans="4:4" x14ac:dyDescent="0.2">
      <c r="D2449" s="139"/>
    </row>
    <row r="2450" spans="4:4" x14ac:dyDescent="0.2">
      <c r="D2450" s="139"/>
    </row>
    <row r="2451" spans="4:4" x14ac:dyDescent="0.2">
      <c r="D2451" s="139"/>
    </row>
    <row r="2452" spans="4:4" x14ac:dyDescent="0.2">
      <c r="D2452" s="139"/>
    </row>
    <row r="2453" spans="4:4" x14ac:dyDescent="0.2">
      <c r="D2453" s="139"/>
    </row>
    <row r="2454" spans="4:4" x14ac:dyDescent="0.2">
      <c r="D2454" s="139"/>
    </row>
    <row r="2455" spans="4:4" x14ac:dyDescent="0.2">
      <c r="D2455" s="139"/>
    </row>
    <row r="2456" spans="4:4" x14ac:dyDescent="0.2">
      <c r="D2456" s="139"/>
    </row>
    <row r="2457" spans="4:4" x14ac:dyDescent="0.2">
      <c r="D2457" s="139"/>
    </row>
    <row r="2458" spans="4:4" x14ac:dyDescent="0.2">
      <c r="D2458" s="139"/>
    </row>
    <row r="2459" spans="4:4" x14ac:dyDescent="0.2">
      <c r="D2459" s="139"/>
    </row>
    <row r="2460" spans="4:4" x14ac:dyDescent="0.2">
      <c r="D2460" s="139"/>
    </row>
    <row r="2461" spans="4:4" x14ac:dyDescent="0.2">
      <c r="D2461" s="139"/>
    </row>
    <row r="2462" spans="4:4" x14ac:dyDescent="0.2">
      <c r="D2462" s="139"/>
    </row>
    <row r="2463" spans="4:4" x14ac:dyDescent="0.2">
      <c r="D2463" s="139"/>
    </row>
    <row r="2464" spans="4:4" x14ac:dyDescent="0.2">
      <c r="D2464" s="139"/>
    </row>
    <row r="2465" spans="4:4" x14ac:dyDescent="0.2">
      <c r="D2465" s="139"/>
    </row>
    <row r="2466" spans="4:4" x14ac:dyDescent="0.2">
      <c r="D2466" s="139"/>
    </row>
    <row r="2467" spans="4:4" x14ac:dyDescent="0.2">
      <c r="D2467" s="139"/>
    </row>
    <row r="2468" spans="4:4" x14ac:dyDescent="0.2">
      <c r="D2468" s="139"/>
    </row>
    <row r="2469" spans="4:4" x14ac:dyDescent="0.2">
      <c r="D2469" s="139"/>
    </row>
    <row r="2470" spans="4:4" x14ac:dyDescent="0.2">
      <c r="D2470" s="139"/>
    </row>
    <row r="2471" spans="4:4" x14ac:dyDescent="0.2">
      <c r="D2471" s="139"/>
    </row>
    <row r="2472" spans="4:4" x14ac:dyDescent="0.2">
      <c r="D2472" s="139"/>
    </row>
    <row r="2473" spans="4:4" x14ac:dyDescent="0.2">
      <c r="D2473" s="139"/>
    </row>
    <row r="2474" spans="4:4" x14ac:dyDescent="0.2">
      <c r="D2474" s="139"/>
    </row>
    <row r="2475" spans="4:4" x14ac:dyDescent="0.2">
      <c r="D2475" s="139"/>
    </row>
    <row r="2476" spans="4:4" x14ac:dyDescent="0.2">
      <c r="D2476" s="139"/>
    </row>
    <row r="2477" spans="4:4" x14ac:dyDescent="0.2">
      <c r="D2477" s="139"/>
    </row>
    <row r="2478" spans="4:4" x14ac:dyDescent="0.2">
      <c r="D2478" s="139"/>
    </row>
    <row r="2479" spans="4:4" x14ac:dyDescent="0.2">
      <c r="D2479" s="139"/>
    </row>
    <row r="2480" spans="4:4" x14ac:dyDescent="0.2">
      <c r="D2480" s="139"/>
    </row>
    <row r="2481" spans="4:4" x14ac:dyDescent="0.2">
      <c r="D2481" s="139"/>
    </row>
    <row r="2482" spans="4:4" x14ac:dyDescent="0.2">
      <c r="D2482" s="139"/>
    </row>
    <row r="2483" spans="4:4" x14ac:dyDescent="0.2">
      <c r="D2483" s="139"/>
    </row>
    <row r="2484" spans="4:4" x14ac:dyDescent="0.2">
      <c r="D2484" s="139"/>
    </row>
    <row r="2485" spans="4:4" x14ac:dyDescent="0.2">
      <c r="D2485" s="139"/>
    </row>
    <row r="2486" spans="4:4" x14ac:dyDescent="0.2">
      <c r="D2486" s="139"/>
    </row>
    <row r="2487" spans="4:4" x14ac:dyDescent="0.2">
      <c r="D2487" s="139"/>
    </row>
    <row r="2488" spans="4:4" x14ac:dyDescent="0.2">
      <c r="D2488" s="139"/>
    </row>
    <row r="2489" spans="4:4" x14ac:dyDescent="0.2">
      <c r="D2489" s="139"/>
    </row>
    <row r="2490" spans="4:4" x14ac:dyDescent="0.2">
      <c r="D2490" s="139"/>
    </row>
    <row r="2491" spans="4:4" x14ac:dyDescent="0.2">
      <c r="D2491" s="139"/>
    </row>
    <row r="2492" spans="4:4" x14ac:dyDescent="0.2">
      <c r="D2492" s="139"/>
    </row>
    <row r="2493" spans="4:4" x14ac:dyDescent="0.2">
      <c r="D2493" s="139"/>
    </row>
    <row r="2494" spans="4:4" x14ac:dyDescent="0.2">
      <c r="D2494" s="139"/>
    </row>
    <row r="2495" spans="4:4" x14ac:dyDescent="0.2">
      <c r="D2495" s="139"/>
    </row>
    <row r="2496" spans="4:4" x14ac:dyDescent="0.2">
      <c r="D2496" s="139"/>
    </row>
    <row r="2497" spans="4:4" x14ac:dyDescent="0.2">
      <c r="D2497" s="139"/>
    </row>
    <row r="2498" spans="4:4" x14ac:dyDescent="0.2">
      <c r="D2498" s="139"/>
    </row>
    <row r="2499" spans="4:4" x14ac:dyDescent="0.2">
      <c r="D2499" s="139"/>
    </row>
    <row r="2500" spans="4:4" x14ac:dyDescent="0.2">
      <c r="D2500" s="139"/>
    </row>
    <row r="2501" spans="4:4" x14ac:dyDescent="0.2">
      <c r="D2501" s="139"/>
    </row>
    <row r="2502" spans="4:4" x14ac:dyDescent="0.2">
      <c r="D2502" s="139"/>
    </row>
    <row r="2503" spans="4:4" x14ac:dyDescent="0.2">
      <c r="D2503" s="139"/>
    </row>
    <row r="2504" spans="4:4" x14ac:dyDescent="0.2">
      <c r="D2504" s="139"/>
    </row>
    <row r="2505" spans="4:4" x14ac:dyDescent="0.2">
      <c r="D2505" s="139"/>
    </row>
    <row r="2506" spans="4:4" x14ac:dyDescent="0.2">
      <c r="D2506" s="139"/>
    </row>
    <row r="2507" spans="4:4" x14ac:dyDescent="0.2">
      <c r="D2507" s="139"/>
    </row>
    <row r="2508" spans="4:4" x14ac:dyDescent="0.2">
      <c r="D2508" s="139"/>
    </row>
    <row r="2509" spans="4:4" x14ac:dyDescent="0.2">
      <c r="D2509" s="139"/>
    </row>
    <row r="2510" spans="4:4" x14ac:dyDescent="0.2">
      <c r="D2510" s="139"/>
    </row>
    <row r="2511" spans="4:4" x14ac:dyDescent="0.2">
      <c r="D2511" s="139"/>
    </row>
    <row r="2512" spans="4:4" x14ac:dyDescent="0.2">
      <c r="D2512" s="139"/>
    </row>
    <row r="2513" spans="4:4" x14ac:dyDescent="0.2">
      <c r="D2513" s="139"/>
    </row>
    <row r="2514" spans="4:4" x14ac:dyDescent="0.2">
      <c r="D2514" s="139"/>
    </row>
    <row r="2515" spans="4:4" x14ac:dyDescent="0.2">
      <c r="D2515" s="139"/>
    </row>
    <row r="2516" spans="4:4" x14ac:dyDescent="0.2">
      <c r="D2516" s="139"/>
    </row>
    <row r="2517" spans="4:4" x14ac:dyDescent="0.2">
      <c r="D2517" s="139"/>
    </row>
    <row r="2518" spans="4:4" x14ac:dyDescent="0.2">
      <c r="D2518" s="139"/>
    </row>
    <row r="2519" spans="4:4" x14ac:dyDescent="0.2">
      <c r="D2519" s="139"/>
    </row>
    <row r="2520" spans="4:4" x14ac:dyDescent="0.2">
      <c r="D2520" s="139"/>
    </row>
    <row r="2521" spans="4:4" x14ac:dyDescent="0.2">
      <c r="D2521" s="139"/>
    </row>
    <row r="2522" spans="4:4" x14ac:dyDescent="0.2">
      <c r="D2522" s="139"/>
    </row>
    <row r="2523" spans="4:4" x14ac:dyDescent="0.2">
      <c r="D2523" s="139"/>
    </row>
    <row r="2524" spans="4:4" x14ac:dyDescent="0.2">
      <c r="D2524" s="139"/>
    </row>
    <row r="2525" spans="4:4" x14ac:dyDescent="0.2">
      <c r="D2525" s="139"/>
    </row>
    <row r="2526" spans="4:4" x14ac:dyDescent="0.2">
      <c r="D2526" s="139"/>
    </row>
    <row r="2527" spans="4:4" x14ac:dyDescent="0.2">
      <c r="D2527" s="139"/>
    </row>
    <row r="2528" spans="4:4" x14ac:dyDescent="0.2">
      <c r="D2528" s="139"/>
    </row>
    <row r="2529" spans="4:4" x14ac:dyDescent="0.2">
      <c r="D2529" s="139"/>
    </row>
    <row r="2530" spans="4:4" x14ac:dyDescent="0.2">
      <c r="D2530" s="139"/>
    </row>
    <row r="2531" spans="4:4" x14ac:dyDescent="0.2">
      <c r="D2531" s="139"/>
    </row>
    <row r="2532" spans="4:4" x14ac:dyDescent="0.2">
      <c r="D2532" s="139"/>
    </row>
    <row r="2533" spans="4:4" x14ac:dyDescent="0.2">
      <c r="D2533" s="139"/>
    </row>
    <row r="2534" spans="4:4" x14ac:dyDescent="0.2">
      <c r="D2534" s="139"/>
    </row>
    <row r="2535" spans="4:4" x14ac:dyDescent="0.2">
      <c r="D2535" s="139"/>
    </row>
    <row r="2536" spans="4:4" x14ac:dyDescent="0.2">
      <c r="D2536" s="139"/>
    </row>
    <row r="2537" spans="4:4" x14ac:dyDescent="0.2">
      <c r="D2537" s="139"/>
    </row>
    <row r="2538" spans="4:4" x14ac:dyDescent="0.2">
      <c r="D2538" s="139"/>
    </row>
    <row r="2539" spans="4:4" x14ac:dyDescent="0.2">
      <c r="D2539" s="139"/>
    </row>
    <row r="2540" spans="4:4" x14ac:dyDescent="0.2">
      <c r="D2540" s="139"/>
    </row>
    <row r="2541" spans="4:4" x14ac:dyDescent="0.2">
      <c r="D2541" s="139"/>
    </row>
    <row r="2542" spans="4:4" x14ac:dyDescent="0.2">
      <c r="D2542" s="139"/>
    </row>
    <row r="2543" spans="4:4" x14ac:dyDescent="0.2">
      <c r="D2543" s="139"/>
    </row>
    <row r="2544" spans="4:4" x14ac:dyDescent="0.2">
      <c r="D2544" s="139"/>
    </row>
    <row r="2545" spans="4:4" x14ac:dyDescent="0.2">
      <c r="D2545" s="139"/>
    </row>
    <row r="2546" spans="4:4" x14ac:dyDescent="0.2">
      <c r="D2546" s="139"/>
    </row>
    <row r="2547" spans="4:4" x14ac:dyDescent="0.2">
      <c r="D2547" s="139"/>
    </row>
    <row r="2548" spans="4:4" x14ac:dyDescent="0.2">
      <c r="D2548" s="139"/>
    </row>
    <row r="2549" spans="4:4" x14ac:dyDescent="0.2">
      <c r="D2549" s="139"/>
    </row>
    <row r="2550" spans="4:4" x14ac:dyDescent="0.2">
      <c r="D2550" s="139"/>
    </row>
    <row r="2551" spans="4:4" x14ac:dyDescent="0.2">
      <c r="D2551" s="139"/>
    </row>
    <row r="2552" spans="4:4" x14ac:dyDescent="0.2">
      <c r="D2552" s="139"/>
    </row>
    <row r="2553" spans="4:4" x14ac:dyDescent="0.2">
      <c r="D2553" s="139"/>
    </row>
    <row r="2554" spans="4:4" x14ac:dyDescent="0.2">
      <c r="D2554" s="139"/>
    </row>
    <row r="2555" spans="4:4" x14ac:dyDescent="0.2">
      <c r="D2555" s="139"/>
    </row>
    <row r="2556" spans="4:4" x14ac:dyDescent="0.2">
      <c r="D2556" s="139"/>
    </row>
    <row r="2557" spans="4:4" x14ac:dyDescent="0.2">
      <c r="D2557" s="139"/>
    </row>
    <row r="2558" spans="4:4" x14ac:dyDescent="0.2">
      <c r="D2558" s="139"/>
    </row>
    <row r="2559" spans="4:4" x14ac:dyDescent="0.2">
      <c r="D2559" s="139"/>
    </row>
    <row r="2560" spans="4:4" x14ac:dyDescent="0.2">
      <c r="D2560" s="139"/>
    </row>
    <row r="2561" spans="4:4" x14ac:dyDescent="0.2">
      <c r="D2561" s="139"/>
    </row>
    <row r="2562" spans="4:4" x14ac:dyDescent="0.2">
      <c r="D2562" s="139"/>
    </row>
    <row r="2563" spans="4:4" x14ac:dyDescent="0.2">
      <c r="D2563" s="139"/>
    </row>
    <row r="2564" spans="4:4" x14ac:dyDescent="0.2">
      <c r="D2564" s="139"/>
    </row>
    <row r="2565" spans="4:4" x14ac:dyDescent="0.2">
      <c r="D2565" s="139"/>
    </row>
    <row r="2566" spans="4:4" x14ac:dyDescent="0.2">
      <c r="D2566" s="139"/>
    </row>
    <row r="2567" spans="4:4" x14ac:dyDescent="0.2">
      <c r="D2567" s="139"/>
    </row>
    <row r="2568" spans="4:4" x14ac:dyDescent="0.2">
      <c r="D2568" s="139"/>
    </row>
    <row r="2569" spans="4:4" x14ac:dyDescent="0.2">
      <c r="D2569" s="139"/>
    </row>
    <row r="2570" spans="4:4" x14ac:dyDescent="0.2">
      <c r="D2570" s="139"/>
    </row>
    <row r="2571" spans="4:4" x14ac:dyDescent="0.2">
      <c r="D2571" s="139"/>
    </row>
    <row r="2572" spans="4:4" x14ac:dyDescent="0.2">
      <c r="D2572" s="139"/>
    </row>
    <row r="2573" spans="4:4" x14ac:dyDescent="0.2">
      <c r="D2573" s="139"/>
    </row>
    <row r="2574" spans="4:4" x14ac:dyDescent="0.2">
      <c r="D2574" s="139"/>
    </row>
    <row r="2575" spans="4:4" x14ac:dyDescent="0.2">
      <c r="D2575" s="139"/>
    </row>
    <row r="2576" spans="4:4" x14ac:dyDescent="0.2">
      <c r="D2576" s="139"/>
    </row>
    <row r="2577" spans="4:4" x14ac:dyDescent="0.2">
      <c r="D2577" s="139"/>
    </row>
    <row r="2578" spans="4:4" x14ac:dyDescent="0.2">
      <c r="D2578" s="139"/>
    </row>
    <row r="2579" spans="4:4" x14ac:dyDescent="0.2">
      <c r="D2579" s="139"/>
    </row>
    <row r="2580" spans="4:4" x14ac:dyDescent="0.2">
      <c r="D2580" s="139"/>
    </row>
    <row r="2581" spans="4:4" x14ac:dyDescent="0.2">
      <c r="D2581" s="139"/>
    </row>
    <row r="2582" spans="4:4" x14ac:dyDescent="0.2">
      <c r="D2582" s="139"/>
    </row>
    <row r="2583" spans="4:4" x14ac:dyDescent="0.2">
      <c r="D2583" s="139"/>
    </row>
    <row r="2584" spans="4:4" x14ac:dyDescent="0.2">
      <c r="D2584" s="139"/>
    </row>
    <row r="2585" spans="4:4" x14ac:dyDescent="0.2">
      <c r="D2585" s="139"/>
    </row>
    <row r="2586" spans="4:4" x14ac:dyDescent="0.2">
      <c r="D2586" s="139"/>
    </row>
    <row r="2587" spans="4:4" x14ac:dyDescent="0.2">
      <c r="D2587" s="139"/>
    </row>
    <row r="2588" spans="4:4" x14ac:dyDescent="0.2">
      <c r="D2588" s="139"/>
    </row>
    <row r="2589" spans="4:4" x14ac:dyDescent="0.2">
      <c r="D2589" s="139"/>
    </row>
    <row r="2590" spans="4:4" x14ac:dyDescent="0.2">
      <c r="D2590" s="139"/>
    </row>
    <row r="2591" spans="4:4" x14ac:dyDescent="0.2">
      <c r="D2591" s="139"/>
    </row>
    <row r="2592" spans="4:4" x14ac:dyDescent="0.2">
      <c r="D2592" s="139"/>
    </row>
    <row r="2593" spans="4:4" x14ac:dyDescent="0.2">
      <c r="D2593" s="139"/>
    </row>
    <row r="2594" spans="4:4" x14ac:dyDescent="0.2">
      <c r="D2594" s="139"/>
    </row>
    <row r="2595" spans="4:4" x14ac:dyDescent="0.2">
      <c r="D2595" s="139"/>
    </row>
    <row r="2596" spans="4:4" x14ac:dyDescent="0.2">
      <c r="D2596" s="139"/>
    </row>
    <row r="2597" spans="4:4" x14ac:dyDescent="0.2">
      <c r="D2597" s="139"/>
    </row>
    <row r="2598" spans="4:4" x14ac:dyDescent="0.2">
      <c r="D2598" s="139"/>
    </row>
    <row r="2599" spans="4:4" x14ac:dyDescent="0.2">
      <c r="D2599" s="139"/>
    </row>
    <row r="2600" spans="4:4" x14ac:dyDescent="0.2">
      <c r="D2600" s="139"/>
    </row>
    <row r="2601" spans="4:4" x14ac:dyDescent="0.2">
      <c r="D2601" s="139"/>
    </row>
    <row r="2602" spans="4:4" x14ac:dyDescent="0.2">
      <c r="D2602" s="139"/>
    </row>
    <row r="2603" spans="4:4" x14ac:dyDescent="0.2">
      <c r="D2603" s="139"/>
    </row>
    <row r="2604" spans="4:4" x14ac:dyDescent="0.2">
      <c r="D2604" s="139"/>
    </row>
    <row r="2605" spans="4:4" x14ac:dyDescent="0.2">
      <c r="D2605" s="139"/>
    </row>
    <row r="2606" spans="4:4" x14ac:dyDescent="0.2">
      <c r="D2606" s="139"/>
    </row>
    <row r="2607" spans="4:4" x14ac:dyDescent="0.2">
      <c r="D2607" s="139"/>
    </row>
    <row r="2608" spans="4:4" x14ac:dyDescent="0.2">
      <c r="D2608" s="139"/>
    </row>
    <row r="2609" spans="4:4" x14ac:dyDescent="0.2">
      <c r="D2609" s="139"/>
    </row>
    <row r="2610" spans="4:4" x14ac:dyDescent="0.2">
      <c r="D2610" s="139"/>
    </row>
    <row r="2611" spans="4:4" x14ac:dyDescent="0.2">
      <c r="D2611" s="139"/>
    </row>
    <row r="2612" spans="4:4" x14ac:dyDescent="0.2">
      <c r="D2612" s="139"/>
    </row>
    <row r="2613" spans="4:4" x14ac:dyDescent="0.2">
      <c r="D2613" s="139"/>
    </row>
    <row r="2614" spans="4:4" x14ac:dyDescent="0.2">
      <c r="D2614" s="139"/>
    </row>
    <row r="2615" spans="4:4" x14ac:dyDescent="0.2">
      <c r="D2615" s="139"/>
    </row>
    <row r="2616" spans="4:4" x14ac:dyDescent="0.2">
      <c r="D2616" s="139"/>
    </row>
    <row r="2617" spans="4:4" x14ac:dyDescent="0.2">
      <c r="D2617" s="139"/>
    </row>
    <row r="2618" spans="4:4" x14ac:dyDescent="0.2">
      <c r="D2618" s="139"/>
    </row>
    <row r="2619" spans="4:4" x14ac:dyDescent="0.2">
      <c r="D2619" s="139"/>
    </row>
    <row r="2620" spans="4:4" x14ac:dyDescent="0.2">
      <c r="D2620" s="139"/>
    </row>
    <row r="2621" spans="4:4" x14ac:dyDescent="0.2">
      <c r="D2621" s="139"/>
    </row>
    <row r="2622" spans="4:4" x14ac:dyDescent="0.2">
      <c r="D2622" s="139"/>
    </row>
    <row r="2623" spans="4:4" x14ac:dyDescent="0.2">
      <c r="D2623" s="139"/>
    </row>
    <row r="2624" spans="4:4" x14ac:dyDescent="0.2">
      <c r="D2624" s="139"/>
    </row>
    <row r="2625" spans="4:4" x14ac:dyDescent="0.2">
      <c r="D2625" s="139"/>
    </row>
    <row r="2626" spans="4:4" x14ac:dyDescent="0.2">
      <c r="D2626" s="139"/>
    </row>
    <row r="2627" spans="4:4" x14ac:dyDescent="0.2">
      <c r="D2627" s="139"/>
    </row>
    <row r="2628" spans="4:4" x14ac:dyDescent="0.2">
      <c r="D2628" s="139"/>
    </row>
    <row r="2629" spans="4:4" x14ac:dyDescent="0.2">
      <c r="D2629" s="139"/>
    </row>
    <row r="2630" spans="4:4" x14ac:dyDescent="0.2">
      <c r="D2630" s="139"/>
    </row>
    <row r="2631" spans="4:4" x14ac:dyDescent="0.2">
      <c r="D2631" s="139"/>
    </row>
    <row r="2632" spans="4:4" x14ac:dyDescent="0.2">
      <c r="D2632" s="139"/>
    </row>
    <row r="2633" spans="4:4" x14ac:dyDescent="0.2">
      <c r="D2633" s="139"/>
    </row>
    <row r="2634" spans="4:4" x14ac:dyDescent="0.2">
      <c r="D2634" s="139"/>
    </row>
    <row r="2635" spans="4:4" x14ac:dyDescent="0.2">
      <c r="D2635" s="139"/>
    </row>
    <row r="2636" spans="4:4" x14ac:dyDescent="0.2">
      <c r="D2636" s="139"/>
    </row>
    <row r="2637" spans="4:4" x14ac:dyDescent="0.2">
      <c r="D2637" s="139"/>
    </row>
    <row r="2638" spans="4:4" x14ac:dyDescent="0.2">
      <c r="D2638" s="139"/>
    </row>
    <row r="2639" spans="4:4" x14ac:dyDescent="0.2">
      <c r="D2639" s="139"/>
    </row>
    <row r="2640" spans="4:4" x14ac:dyDescent="0.2">
      <c r="D2640" s="139"/>
    </row>
    <row r="2641" spans="4:4" x14ac:dyDescent="0.2">
      <c r="D2641" s="139"/>
    </row>
    <row r="2642" spans="4:4" x14ac:dyDescent="0.2">
      <c r="D2642" s="139"/>
    </row>
    <row r="2643" spans="4:4" x14ac:dyDescent="0.2">
      <c r="D2643" s="139"/>
    </row>
    <row r="2644" spans="4:4" x14ac:dyDescent="0.2">
      <c r="D2644" s="139"/>
    </row>
    <row r="2645" spans="4:4" x14ac:dyDescent="0.2">
      <c r="D2645" s="139"/>
    </row>
    <row r="2646" spans="4:4" x14ac:dyDescent="0.2">
      <c r="D2646" s="139"/>
    </row>
    <row r="2647" spans="4:4" x14ac:dyDescent="0.2">
      <c r="D2647" s="139"/>
    </row>
    <row r="2648" spans="4:4" x14ac:dyDescent="0.2">
      <c r="D2648" s="139"/>
    </row>
    <row r="2649" spans="4:4" x14ac:dyDescent="0.2">
      <c r="D2649" s="139"/>
    </row>
    <row r="2650" spans="4:4" x14ac:dyDescent="0.2">
      <c r="D2650" s="139"/>
    </row>
    <row r="2651" spans="4:4" x14ac:dyDescent="0.2">
      <c r="D2651" s="139"/>
    </row>
    <row r="2652" spans="4:4" x14ac:dyDescent="0.2">
      <c r="D2652" s="139"/>
    </row>
    <row r="2653" spans="4:4" x14ac:dyDescent="0.2">
      <c r="D2653" s="139"/>
    </row>
    <row r="2654" spans="4:4" x14ac:dyDescent="0.2">
      <c r="D2654" s="139"/>
    </row>
    <row r="2655" spans="4:4" x14ac:dyDescent="0.2">
      <c r="D2655" s="139"/>
    </row>
    <row r="2656" spans="4:4" x14ac:dyDescent="0.2">
      <c r="D2656" s="139"/>
    </row>
    <row r="2657" spans="4:4" x14ac:dyDescent="0.2">
      <c r="D2657" s="139"/>
    </row>
    <row r="2658" spans="4:4" x14ac:dyDescent="0.2">
      <c r="D2658" s="139"/>
    </row>
    <row r="2659" spans="4:4" x14ac:dyDescent="0.2">
      <c r="D2659" s="139"/>
    </row>
    <row r="2660" spans="4:4" x14ac:dyDescent="0.2">
      <c r="D2660" s="139"/>
    </row>
    <row r="2661" spans="4:4" x14ac:dyDescent="0.2">
      <c r="D2661" s="139"/>
    </row>
    <row r="2662" spans="4:4" x14ac:dyDescent="0.2">
      <c r="D2662" s="139"/>
    </row>
    <row r="2663" spans="4:4" x14ac:dyDescent="0.2">
      <c r="D2663" s="139"/>
    </row>
    <row r="2664" spans="4:4" x14ac:dyDescent="0.2">
      <c r="D2664" s="139"/>
    </row>
    <row r="2665" spans="4:4" x14ac:dyDescent="0.2">
      <c r="D2665" s="139"/>
    </row>
    <row r="2666" spans="4:4" x14ac:dyDescent="0.2">
      <c r="D2666" s="139"/>
    </row>
    <row r="2667" spans="4:4" x14ac:dyDescent="0.2">
      <c r="D2667" s="139"/>
    </row>
    <row r="2668" spans="4:4" x14ac:dyDescent="0.2">
      <c r="D2668" s="139"/>
    </row>
    <row r="2669" spans="4:4" x14ac:dyDescent="0.2">
      <c r="D2669" s="139"/>
    </row>
    <row r="2670" spans="4:4" x14ac:dyDescent="0.2">
      <c r="D2670" s="139"/>
    </row>
    <row r="2671" spans="4:4" x14ac:dyDescent="0.2">
      <c r="D2671" s="139"/>
    </row>
    <row r="2672" spans="4:4" x14ac:dyDescent="0.2">
      <c r="D2672" s="139"/>
    </row>
    <row r="2673" spans="4:4" x14ac:dyDescent="0.2">
      <c r="D2673" s="139"/>
    </row>
    <row r="2674" spans="4:4" x14ac:dyDescent="0.2">
      <c r="D2674" s="139"/>
    </row>
    <row r="2675" spans="4:4" x14ac:dyDescent="0.2">
      <c r="D2675" s="139"/>
    </row>
    <row r="2676" spans="4:4" x14ac:dyDescent="0.2">
      <c r="D2676" s="139"/>
    </row>
    <row r="2677" spans="4:4" x14ac:dyDescent="0.2">
      <c r="D2677" s="139"/>
    </row>
    <row r="2678" spans="4:4" x14ac:dyDescent="0.2">
      <c r="D2678" s="139"/>
    </row>
    <row r="2679" spans="4:4" x14ac:dyDescent="0.2">
      <c r="D2679" s="139"/>
    </row>
    <row r="2680" spans="4:4" x14ac:dyDescent="0.2">
      <c r="D2680" s="139"/>
    </row>
    <row r="2681" spans="4:4" x14ac:dyDescent="0.2">
      <c r="D2681" s="139"/>
    </row>
    <row r="2682" spans="4:4" x14ac:dyDescent="0.2">
      <c r="D2682" s="139"/>
    </row>
    <row r="2683" spans="4:4" x14ac:dyDescent="0.2">
      <c r="D2683" s="139"/>
    </row>
    <row r="2684" spans="4:4" x14ac:dyDescent="0.2">
      <c r="D2684" s="139"/>
    </row>
    <row r="2685" spans="4:4" x14ac:dyDescent="0.2">
      <c r="D2685" s="139"/>
    </row>
    <row r="2686" spans="4:4" x14ac:dyDescent="0.2">
      <c r="D2686" s="139"/>
    </row>
    <row r="2687" spans="4:4" x14ac:dyDescent="0.2">
      <c r="D2687" s="139"/>
    </row>
    <row r="2688" spans="4:4" x14ac:dyDescent="0.2">
      <c r="D2688" s="139"/>
    </row>
    <row r="2689" spans="4:4" x14ac:dyDescent="0.2">
      <c r="D2689" s="139"/>
    </row>
    <row r="2690" spans="4:4" x14ac:dyDescent="0.2">
      <c r="D2690" s="139"/>
    </row>
    <row r="2691" spans="4:4" x14ac:dyDescent="0.2">
      <c r="D2691" s="139"/>
    </row>
    <row r="2692" spans="4:4" x14ac:dyDescent="0.2">
      <c r="D2692" s="139"/>
    </row>
    <row r="2693" spans="4:4" x14ac:dyDescent="0.2">
      <c r="D2693" s="139"/>
    </row>
    <row r="2694" spans="4:4" x14ac:dyDescent="0.2">
      <c r="D2694" s="139"/>
    </row>
    <row r="2695" spans="4:4" x14ac:dyDescent="0.2">
      <c r="D2695" s="139"/>
    </row>
    <row r="2696" spans="4:4" x14ac:dyDescent="0.2">
      <c r="D2696" s="139"/>
    </row>
    <row r="2697" spans="4:4" x14ac:dyDescent="0.2">
      <c r="D2697" s="139"/>
    </row>
    <row r="2698" spans="4:4" x14ac:dyDescent="0.2">
      <c r="D2698" s="139"/>
    </row>
    <row r="2699" spans="4:4" x14ac:dyDescent="0.2">
      <c r="D2699" s="139"/>
    </row>
    <row r="2700" spans="4:4" x14ac:dyDescent="0.2">
      <c r="D2700" s="139"/>
    </row>
    <row r="2701" spans="4:4" x14ac:dyDescent="0.2">
      <c r="D2701" s="139"/>
    </row>
    <row r="2702" spans="4:4" x14ac:dyDescent="0.2">
      <c r="D2702" s="139"/>
    </row>
    <row r="2703" spans="4:4" x14ac:dyDescent="0.2">
      <c r="D2703" s="139"/>
    </row>
    <row r="2704" spans="4:4" x14ac:dyDescent="0.2">
      <c r="D2704" s="139"/>
    </row>
    <row r="2705" spans="4:4" x14ac:dyDescent="0.2">
      <c r="D2705" s="139"/>
    </row>
    <row r="2706" spans="4:4" x14ac:dyDescent="0.2">
      <c r="D2706" s="139"/>
    </row>
    <row r="2707" spans="4:4" x14ac:dyDescent="0.2">
      <c r="D2707" s="139"/>
    </row>
    <row r="2708" spans="4:4" x14ac:dyDescent="0.2">
      <c r="D2708" s="139"/>
    </row>
    <row r="2709" spans="4:4" x14ac:dyDescent="0.2">
      <c r="D2709" s="139"/>
    </row>
    <row r="2710" spans="4:4" x14ac:dyDescent="0.2">
      <c r="D2710" s="139"/>
    </row>
    <row r="2711" spans="4:4" x14ac:dyDescent="0.2">
      <c r="D2711" s="139"/>
    </row>
    <row r="2712" spans="4:4" x14ac:dyDescent="0.2">
      <c r="D2712" s="139"/>
    </row>
    <row r="2713" spans="4:4" x14ac:dyDescent="0.2">
      <c r="D2713" s="139"/>
    </row>
    <row r="2714" spans="4:4" x14ac:dyDescent="0.2">
      <c r="D2714" s="139"/>
    </row>
    <row r="2715" spans="4:4" x14ac:dyDescent="0.2">
      <c r="D2715" s="139"/>
    </row>
    <row r="2716" spans="4:4" x14ac:dyDescent="0.2">
      <c r="D2716" s="139"/>
    </row>
    <row r="2717" spans="4:4" x14ac:dyDescent="0.2">
      <c r="D2717" s="139"/>
    </row>
    <row r="2718" spans="4:4" x14ac:dyDescent="0.2">
      <c r="D2718" s="139"/>
    </row>
    <row r="2719" spans="4:4" x14ac:dyDescent="0.2">
      <c r="D2719" s="139"/>
    </row>
    <row r="2720" spans="4:4" x14ac:dyDescent="0.2">
      <c r="D2720" s="139"/>
    </row>
    <row r="2721" spans="4:4" x14ac:dyDescent="0.2">
      <c r="D2721" s="139"/>
    </row>
    <row r="2722" spans="4:4" x14ac:dyDescent="0.2">
      <c r="D2722" s="139"/>
    </row>
    <row r="2723" spans="4:4" x14ac:dyDescent="0.2">
      <c r="D2723" s="139"/>
    </row>
    <row r="2724" spans="4:4" x14ac:dyDescent="0.2">
      <c r="D2724" s="139"/>
    </row>
    <row r="2725" spans="4:4" x14ac:dyDescent="0.2">
      <c r="D2725" s="139"/>
    </row>
    <row r="2726" spans="4:4" x14ac:dyDescent="0.2">
      <c r="D2726" s="139"/>
    </row>
    <row r="2727" spans="4:4" x14ac:dyDescent="0.2">
      <c r="D2727" s="139"/>
    </row>
    <row r="2728" spans="4:4" x14ac:dyDescent="0.2">
      <c r="D2728" s="139"/>
    </row>
    <row r="2729" spans="4:4" x14ac:dyDescent="0.2">
      <c r="D2729" s="139"/>
    </row>
    <row r="2730" spans="4:4" x14ac:dyDescent="0.2">
      <c r="D2730" s="139"/>
    </row>
    <row r="2731" spans="4:4" x14ac:dyDescent="0.2">
      <c r="D2731" s="139"/>
    </row>
    <row r="2732" spans="4:4" x14ac:dyDescent="0.2">
      <c r="D2732" s="139"/>
    </row>
    <row r="2733" spans="4:4" x14ac:dyDescent="0.2">
      <c r="D2733" s="139"/>
    </row>
    <row r="2734" spans="4:4" x14ac:dyDescent="0.2">
      <c r="D2734" s="139"/>
    </row>
    <row r="2735" spans="4:4" x14ac:dyDescent="0.2">
      <c r="D2735" s="139"/>
    </row>
    <row r="2736" spans="4:4" x14ac:dyDescent="0.2">
      <c r="D2736" s="139"/>
    </row>
    <row r="2737" spans="4:4" x14ac:dyDescent="0.2">
      <c r="D2737" s="139"/>
    </row>
    <row r="2738" spans="4:4" x14ac:dyDescent="0.2">
      <c r="D2738" s="139"/>
    </row>
    <row r="2739" spans="4:4" x14ac:dyDescent="0.2">
      <c r="D2739" s="139"/>
    </row>
    <row r="2740" spans="4:4" x14ac:dyDescent="0.2">
      <c r="D2740" s="139"/>
    </row>
    <row r="2741" spans="4:4" x14ac:dyDescent="0.2">
      <c r="D2741" s="139"/>
    </row>
    <row r="2742" spans="4:4" x14ac:dyDescent="0.2">
      <c r="D2742" s="139"/>
    </row>
    <row r="2743" spans="4:4" x14ac:dyDescent="0.2">
      <c r="D2743" s="139"/>
    </row>
    <row r="2744" spans="4:4" x14ac:dyDescent="0.2">
      <c r="D2744" s="139"/>
    </row>
    <row r="2745" spans="4:4" x14ac:dyDescent="0.2">
      <c r="D2745" s="139"/>
    </row>
    <row r="2746" spans="4:4" x14ac:dyDescent="0.2">
      <c r="D2746" s="139"/>
    </row>
    <row r="2747" spans="4:4" x14ac:dyDescent="0.2">
      <c r="D2747" s="139"/>
    </row>
    <row r="2748" spans="4:4" x14ac:dyDescent="0.2">
      <c r="D2748" s="139"/>
    </row>
    <row r="2749" spans="4:4" x14ac:dyDescent="0.2">
      <c r="D2749" s="139"/>
    </row>
    <row r="2750" spans="4:4" x14ac:dyDescent="0.2">
      <c r="D2750" s="139"/>
    </row>
    <row r="2751" spans="4:4" x14ac:dyDescent="0.2">
      <c r="D2751" s="139"/>
    </row>
    <row r="2752" spans="4:4" x14ac:dyDescent="0.2">
      <c r="D2752" s="139"/>
    </row>
    <row r="2753" spans="4:4" x14ac:dyDescent="0.2">
      <c r="D2753" s="139"/>
    </row>
    <row r="2754" spans="4:4" x14ac:dyDescent="0.2">
      <c r="D2754" s="139"/>
    </row>
    <row r="2755" spans="4:4" x14ac:dyDescent="0.2">
      <c r="D2755" s="139"/>
    </row>
    <row r="2756" spans="4:4" x14ac:dyDescent="0.2">
      <c r="D2756" s="139"/>
    </row>
    <row r="2757" spans="4:4" x14ac:dyDescent="0.2">
      <c r="D2757" s="139"/>
    </row>
    <row r="2758" spans="4:4" x14ac:dyDescent="0.2">
      <c r="D2758" s="139"/>
    </row>
    <row r="2759" spans="4:4" x14ac:dyDescent="0.2">
      <c r="D2759" s="139"/>
    </row>
    <row r="2760" spans="4:4" x14ac:dyDescent="0.2">
      <c r="D2760" s="139"/>
    </row>
    <row r="2761" spans="4:4" x14ac:dyDescent="0.2">
      <c r="D2761" s="139"/>
    </row>
    <row r="2762" spans="4:4" x14ac:dyDescent="0.2">
      <c r="D2762" s="139"/>
    </row>
    <row r="2763" spans="4:4" x14ac:dyDescent="0.2">
      <c r="D2763" s="139"/>
    </row>
    <row r="2764" spans="4:4" x14ac:dyDescent="0.2">
      <c r="D2764" s="139"/>
    </row>
    <row r="2765" spans="4:4" x14ac:dyDescent="0.2">
      <c r="D2765" s="139"/>
    </row>
    <row r="2766" spans="4:4" x14ac:dyDescent="0.2">
      <c r="D2766" s="139"/>
    </row>
    <row r="2767" spans="4:4" x14ac:dyDescent="0.2">
      <c r="D2767" s="139"/>
    </row>
    <row r="2768" spans="4:4" x14ac:dyDescent="0.2">
      <c r="D2768" s="139"/>
    </row>
    <row r="2769" spans="4:4" x14ac:dyDescent="0.2">
      <c r="D2769" s="139"/>
    </row>
    <row r="2770" spans="4:4" x14ac:dyDescent="0.2">
      <c r="D2770" s="139"/>
    </row>
    <row r="2771" spans="4:4" x14ac:dyDescent="0.2">
      <c r="D2771" s="139"/>
    </row>
    <row r="2772" spans="4:4" x14ac:dyDescent="0.2">
      <c r="D2772" s="139"/>
    </row>
    <row r="2773" spans="4:4" x14ac:dyDescent="0.2">
      <c r="D2773" s="139"/>
    </row>
    <row r="2774" spans="4:4" x14ac:dyDescent="0.2">
      <c r="D2774" s="139"/>
    </row>
    <row r="2775" spans="4:4" x14ac:dyDescent="0.2">
      <c r="D2775" s="139"/>
    </row>
    <row r="2776" spans="4:4" x14ac:dyDescent="0.2">
      <c r="D2776" s="139"/>
    </row>
    <row r="2777" spans="4:4" x14ac:dyDescent="0.2">
      <c r="D2777" s="139"/>
    </row>
    <row r="2778" spans="4:4" x14ac:dyDescent="0.2">
      <c r="D2778" s="139"/>
    </row>
    <row r="2779" spans="4:4" x14ac:dyDescent="0.2">
      <c r="D2779" s="139"/>
    </row>
    <row r="2780" spans="4:4" x14ac:dyDescent="0.2">
      <c r="D2780" s="139"/>
    </row>
    <row r="2781" spans="4:4" x14ac:dyDescent="0.2">
      <c r="D2781" s="139"/>
    </row>
    <row r="2782" spans="4:4" x14ac:dyDescent="0.2">
      <c r="D2782" s="139"/>
    </row>
    <row r="2783" spans="4:4" x14ac:dyDescent="0.2">
      <c r="D2783" s="139"/>
    </row>
    <row r="2784" spans="4:4" x14ac:dyDescent="0.2">
      <c r="D2784" s="139"/>
    </row>
    <row r="2785" spans="4:4" x14ac:dyDescent="0.2">
      <c r="D2785" s="139"/>
    </row>
    <row r="2786" spans="4:4" x14ac:dyDescent="0.2">
      <c r="D2786" s="139"/>
    </row>
    <row r="2787" spans="4:4" x14ac:dyDescent="0.2">
      <c r="D2787" s="139"/>
    </row>
    <row r="2788" spans="4:4" x14ac:dyDescent="0.2">
      <c r="D2788" s="139"/>
    </row>
    <row r="2789" spans="4:4" x14ac:dyDescent="0.2">
      <c r="D2789" s="139"/>
    </row>
    <row r="2790" spans="4:4" x14ac:dyDescent="0.2">
      <c r="D2790" s="139"/>
    </row>
    <row r="2791" spans="4:4" x14ac:dyDescent="0.2">
      <c r="D2791" s="139"/>
    </row>
    <row r="2792" spans="4:4" x14ac:dyDescent="0.2">
      <c r="D2792" s="139"/>
    </row>
    <row r="2793" spans="4:4" x14ac:dyDescent="0.2">
      <c r="D2793" s="139"/>
    </row>
    <row r="2794" spans="4:4" x14ac:dyDescent="0.2">
      <c r="D2794" s="139"/>
    </row>
    <row r="2795" spans="4:4" x14ac:dyDescent="0.2">
      <c r="D2795" s="139"/>
    </row>
    <row r="2796" spans="4:4" x14ac:dyDescent="0.2">
      <c r="D2796" s="139"/>
    </row>
    <row r="2797" spans="4:4" x14ac:dyDescent="0.2">
      <c r="D2797" s="139"/>
    </row>
    <row r="2798" spans="4:4" x14ac:dyDescent="0.2">
      <c r="D2798" s="139"/>
    </row>
    <row r="2799" spans="4:4" x14ac:dyDescent="0.2">
      <c r="D2799" s="139"/>
    </row>
    <row r="2800" spans="4:4" x14ac:dyDescent="0.2">
      <c r="D2800" s="139"/>
    </row>
    <row r="2801" spans="4:4" x14ac:dyDescent="0.2">
      <c r="D2801" s="139"/>
    </row>
    <row r="2802" spans="4:4" x14ac:dyDescent="0.2">
      <c r="D2802" s="139"/>
    </row>
    <row r="2803" spans="4:4" x14ac:dyDescent="0.2">
      <c r="D2803" s="139"/>
    </row>
    <row r="2804" spans="4:4" x14ac:dyDescent="0.2">
      <c r="D2804" s="139"/>
    </row>
    <row r="2805" spans="4:4" x14ac:dyDescent="0.2">
      <c r="D2805" s="139"/>
    </row>
    <row r="2806" spans="4:4" x14ac:dyDescent="0.2">
      <c r="D2806" s="139"/>
    </row>
    <row r="2807" spans="4:4" x14ac:dyDescent="0.2">
      <c r="D2807" s="139"/>
    </row>
    <row r="2808" spans="4:4" x14ac:dyDescent="0.2">
      <c r="D2808" s="139"/>
    </row>
    <row r="2809" spans="4:4" x14ac:dyDescent="0.2">
      <c r="D2809" s="139"/>
    </row>
    <row r="2810" spans="4:4" x14ac:dyDescent="0.2">
      <c r="D2810" s="139"/>
    </row>
    <row r="2811" spans="4:4" x14ac:dyDescent="0.2">
      <c r="D2811" s="139"/>
    </row>
    <row r="2812" spans="4:4" x14ac:dyDescent="0.2">
      <c r="D2812" s="139"/>
    </row>
    <row r="2813" spans="4:4" x14ac:dyDescent="0.2">
      <c r="D2813" s="139"/>
    </row>
    <row r="2814" spans="4:4" x14ac:dyDescent="0.2">
      <c r="D2814" s="139"/>
    </row>
    <row r="2815" spans="4:4" x14ac:dyDescent="0.2">
      <c r="D2815" s="139"/>
    </row>
    <row r="2816" spans="4:4" x14ac:dyDescent="0.2">
      <c r="D2816" s="139"/>
    </row>
    <row r="2817" spans="4:4" x14ac:dyDescent="0.2">
      <c r="D2817" s="139"/>
    </row>
    <row r="2818" spans="4:4" x14ac:dyDescent="0.2">
      <c r="D2818" s="139"/>
    </row>
    <row r="2819" spans="4:4" x14ac:dyDescent="0.2">
      <c r="D2819" s="139"/>
    </row>
    <row r="2820" spans="4:4" x14ac:dyDescent="0.2">
      <c r="D2820" s="139"/>
    </row>
    <row r="2821" spans="4:4" x14ac:dyDescent="0.2">
      <c r="D2821" s="139"/>
    </row>
    <row r="2822" spans="4:4" x14ac:dyDescent="0.2">
      <c r="D2822" s="139"/>
    </row>
    <row r="2823" spans="4:4" x14ac:dyDescent="0.2">
      <c r="D2823" s="139"/>
    </row>
    <row r="2824" spans="4:4" x14ac:dyDescent="0.2">
      <c r="D2824" s="139"/>
    </row>
    <row r="2825" spans="4:4" x14ac:dyDescent="0.2">
      <c r="D2825" s="139"/>
    </row>
    <row r="2826" spans="4:4" x14ac:dyDescent="0.2">
      <c r="D2826" s="139"/>
    </row>
    <row r="2827" spans="4:4" x14ac:dyDescent="0.2">
      <c r="D2827" s="139"/>
    </row>
    <row r="2828" spans="4:4" x14ac:dyDescent="0.2">
      <c r="D2828" s="139"/>
    </row>
    <row r="2829" spans="4:4" x14ac:dyDescent="0.2">
      <c r="D2829" s="139"/>
    </row>
    <row r="2830" spans="4:4" x14ac:dyDescent="0.2">
      <c r="D2830" s="139"/>
    </row>
    <row r="2831" spans="4:4" x14ac:dyDescent="0.2">
      <c r="D2831" s="139"/>
    </row>
    <row r="2832" spans="4:4" x14ac:dyDescent="0.2">
      <c r="D2832" s="139"/>
    </row>
    <row r="2833" spans="4:4" x14ac:dyDescent="0.2">
      <c r="D2833" s="139"/>
    </row>
    <row r="2834" spans="4:4" x14ac:dyDescent="0.2">
      <c r="D2834" s="139"/>
    </row>
    <row r="2835" spans="4:4" x14ac:dyDescent="0.2">
      <c r="D2835" s="139"/>
    </row>
    <row r="2836" spans="4:4" x14ac:dyDescent="0.2">
      <c r="D2836" s="139"/>
    </row>
    <row r="2837" spans="4:4" x14ac:dyDescent="0.2">
      <c r="D2837" s="139"/>
    </row>
    <row r="2838" spans="4:4" x14ac:dyDescent="0.2">
      <c r="D2838" s="139"/>
    </row>
    <row r="2839" spans="4:4" x14ac:dyDescent="0.2">
      <c r="D2839" s="139"/>
    </row>
    <row r="2840" spans="4:4" x14ac:dyDescent="0.2">
      <c r="D2840" s="139"/>
    </row>
    <row r="2841" spans="4:4" x14ac:dyDescent="0.2">
      <c r="D2841" s="139"/>
    </row>
    <row r="2842" spans="4:4" x14ac:dyDescent="0.2">
      <c r="D2842" s="139"/>
    </row>
    <row r="2843" spans="4:4" x14ac:dyDescent="0.2">
      <c r="D2843" s="139"/>
    </row>
    <row r="2844" spans="4:4" x14ac:dyDescent="0.2">
      <c r="D2844" s="139"/>
    </row>
    <row r="2845" spans="4:4" x14ac:dyDescent="0.2">
      <c r="D2845" s="139"/>
    </row>
    <row r="2846" spans="4:4" x14ac:dyDescent="0.2">
      <c r="D2846" s="139"/>
    </row>
    <row r="2847" spans="4:4" x14ac:dyDescent="0.2">
      <c r="D2847" s="139"/>
    </row>
    <row r="2848" spans="4:4" x14ac:dyDescent="0.2">
      <c r="D2848" s="139"/>
    </row>
    <row r="2849" spans="4:4" x14ac:dyDescent="0.2">
      <c r="D2849" s="139"/>
    </row>
    <row r="2850" spans="4:4" x14ac:dyDescent="0.2">
      <c r="D2850" s="139"/>
    </row>
    <row r="2851" spans="4:4" x14ac:dyDescent="0.2">
      <c r="D2851" s="139"/>
    </row>
    <row r="2852" spans="4:4" x14ac:dyDescent="0.2">
      <c r="D2852" s="139"/>
    </row>
    <row r="2853" spans="4:4" x14ac:dyDescent="0.2">
      <c r="D2853" s="139"/>
    </row>
    <row r="2854" spans="4:4" x14ac:dyDescent="0.2">
      <c r="D2854" s="139"/>
    </row>
    <row r="2855" spans="4:4" x14ac:dyDescent="0.2">
      <c r="D2855" s="139"/>
    </row>
    <row r="2856" spans="4:4" x14ac:dyDescent="0.2">
      <c r="D2856" s="139"/>
    </row>
    <row r="2857" spans="4:4" x14ac:dyDescent="0.2">
      <c r="D2857" s="139"/>
    </row>
    <row r="2858" spans="4:4" x14ac:dyDescent="0.2">
      <c r="D2858" s="139"/>
    </row>
    <row r="2859" spans="4:4" x14ac:dyDescent="0.2">
      <c r="D2859" s="139"/>
    </row>
    <row r="2860" spans="4:4" x14ac:dyDescent="0.2">
      <c r="D2860" s="139"/>
    </row>
    <row r="2861" spans="4:4" x14ac:dyDescent="0.2">
      <c r="D2861" s="139"/>
    </row>
    <row r="2862" spans="4:4" x14ac:dyDescent="0.2">
      <c r="D2862" s="139"/>
    </row>
    <row r="2863" spans="4:4" x14ac:dyDescent="0.2">
      <c r="D2863" s="139"/>
    </row>
    <row r="2864" spans="4:4" x14ac:dyDescent="0.2">
      <c r="D2864" s="139"/>
    </row>
    <row r="2865" spans="4:4" x14ac:dyDescent="0.2">
      <c r="D2865" s="139"/>
    </row>
    <row r="2866" spans="4:4" x14ac:dyDescent="0.2">
      <c r="D2866" s="139"/>
    </row>
    <row r="2867" spans="4:4" x14ac:dyDescent="0.2">
      <c r="D2867" s="139"/>
    </row>
    <row r="2868" spans="4:4" x14ac:dyDescent="0.2">
      <c r="D2868" s="139"/>
    </row>
    <row r="2869" spans="4:4" x14ac:dyDescent="0.2">
      <c r="D2869" s="139"/>
    </row>
    <row r="2870" spans="4:4" x14ac:dyDescent="0.2">
      <c r="D2870" s="139"/>
    </row>
    <row r="2871" spans="4:4" x14ac:dyDescent="0.2">
      <c r="D2871" s="139"/>
    </row>
    <row r="2872" spans="4:4" x14ac:dyDescent="0.2">
      <c r="D2872" s="139"/>
    </row>
    <row r="2873" spans="4:4" x14ac:dyDescent="0.2">
      <c r="D2873" s="139"/>
    </row>
    <row r="2874" spans="4:4" x14ac:dyDescent="0.2">
      <c r="D2874" s="139"/>
    </row>
    <row r="2875" spans="4:4" x14ac:dyDescent="0.2">
      <c r="D2875" s="139"/>
    </row>
    <row r="2876" spans="4:4" x14ac:dyDescent="0.2">
      <c r="D2876" s="139"/>
    </row>
    <row r="2877" spans="4:4" x14ac:dyDescent="0.2">
      <c r="D2877" s="139"/>
    </row>
    <row r="2878" spans="4:4" x14ac:dyDescent="0.2">
      <c r="D2878" s="139"/>
    </row>
    <row r="2879" spans="4:4" x14ac:dyDescent="0.2">
      <c r="D2879" s="139"/>
    </row>
    <row r="2880" spans="4:4" x14ac:dyDescent="0.2">
      <c r="D2880" s="139"/>
    </row>
    <row r="2881" spans="4:4" x14ac:dyDescent="0.2">
      <c r="D2881" s="139"/>
    </row>
    <row r="2882" spans="4:4" x14ac:dyDescent="0.2">
      <c r="D2882" s="139"/>
    </row>
    <row r="2883" spans="4:4" x14ac:dyDescent="0.2">
      <c r="D2883" s="139"/>
    </row>
    <row r="2884" spans="4:4" x14ac:dyDescent="0.2">
      <c r="D2884" s="139"/>
    </row>
    <row r="2885" spans="4:4" x14ac:dyDescent="0.2">
      <c r="D2885" s="139"/>
    </row>
    <row r="2886" spans="4:4" x14ac:dyDescent="0.2">
      <c r="D2886" s="139"/>
    </row>
    <row r="2887" spans="4:4" x14ac:dyDescent="0.2">
      <c r="D2887" s="139"/>
    </row>
    <row r="2888" spans="4:4" x14ac:dyDescent="0.2">
      <c r="D2888" s="139"/>
    </row>
    <row r="2889" spans="4:4" x14ac:dyDescent="0.2">
      <c r="D2889" s="139"/>
    </row>
    <row r="2890" spans="4:4" x14ac:dyDescent="0.2">
      <c r="D2890" s="139"/>
    </row>
    <row r="2891" spans="4:4" x14ac:dyDescent="0.2">
      <c r="D2891" s="139"/>
    </row>
    <row r="2892" spans="4:4" x14ac:dyDescent="0.2">
      <c r="D2892" s="139"/>
    </row>
    <row r="2893" spans="4:4" x14ac:dyDescent="0.2">
      <c r="D2893" s="139"/>
    </row>
    <row r="2894" spans="4:4" x14ac:dyDescent="0.2">
      <c r="D2894" s="139"/>
    </row>
    <row r="2895" spans="4:4" x14ac:dyDescent="0.2">
      <c r="D2895" s="139"/>
    </row>
    <row r="2896" spans="4:4" x14ac:dyDescent="0.2">
      <c r="D2896" s="139"/>
    </row>
    <row r="2897" spans="4:4" x14ac:dyDescent="0.2">
      <c r="D2897" s="139"/>
    </row>
    <row r="2898" spans="4:4" x14ac:dyDescent="0.2">
      <c r="D2898" s="139"/>
    </row>
    <row r="2899" spans="4:4" x14ac:dyDescent="0.2">
      <c r="D2899" s="139"/>
    </row>
    <row r="2900" spans="4:4" x14ac:dyDescent="0.2">
      <c r="D2900" s="139"/>
    </row>
    <row r="2901" spans="4:4" x14ac:dyDescent="0.2">
      <c r="D2901" s="139"/>
    </row>
    <row r="2902" spans="4:4" x14ac:dyDescent="0.2">
      <c r="D2902" s="139"/>
    </row>
    <row r="2903" spans="4:4" x14ac:dyDescent="0.2">
      <c r="D2903" s="139"/>
    </row>
    <row r="2904" spans="4:4" x14ac:dyDescent="0.2">
      <c r="D2904" s="139"/>
    </row>
    <row r="2905" spans="4:4" x14ac:dyDescent="0.2">
      <c r="D2905" s="139"/>
    </row>
    <row r="2906" spans="4:4" x14ac:dyDescent="0.2">
      <c r="D2906" s="139"/>
    </row>
    <row r="2907" spans="4:4" x14ac:dyDescent="0.2">
      <c r="D2907" s="139"/>
    </row>
    <row r="2908" spans="4:4" x14ac:dyDescent="0.2">
      <c r="D2908" s="139"/>
    </row>
    <row r="2909" spans="4:4" x14ac:dyDescent="0.2">
      <c r="D2909" s="139"/>
    </row>
    <row r="2910" spans="4:4" x14ac:dyDescent="0.2">
      <c r="D2910" s="139"/>
    </row>
    <row r="2911" spans="4:4" x14ac:dyDescent="0.2">
      <c r="D2911" s="139"/>
    </row>
    <row r="2912" spans="4:4" x14ac:dyDescent="0.2">
      <c r="D2912" s="139"/>
    </row>
    <row r="2913" spans="4:4" x14ac:dyDescent="0.2">
      <c r="D2913" s="139"/>
    </row>
    <row r="2914" spans="4:4" x14ac:dyDescent="0.2">
      <c r="D2914" s="139"/>
    </row>
    <row r="2915" spans="4:4" x14ac:dyDescent="0.2">
      <c r="D2915" s="139"/>
    </row>
    <row r="2916" spans="4:4" x14ac:dyDescent="0.2">
      <c r="D2916" s="139"/>
    </row>
    <row r="2917" spans="4:4" x14ac:dyDescent="0.2">
      <c r="D2917" s="139"/>
    </row>
    <row r="2918" spans="4:4" x14ac:dyDescent="0.2">
      <c r="D2918" s="139"/>
    </row>
    <row r="2919" spans="4:4" x14ac:dyDescent="0.2">
      <c r="D2919" s="139"/>
    </row>
    <row r="2920" spans="4:4" x14ac:dyDescent="0.2">
      <c r="D2920" s="139"/>
    </row>
    <row r="2921" spans="4:4" x14ac:dyDescent="0.2">
      <c r="D2921" s="139"/>
    </row>
    <row r="2922" spans="4:4" x14ac:dyDescent="0.2">
      <c r="D2922" s="139"/>
    </row>
    <row r="2923" spans="4:4" x14ac:dyDescent="0.2">
      <c r="D2923" s="139"/>
    </row>
    <row r="2924" spans="4:4" x14ac:dyDescent="0.2">
      <c r="D2924" s="139"/>
    </row>
    <row r="2925" spans="4:4" x14ac:dyDescent="0.2">
      <c r="D2925" s="139"/>
    </row>
    <row r="2926" spans="4:4" x14ac:dyDescent="0.2">
      <c r="D2926" s="139"/>
    </row>
    <row r="2927" spans="4:4" x14ac:dyDescent="0.2">
      <c r="D2927" s="139"/>
    </row>
    <row r="2928" spans="4:4" x14ac:dyDescent="0.2">
      <c r="D2928" s="139"/>
    </row>
    <row r="2929" spans="4:4" x14ac:dyDescent="0.2">
      <c r="D2929" s="139"/>
    </row>
    <row r="2930" spans="4:4" x14ac:dyDescent="0.2">
      <c r="D2930" s="139"/>
    </row>
    <row r="2931" spans="4:4" x14ac:dyDescent="0.2">
      <c r="D2931" s="139"/>
    </row>
    <row r="2932" spans="4:4" x14ac:dyDescent="0.2">
      <c r="D2932" s="139"/>
    </row>
    <row r="2933" spans="4:4" x14ac:dyDescent="0.2">
      <c r="D2933" s="139"/>
    </row>
    <row r="2934" spans="4:4" x14ac:dyDescent="0.2">
      <c r="D2934" s="139"/>
    </row>
    <row r="2935" spans="4:4" x14ac:dyDescent="0.2">
      <c r="D2935" s="139"/>
    </row>
    <row r="2936" spans="4:4" x14ac:dyDescent="0.2">
      <c r="D2936" s="139"/>
    </row>
    <row r="2937" spans="4:4" x14ac:dyDescent="0.2">
      <c r="D2937" s="139"/>
    </row>
    <row r="2938" spans="4:4" x14ac:dyDescent="0.2">
      <c r="D2938" s="139"/>
    </row>
    <row r="2939" spans="4:4" x14ac:dyDescent="0.2">
      <c r="D2939" s="139"/>
    </row>
    <row r="2940" spans="4:4" x14ac:dyDescent="0.2">
      <c r="D2940" s="139"/>
    </row>
    <row r="2941" spans="4:4" x14ac:dyDescent="0.2">
      <c r="D2941" s="139"/>
    </row>
    <row r="2942" spans="4:4" x14ac:dyDescent="0.2">
      <c r="D2942" s="139"/>
    </row>
    <row r="2943" spans="4:4" x14ac:dyDescent="0.2">
      <c r="D2943" s="139"/>
    </row>
    <row r="2944" spans="4:4" x14ac:dyDescent="0.2">
      <c r="D2944" s="139"/>
    </row>
    <row r="2945" spans="4:4" x14ac:dyDescent="0.2">
      <c r="D2945" s="139"/>
    </row>
    <row r="2946" spans="4:4" x14ac:dyDescent="0.2">
      <c r="D2946" s="139"/>
    </row>
    <row r="2947" spans="4:4" x14ac:dyDescent="0.2">
      <c r="D2947" s="139"/>
    </row>
    <row r="2948" spans="4:4" x14ac:dyDescent="0.2">
      <c r="D2948" s="139"/>
    </row>
    <row r="2949" spans="4:4" x14ac:dyDescent="0.2">
      <c r="D2949" s="139"/>
    </row>
    <row r="2950" spans="4:4" x14ac:dyDescent="0.2">
      <c r="D2950" s="139"/>
    </row>
    <row r="2951" spans="4:4" x14ac:dyDescent="0.2">
      <c r="D2951" s="139"/>
    </row>
    <row r="2952" spans="4:4" x14ac:dyDescent="0.2">
      <c r="D2952" s="139"/>
    </row>
    <row r="2953" spans="4:4" x14ac:dyDescent="0.2">
      <c r="D2953" s="139"/>
    </row>
    <row r="2954" spans="4:4" x14ac:dyDescent="0.2">
      <c r="D2954" s="139"/>
    </row>
    <row r="2955" spans="4:4" x14ac:dyDescent="0.2">
      <c r="D2955" s="139"/>
    </row>
    <row r="2956" spans="4:4" x14ac:dyDescent="0.2">
      <c r="D2956" s="139"/>
    </row>
    <row r="2957" spans="4:4" x14ac:dyDescent="0.2">
      <c r="D2957" s="139"/>
    </row>
    <row r="2958" spans="4:4" x14ac:dyDescent="0.2">
      <c r="D2958" s="139"/>
    </row>
    <row r="2959" spans="4:4" x14ac:dyDescent="0.2">
      <c r="D2959" s="139"/>
    </row>
    <row r="2960" spans="4:4" x14ac:dyDescent="0.2">
      <c r="D2960" s="139"/>
    </row>
    <row r="2961" spans="4:4" x14ac:dyDescent="0.2">
      <c r="D2961" s="139"/>
    </row>
    <row r="2962" spans="4:4" x14ac:dyDescent="0.2">
      <c r="D2962" s="139"/>
    </row>
    <row r="2963" spans="4:4" x14ac:dyDescent="0.2">
      <c r="D2963" s="139"/>
    </row>
    <row r="2964" spans="4:4" x14ac:dyDescent="0.2">
      <c r="D2964" s="139"/>
    </row>
    <row r="2965" spans="4:4" x14ac:dyDescent="0.2">
      <c r="D2965" s="139"/>
    </row>
    <row r="2966" spans="4:4" x14ac:dyDescent="0.2">
      <c r="D2966" s="139"/>
    </row>
    <row r="2967" spans="4:4" x14ac:dyDescent="0.2">
      <c r="D2967" s="139"/>
    </row>
    <row r="2968" spans="4:4" x14ac:dyDescent="0.2">
      <c r="D2968" s="139"/>
    </row>
    <row r="2969" spans="4:4" x14ac:dyDescent="0.2">
      <c r="D2969" s="139"/>
    </row>
    <row r="2970" spans="4:4" x14ac:dyDescent="0.2">
      <c r="D2970" s="139"/>
    </row>
    <row r="2971" spans="4:4" x14ac:dyDescent="0.2">
      <c r="D2971" s="139"/>
    </row>
    <row r="2972" spans="4:4" x14ac:dyDescent="0.2">
      <c r="D2972" s="139"/>
    </row>
    <row r="2973" spans="4:4" x14ac:dyDescent="0.2">
      <c r="D2973" s="139"/>
    </row>
    <row r="2974" spans="4:4" x14ac:dyDescent="0.2">
      <c r="D2974" s="139"/>
    </row>
    <row r="2975" spans="4:4" x14ac:dyDescent="0.2">
      <c r="D2975" s="139"/>
    </row>
    <row r="2976" spans="4:4" x14ac:dyDescent="0.2">
      <c r="D2976" s="139"/>
    </row>
    <row r="2977" spans="4:4" x14ac:dyDescent="0.2">
      <c r="D2977" s="139"/>
    </row>
    <row r="2978" spans="4:4" x14ac:dyDescent="0.2">
      <c r="D2978" s="139"/>
    </row>
    <row r="2979" spans="4:4" x14ac:dyDescent="0.2">
      <c r="D2979" s="139"/>
    </row>
    <row r="2980" spans="4:4" x14ac:dyDescent="0.2">
      <c r="D2980" s="139"/>
    </row>
    <row r="2981" spans="4:4" x14ac:dyDescent="0.2">
      <c r="D2981" s="139"/>
    </row>
    <row r="2982" spans="4:4" x14ac:dyDescent="0.2">
      <c r="D2982" s="139"/>
    </row>
    <row r="2983" spans="4:4" x14ac:dyDescent="0.2">
      <c r="D2983" s="139"/>
    </row>
    <row r="2984" spans="4:4" x14ac:dyDescent="0.2">
      <c r="D2984" s="139"/>
    </row>
    <row r="2985" spans="4:4" x14ac:dyDescent="0.2">
      <c r="D2985" s="139"/>
    </row>
    <row r="2986" spans="4:4" x14ac:dyDescent="0.2">
      <c r="D2986" s="139"/>
    </row>
    <row r="2987" spans="4:4" x14ac:dyDescent="0.2">
      <c r="D2987" s="139"/>
    </row>
    <row r="2988" spans="4:4" x14ac:dyDescent="0.2">
      <c r="D2988" s="139"/>
    </row>
    <row r="2989" spans="4:4" x14ac:dyDescent="0.2">
      <c r="D2989" s="139"/>
    </row>
    <row r="2990" spans="4:4" x14ac:dyDescent="0.2">
      <c r="D2990" s="139"/>
    </row>
    <row r="2991" spans="4:4" x14ac:dyDescent="0.2">
      <c r="D2991" s="139"/>
    </row>
    <row r="2992" spans="4:4" x14ac:dyDescent="0.2">
      <c r="D2992" s="139"/>
    </row>
    <row r="2993" spans="4:4" x14ac:dyDescent="0.2">
      <c r="D2993" s="139"/>
    </row>
    <row r="2994" spans="4:4" x14ac:dyDescent="0.2">
      <c r="D2994" s="139"/>
    </row>
    <row r="2995" spans="4:4" x14ac:dyDescent="0.2">
      <c r="D2995" s="139"/>
    </row>
    <row r="2996" spans="4:4" x14ac:dyDescent="0.2">
      <c r="D2996" s="139"/>
    </row>
    <row r="2997" spans="4:4" x14ac:dyDescent="0.2">
      <c r="D2997" s="139"/>
    </row>
    <row r="2998" spans="4:4" x14ac:dyDescent="0.2">
      <c r="D2998" s="139"/>
    </row>
    <row r="2999" spans="4:4" x14ac:dyDescent="0.2">
      <c r="D2999" s="139"/>
    </row>
    <row r="3000" spans="4:4" x14ac:dyDescent="0.2">
      <c r="D3000" s="139"/>
    </row>
    <row r="3001" spans="4:4" x14ac:dyDescent="0.2">
      <c r="D3001" s="139"/>
    </row>
    <row r="3002" spans="4:4" x14ac:dyDescent="0.2">
      <c r="D3002" s="139"/>
    </row>
    <row r="3003" spans="4:4" x14ac:dyDescent="0.2">
      <c r="D3003" s="139"/>
    </row>
    <row r="3004" spans="4:4" x14ac:dyDescent="0.2">
      <c r="D3004" s="139"/>
    </row>
    <row r="3005" spans="4:4" x14ac:dyDescent="0.2">
      <c r="D3005" s="139"/>
    </row>
    <row r="3006" spans="4:4" x14ac:dyDescent="0.2">
      <c r="D3006" s="139"/>
    </row>
    <row r="3007" spans="4:4" x14ac:dyDescent="0.2">
      <c r="D3007" s="139"/>
    </row>
    <row r="3008" spans="4:4" x14ac:dyDescent="0.2">
      <c r="D3008" s="139"/>
    </row>
    <row r="3009" spans="4:4" x14ac:dyDescent="0.2">
      <c r="D3009" s="139"/>
    </row>
    <row r="3010" spans="4:4" x14ac:dyDescent="0.2">
      <c r="D3010" s="139"/>
    </row>
    <row r="3011" spans="4:4" x14ac:dyDescent="0.2">
      <c r="D3011" s="139"/>
    </row>
    <row r="3012" spans="4:4" x14ac:dyDescent="0.2">
      <c r="D3012" s="139"/>
    </row>
    <row r="3013" spans="4:4" x14ac:dyDescent="0.2">
      <c r="D3013" s="139"/>
    </row>
    <row r="3014" spans="4:4" x14ac:dyDescent="0.2">
      <c r="D3014" s="139"/>
    </row>
    <row r="3015" spans="4:4" x14ac:dyDescent="0.2">
      <c r="D3015" s="139"/>
    </row>
    <row r="3016" spans="4:4" x14ac:dyDescent="0.2">
      <c r="D3016" s="139"/>
    </row>
    <row r="3017" spans="4:4" x14ac:dyDescent="0.2">
      <c r="D3017" s="139"/>
    </row>
    <row r="3018" spans="4:4" x14ac:dyDescent="0.2">
      <c r="D3018" s="139"/>
    </row>
    <row r="3019" spans="4:4" x14ac:dyDescent="0.2">
      <c r="D3019" s="139"/>
    </row>
    <row r="3020" spans="4:4" x14ac:dyDescent="0.2">
      <c r="D3020" s="139"/>
    </row>
    <row r="3021" spans="4:4" x14ac:dyDescent="0.2">
      <c r="D3021" s="139"/>
    </row>
    <row r="3022" spans="4:4" x14ac:dyDescent="0.2">
      <c r="D3022" s="139"/>
    </row>
    <row r="3023" spans="4:4" x14ac:dyDescent="0.2">
      <c r="D3023" s="139"/>
    </row>
    <row r="3024" spans="4:4" x14ac:dyDescent="0.2">
      <c r="D3024" s="139"/>
    </row>
    <row r="3025" spans="4:4" x14ac:dyDescent="0.2">
      <c r="D3025" s="139"/>
    </row>
    <row r="3026" spans="4:4" x14ac:dyDescent="0.2">
      <c r="D3026" s="139"/>
    </row>
    <row r="3027" spans="4:4" x14ac:dyDescent="0.2">
      <c r="D3027" s="139"/>
    </row>
    <row r="3028" spans="4:4" x14ac:dyDescent="0.2">
      <c r="D3028" s="139"/>
    </row>
    <row r="3029" spans="4:4" x14ac:dyDescent="0.2">
      <c r="D3029" s="139"/>
    </row>
    <row r="3030" spans="4:4" x14ac:dyDescent="0.2">
      <c r="D3030" s="139"/>
    </row>
    <row r="3031" spans="4:4" x14ac:dyDescent="0.2">
      <c r="D3031" s="139"/>
    </row>
    <row r="3032" spans="4:4" x14ac:dyDescent="0.2">
      <c r="D3032" s="139"/>
    </row>
    <row r="3033" spans="4:4" x14ac:dyDescent="0.2">
      <c r="D3033" s="139"/>
    </row>
    <row r="3034" spans="4:4" x14ac:dyDescent="0.2">
      <c r="D3034" s="139"/>
    </row>
    <row r="3035" spans="4:4" x14ac:dyDescent="0.2">
      <c r="D3035" s="139"/>
    </row>
    <row r="3036" spans="4:4" x14ac:dyDescent="0.2">
      <c r="D3036" s="139"/>
    </row>
    <row r="3037" spans="4:4" x14ac:dyDescent="0.2">
      <c r="D3037" s="139"/>
    </row>
    <row r="3038" spans="4:4" x14ac:dyDescent="0.2">
      <c r="D3038" s="139"/>
    </row>
    <row r="3039" spans="4:4" x14ac:dyDescent="0.2">
      <c r="D3039" s="139"/>
    </row>
    <row r="3040" spans="4:4" x14ac:dyDescent="0.2">
      <c r="D3040" s="139"/>
    </row>
    <row r="3041" spans="4:4" x14ac:dyDescent="0.2">
      <c r="D3041" s="139"/>
    </row>
    <row r="3042" spans="4:4" x14ac:dyDescent="0.2">
      <c r="D3042" s="139"/>
    </row>
    <row r="3043" spans="4:4" x14ac:dyDescent="0.2">
      <c r="D3043" s="139"/>
    </row>
    <row r="3044" spans="4:4" x14ac:dyDescent="0.2">
      <c r="D3044" s="139"/>
    </row>
    <row r="3045" spans="4:4" x14ac:dyDescent="0.2">
      <c r="D3045" s="139"/>
    </row>
    <row r="3046" spans="4:4" x14ac:dyDescent="0.2">
      <c r="D3046" s="139"/>
    </row>
    <row r="3047" spans="4:4" x14ac:dyDescent="0.2">
      <c r="D3047" s="139"/>
    </row>
    <row r="3048" spans="4:4" x14ac:dyDescent="0.2">
      <c r="D3048" s="139"/>
    </row>
    <row r="3049" spans="4:4" x14ac:dyDescent="0.2">
      <c r="D3049" s="139"/>
    </row>
    <row r="3050" spans="4:4" x14ac:dyDescent="0.2">
      <c r="D3050" s="139"/>
    </row>
    <row r="3051" spans="4:4" x14ac:dyDescent="0.2">
      <c r="D3051" s="139"/>
    </row>
    <row r="3052" spans="4:4" x14ac:dyDescent="0.2">
      <c r="D3052" s="139"/>
    </row>
    <row r="3053" spans="4:4" x14ac:dyDescent="0.2">
      <c r="D3053" s="139"/>
    </row>
    <row r="3054" spans="4:4" x14ac:dyDescent="0.2">
      <c r="D3054" s="139"/>
    </row>
    <row r="3055" spans="4:4" x14ac:dyDescent="0.2">
      <c r="D3055" s="139"/>
    </row>
    <row r="3056" spans="4:4" x14ac:dyDescent="0.2">
      <c r="D3056" s="139"/>
    </row>
    <row r="3057" spans="4:4" x14ac:dyDescent="0.2">
      <c r="D3057" s="139"/>
    </row>
    <row r="3058" spans="4:4" x14ac:dyDescent="0.2">
      <c r="D3058" s="139"/>
    </row>
    <row r="3059" spans="4:4" x14ac:dyDescent="0.2">
      <c r="D3059" s="139"/>
    </row>
    <row r="3060" spans="4:4" x14ac:dyDescent="0.2">
      <c r="D3060" s="139"/>
    </row>
    <row r="3061" spans="4:4" x14ac:dyDescent="0.2">
      <c r="D3061" s="139"/>
    </row>
    <row r="3062" spans="4:4" x14ac:dyDescent="0.2">
      <c r="D3062" s="139"/>
    </row>
    <row r="3063" spans="4:4" x14ac:dyDescent="0.2">
      <c r="D3063" s="139"/>
    </row>
    <row r="3064" spans="4:4" x14ac:dyDescent="0.2">
      <c r="D3064" s="139"/>
    </row>
    <row r="3065" spans="4:4" x14ac:dyDescent="0.2">
      <c r="D3065" s="139"/>
    </row>
    <row r="3066" spans="4:4" x14ac:dyDescent="0.2">
      <c r="D3066" s="139"/>
    </row>
    <row r="3067" spans="4:4" x14ac:dyDescent="0.2">
      <c r="D3067" s="139"/>
    </row>
    <row r="3068" spans="4:4" x14ac:dyDescent="0.2">
      <c r="D3068" s="139"/>
    </row>
    <row r="3069" spans="4:4" x14ac:dyDescent="0.2">
      <c r="D3069" s="139"/>
    </row>
    <row r="3070" spans="4:4" x14ac:dyDescent="0.2">
      <c r="D3070" s="139"/>
    </row>
    <row r="3071" spans="4:4" x14ac:dyDescent="0.2">
      <c r="D3071" s="139"/>
    </row>
    <row r="3072" spans="4:4" x14ac:dyDescent="0.2">
      <c r="D3072" s="139"/>
    </row>
    <row r="3073" spans="4:4" x14ac:dyDescent="0.2">
      <c r="D3073" s="139"/>
    </row>
    <row r="3074" spans="4:4" x14ac:dyDescent="0.2">
      <c r="D3074" s="139"/>
    </row>
    <row r="3075" spans="4:4" x14ac:dyDescent="0.2">
      <c r="D3075" s="139"/>
    </row>
    <row r="3076" spans="4:4" x14ac:dyDescent="0.2">
      <c r="D3076" s="139"/>
    </row>
    <row r="3077" spans="4:4" x14ac:dyDescent="0.2">
      <c r="D3077" s="139"/>
    </row>
    <row r="3078" spans="4:4" x14ac:dyDescent="0.2">
      <c r="D3078" s="139"/>
    </row>
    <row r="3079" spans="4:4" x14ac:dyDescent="0.2">
      <c r="D3079" s="139"/>
    </row>
    <row r="3080" spans="4:4" x14ac:dyDescent="0.2">
      <c r="D3080" s="139"/>
    </row>
    <row r="3081" spans="4:4" x14ac:dyDescent="0.2">
      <c r="D3081" s="139"/>
    </row>
    <row r="3082" spans="4:4" x14ac:dyDescent="0.2">
      <c r="D3082" s="139"/>
    </row>
    <row r="3083" spans="4:4" x14ac:dyDescent="0.2">
      <c r="D3083" s="139"/>
    </row>
    <row r="3084" spans="4:4" x14ac:dyDescent="0.2">
      <c r="D3084" s="139"/>
    </row>
    <row r="3085" spans="4:4" x14ac:dyDescent="0.2">
      <c r="D3085" s="139"/>
    </row>
    <row r="3086" spans="4:4" x14ac:dyDescent="0.2">
      <c r="D3086" s="139"/>
    </row>
    <row r="3087" spans="4:4" x14ac:dyDescent="0.2">
      <c r="D3087" s="139"/>
    </row>
    <row r="3088" spans="4:4" x14ac:dyDescent="0.2">
      <c r="D3088" s="139"/>
    </row>
    <row r="3089" spans="4:4" x14ac:dyDescent="0.2">
      <c r="D3089" s="139"/>
    </row>
    <row r="3090" spans="4:4" x14ac:dyDescent="0.2">
      <c r="D3090" s="139"/>
    </row>
    <row r="3091" spans="4:4" x14ac:dyDescent="0.2">
      <c r="D3091" s="139"/>
    </row>
    <row r="3092" spans="4:4" x14ac:dyDescent="0.2">
      <c r="D3092" s="139"/>
    </row>
    <row r="3093" spans="4:4" x14ac:dyDescent="0.2">
      <c r="D3093" s="139"/>
    </row>
    <row r="3094" spans="4:4" x14ac:dyDescent="0.2">
      <c r="D3094" s="139"/>
    </row>
    <row r="3095" spans="4:4" x14ac:dyDescent="0.2">
      <c r="D3095" s="139"/>
    </row>
    <row r="3096" spans="4:4" x14ac:dyDescent="0.2">
      <c r="D3096" s="139"/>
    </row>
    <row r="3097" spans="4:4" x14ac:dyDescent="0.2">
      <c r="D3097" s="139"/>
    </row>
    <row r="3098" spans="4:4" x14ac:dyDescent="0.2">
      <c r="D3098" s="139"/>
    </row>
    <row r="3099" spans="4:4" x14ac:dyDescent="0.2">
      <c r="D3099" s="139"/>
    </row>
    <row r="3100" spans="4:4" x14ac:dyDescent="0.2">
      <c r="D3100" s="139"/>
    </row>
    <row r="3101" spans="4:4" x14ac:dyDescent="0.2">
      <c r="D3101" s="139"/>
    </row>
    <row r="3102" spans="4:4" x14ac:dyDescent="0.2">
      <c r="D3102" s="139"/>
    </row>
    <row r="3103" spans="4:4" x14ac:dyDescent="0.2">
      <c r="D3103" s="139"/>
    </row>
    <row r="3104" spans="4:4" x14ac:dyDescent="0.2">
      <c r="D3104" s="139"/>
    </row>
    <row r="3105" spans="4:4" x14ac:dyDescent="0.2">
      <c r="D3105" s="139"/>
    </row>
    <row r="3106" spans="4:4" x14ac:dyDescent="0.2">
      <c r="D3106" s="139"/>
    </row>
    <row r="3107" spans="4:4" x14ac:dyDescent="0.2">
      <c r="D3107" s="139"/>
    </row>
    <row r="3108" spans="4:4" x14ac:dyDescent="0.2">
      <c r="D3108" s="139"/>
    </row>
    <row r="3109" spans="4:4" x14ac:dyDescent="0.2">
      <c r="D3109" s="139"/>
    </row>
    <row r="3110" spans="4:4" x14ac:dyDescent="0.2">
      <c r="D3110" s="139"/>
    </row>
    <row r="3111" spans="4:4" x14ac:dyDescent="0.2">
      <c r="D3111" s="139"/>
    </row>
    <row r="3112" spans="4:4" x14ac:dyDescent="0.2">
      <c r="D3112" s="139"/>
    </row>
    <row r="3113" spans="4:4" x14ac:dyDescent="0.2">
      <c r="D3113" s="139"/>
    </row>
    <row r="3114" spans="4:4" x14ac:dyDescent="0.2">
      <c r="D3114" s="139"/>
    </row>
    <row r="3115" spans="4:4" x14ac:dyDescent="0.2">
      <c r="D3115" s="139"/>
    </row>
    <row r="3116" spans="4:4" x14ac:dyDescent="0.2">
      <c r="D3116" s="139"/>
    </row>
    <row r="3117" spans="4:4" x14ac:dyDescent="0.2">
      <c r="D3117" s="139"/>
    </row>
    <row r="3118" spans="4:4" x14ac:dyDescent="0.2">
      <c r="D3118" s="139"/>
    </row>
    <row r="3119" spans="4:4" x14ac:dyDescent="0.2">
      <c r="D3119" s="139"/>
    </row>
    <row r="3120" spans="4:4" x14ac:dyDescent="0.2">
      <c r="D3120" s="139"/>
    </row>
    <row r="3121" spans="4:4" x14ac:dyDescent="0.2">
      <c r="D3121" s="139"/>
    </row>
    <row r="3122" spans="4:4" x14ac:dyDescent="0.2">
      <c r="D3122" s="139"/>
    </row>
    <row r="3123" spans="4:4" x14ac:dyDescent="0.2">
      <c r="D3123" s="139"/>
    </row>
    <row r="3124" spans="4:4" x14ac:dyDescent="0.2">
      <c r="D3124" s="139"/>
    </row>
    <row r="3125" spans="4:4" x14ac:dyDescent="0.2">
      <c r="D3125" s="139"/>
    </row>
    <row r="3126" spans="4:4" x14ac:dyDescent="0.2">
      <c r="D3126" s="139"/>
    </row>
    <row r="3127" spans="4:4" x14ac:dyDescent="0.2">
      <c r="D3127" s="139"/>
    </row>
    <row r="3128" spans="4:4" x14ac:dyDescent="0.2">
      <c r="D3128" s="139"/>
    </row>
    <row r="3129" spans="4:4" x14ac:dyDescent="0.2">
      <c r="D3129" s="139"/>
    </row>
    <row r="3130" spans="4:4" x14ac:dyDescent="0.2">
      <c r="D3130" s="139"/>
    </row>
    <row r="3131" spans="4:4" x14ac:dyDescent="0.2">
      <c r="D3131" s="139"/>
    </row>
    <row r="3132" spans="4:4" x14ac:dyDescent="0.2">
      <c r="D3132" s="139"/>
    </row>
    <row r="3133" spans="4:4" x14ac:dyDescent="0.2">
      <c r="D3133" s="139"/>
    </row>
    <row r="3134" spans="4:4" x14ac:dyDescent="0.2">
      <c r="D3134" s="139"/>
    </row>
    <row r="3135" spans="4:4" x14ac:dyDescent="0.2">
      <c r="D3135" s="139"/>
    </row>
    <row r="3136" spans="4:4" x14ac:dyDescent="0.2">
      <c r="D3136" s="139"/>
    </row>
    <row r="3137" spans="4:4" x14ac:dyDescent="0.2">
      <c r="D3137" s="139"/>
    </row>
    <row r="3138" spans="4:4" x14ac:dyDescent="0.2">
      <c r="D3138" s="139"/>
    </row>
    <row r="3139" spans="4:4" x14ac:dyDescent="0.2">
      <c r="D3139" s="139"/>
    </row>
    <row r="3140" spans="4:4" x14ac:dyDescent="0.2">
      <c r="D3140" s="139"/>
    </row>
    <row r="3141" spans="4:4" x14ac:dyDescent="0.2">
      <c r="D3141" s="139"/>
    </row>
    <row r="3142" spans="4:4" x14ac:dyDescent="0.2">
      <c r="D3142" s="139"/>
    </row>
    <row r="3143" spans="4:4" x14ac:dyDescent="0.2">
      <c r="D3143" s="139"/>
    </row>
    <row r="3144" spans="4:4" x14ac:dyDescent="0.2">
      <c r="D3144" s="139"/>
    </row>
    <row r="3145" spans="4:4" x14ac:dyDescent="0.2">
      <c r="D3145" s="139"/>
    </row>
    <row r="3146" spans="4:4" x14ac:dyDescent="0.2">
      <c r="D3146" s="139"/>
    </row>
    <row r="3147" spans="4:4" x14ac:dyDescent="0.2">
      <c r="D3147" s="139"/>
    </row>
    <row r="3148" spans="4:4" x14ac:dyDescent="0.2">
      <c r="D3148" s="139"/>
    </row>
    <row r="3149" spans="4:4" x14ac:dyDescent="0.2">
      <c r="D3149" s="139"/>
    </row>
    <row r="3150" spans="4:4" x14ac:dyDescent="0.2">
      <c r="D3150" s="139"/>
    </row>
    <row r="3151" spans="4:4" x14ac:dyDescent="0.2">
      <c r="D3151" s="139"/>
    </row>
    <row r="3152" spans="4:4" x14ac:dyDescent="0.2">
      <c r="D3152" s="139"/>
    </row>
    <row r="3153" spans="4:4" x14ac:dyDescent="0.2">
      <c r="D3153" s="139"/>
    </row>
    <row r="3154" spans="4:4" x14ac:dyDescent="0.2">
      <c r="D3154" s="139"/>
    </row>
    <row r="3155" spans="4:4" x14ac:dyDescent="0.2">
      <c r="D3155" s="139"/>
    </row>
    <row r="3156" spans="4:4" x14ac:dyDescent="0.2">
      <c r="D3156" s="139"/>
    </row>
    <row r="3157" spans="4:4" x14ac:dyDescent="0.2">
      <c r="D3157" s="139"/>
    </row>
    <row r="3158" spans="4:4" x14ac:dyDescent="0.2">
      <c r="D3158" s="139"/>
    </row>
    <row r="3159" spans="4:4" x14ac:dyDescent="0.2">
      <c r="D3159" s="139"/>
    </row>
    <row r="3160" spans="4:4" x14ac:dyDescent="0.2">
      <c r="D3160" s="139"/>
    </row>
    <row r="3161" spans="4:4" x14ac:dyDescent="0.2">
      <c r="D3161" s="139"/>
    </row>
    <row r="3162" spans="4:4" x14ac:dyDescent="0.2">
      <c r="D3162" s="139"/>
    </row>
    <row r="3163" spans="4:4" x14ac:dyDescent="0.2">
      <c r="D3163" s="139"/>
    </row>
    <row r="3164" spans="4:4" x14ac:dyDescent="0.2">
      <c r="D3164" s="139"/>
    </row>
    <row r="3165" spans="4:4" x14ac:dyDescent="0.2">
      <c r="D3165" s="139"/>
    </row>
    <row r="3166" spans="4:4" x14ac:dyDescent="0.2">
      <c r="D3166" s="139"/>
    </row>
    <row r="3167" spans="4:4" x14ac:dyDescent="0.2">
      <c r="D3167" s="139"/>
    </row>
    <row r="3168" spans="4:4" x14ac:dyDescent="0.2">
      <c r="D3168" s="139"/>
    </row>
    <row r="3169" spans="4:4" x14ac:dyDescent="0.2">
      <c r="D3169" s="139"/>
    </row>
    <row r="3170" spans="4:4" x14ac:dyDescent="0.2">
      <c r="D3170" s="139"/>
    </row>
    <row r="3171" spans="4:4" x14ac:dyDescent="0.2">
      <c r="D3171" s="139"/>
    </row>
    <row r="3172" spans="4:4" x14ac:dyDescent="0.2">
      <c r="D3172" s="139"/>
    </row>
    <row r="3173" spans="4:4" x14ac:dyDescent="0.2">
      <c r="D3173" s="139"/>
    </row>
    <row r="3174" spans="4:4" x14ac:dyDescent="0.2">
      <c r="D3174" s="139"/>
    </row>
    <row r="3175" spans="4:4" x14ac:dyDescent="0.2">
      <c r="D3175" s="139"/>
    </row>
    <row r="3176" spans="4:4" x14ac:dyDescent="0.2">
      <c r="D3176" s="139"/>
    </row>
    <row r="3177" spans="4:4" x14ac:dyDescent="0.2">
      <c r="D3177" s="139"/>
    </row>
    <row r="3178" spans="4:4" x14ac:dyDescent="0.2">
      <c r="D3178" s="139"/>
    </row>
    <row r="3179" spans="4:4" x14ac:dyDescent="0.2">
      <c r="D3179" s="139"/>
    </row>
    <row r="3180" spans="4:4" x14ac:dyDescent="0.2">
      <c r="D3180" s="139"/>
    </row>
    <row r="3181" spans="4:4" x14ac:dyDescent="0.2">
      <c r="D3181" s="139"/>
    </row>
    <row r="3182" spans="4:4" x14ac:dyDescent="0.2">
      <c r="D3182" s="139"/>
    </row>
    <row r="3183" spans="4:4" x14ac:dyDescent="0.2">
      <c r="D3183" s="139"/>
    </row>
    <row r="3184" spans="4:4" x14ac:dyDescent="0.2">
      <c r="D3184" s="139"/>
    </row>
    <row r="3185" spans="4:4" x14ac:dyDescent="0.2">
      <c r="D3185" s="139"/>
    </row>
    <row r="3186" spans="4:4" x14ac:dyDescent="0.2">
      <c r="D3186" s="139"/>
    </row>
    <row r="3187" spans="4:4" x14ac:dyDescent="0.2">
      <c r="D3187" s="139"/>
    </row>
    <row r="3188" spans="4:4" x14ac:dyDescent="0.2">
      <c r="D3188" s="139"/>
    </row>
    <row r="3189" spans="4:4" x14ac:dyDescent="0.2">
      <c r="D3189" s="139"/>
    </row>
    <row r="3190" spans="4:4" x14ac:dyDescent="0.2">
      <c r="D3190" s="139"/>
    </row>
    <row r="3191" spans="4:4" x14ac:dyDescent="0.2">
      <c r="D3191" s="139"/>
    </row>
    <row r="3192" spans="4:4" x14ac:dyDescent="0.2">
      <c r="D3192" s="139"/>
    </row>
    <row r="3193" spans="4:4" x14ac:dyDescent="0.2">
      <c r="D3193" s="139"/>
    </row>
    <row r="3194" spans="4:4" x14ac:dyDescent="0.2">
      <c r="D3194" s="139"/>
    </row>
    <row r="3195" spans="4:4" x14ac:dyDescent="0.2">
      <c r="D3195" s="139"/>
    </row>
    <row r="3196" spans="4:4" x14ac:dyDescent="0.2">
      <c r="D3196" s="139"/>
    </row>
    <row r="3197" spans="4:4" x14ac:dyDescent="0.2">
      <c r="D3197" s="139"/>
    </row>
    <row r="3198" spans="4:4" x14ac:dyDescent="0.2">
      <c r="D3198" s="139"/>
    </row>
    <row r="3199" spans="4:4" x14ac:dyDescent="0.2">
      <c r="D3199" s="139"/>
    </row>
    <row r="3200" spans="4:4" x14ac:dyDescent="0.2">
      <c r="D3200" s="139"/>
    </row>
    <row r="3201" spans="4:4" x14ac:dyDescent="0.2">
      <c r="D3201" s="139"/>
    </row>
    <row r="3202" spans="4:4" x14ac:dyDescent="0.2">
      <c r="D3202" s="139"/>
    </row>
    <row r="3203" spans="4:4" x14ac:dyDescent="0.2">
      <c r="D3203" s="139"/>
    </row>
    <row r="3204" spans="4:4" x14ac:dyDescent="0.2">
      <c r="D3204" s="139"/>
    </row>
    <row r="3205" spans="4:4" x14ac:dyDescent="0.2">
      <c r="D3205" s="139"/>
    </row>
    <row r="3206" spans="4:4" x14ac:dyDescent="0.2">
      <c r="D3206" s="139"/>
    </row>
    <row r="3207" spans="4:4" x14ac:dyDescent="0.2">
      <c r="D3207" s="139"/>
    </row>
    <row r="3208" spans="4:4" x14ac:dyDescent="0.2">
      <c r="D3208" s="139"/>
    </row>
    <row r="3209" spans="4:4" x14ac:dyDescent="0.2">
      <c r="D3209" s="139"/>
    </row>
    <row r="3210" spans="4:4" x14ac:dyDescent="0.2">
      <c r="D3210" s="139"/>
    </row>
    <row r="3211" spans="4:4" x14ac:dyDescent="0.2">
      <c r="D3211" s="139"/>
    </row>
    <row r="3212" spans="4:4" x14ac:dyDescent="0.2">
      <c r="D3212" s="139"/>
    </row>
    <row r="3213" spans="4:4" x14ac:dyDescent="0.2">
      <c r="D3213" s="139"/>
    </row>
    <row r="3214" spans="4:4" x14ac:dyDescent="0.2">
      <c r="D3214" s="139"/>
    </row>
    <row r="3215" spans="4:4" x14ac:dyDescent="0.2">
      <c r="D3215" s="139"/>
    </row>
    <row r="3216" spans="4:4" x14ac:dyDescent="0.2">
      <c r="D3216" s="139"/>
    </row>
    <row r="3217" spans="4:4" x14ac:dyDescent="0.2">
      <c r="D3217" s="139"/>
    </row>
    <row r="3218" spans="4:4" x14ac:dyDescent="0.2">
      <c r="D3218" s="139"/>
    </row>
    <row r="3219" spans="4:4" x14ac:dyDescent="0.2">
      <c r="D3219" s="139"/>
    </row>
    <row r="3220" spans="4:4" x14ac:dyDescent="0.2">
      <c r="D3220" s="139"/>
    </row>
    <row r="3221" spans="4:4" x14ac:dyDescent="0.2">
      <c r="D3221" s="139"/>
    </row>
    <row r="3222" spans="4:4" x14ac:dyDescent="0.2">
      <c r="D3222" s="139"/>
    </row>
    <row r="3223" spans="4:4" x14ac:dyDescent="0.2">
      <c r="D3223" s="139"/>
    </row>
    <row r="3224" spans="4:4" x14ac:dyDescent="0.2">
      <c r="D3224" s="139"/>
    </row>
    <row r="3225" spans="4:4" x14ac:dyDescent="0.2">
      <c r="D3225" s="139"/>
    </row>
    <row r="3226" spans="4:4" x14ac:dyDescent="0.2">
      <c r="D3226" s="139"/>
    </row>
    <row r="3227" spans="4:4" x14ac:dyDescent="0.2">
      <c r="D3227" s="139"/>
    </row>
    <row r="3228" spans="4:4" x14ac:dyDescent="0.2">
      <c r="D3228" s="139"/>
    </row>
    <row r="3229" spans="4:4" x14ac:dyDescent="0.2">
      <c r="D3229" s="139"/>
    </row>
    <row r="3230" spans="4:4" x14ac:dyDescent="0.2">
      <c r="D3230" s="139"/>
    </row>
    <row r="3231" spans="4:4" x14ac:dyDescent="0.2">
      <c r="D3231" s="139"/>
    </row>
    <row r="3232" spans="4:4" x14ac:dyDescent="0.2">
      <c r="D3232" s="139"/>
    </row>
    <row r="3233" spans="4:4" x14ac:dyDescent="0.2">
      <c r="D3233" s="139"/>
    </row>
    <row r="3234" spans="4:4" x14ac:dyDescent="0.2">
      <c r="D3234" s="139"/>
    </row>
    <row r="3235" spans="4:4" x14ac:dyDescent="0.2">
      <c r="D3235" s="139"/>
    </row>
    <row r="3236" spans="4:4" x14ac:dyDescent="0.2">
      <c r="D3236" s="139"/>
    </row>
    <row r="3237" spans="4:4" x14ac:dyDescent="0.2">
      <c r="D3237" s="139"/>
    </row>
    <row r="3238" spans="4:4" x14ac:dyDescent="0.2">
      <c r="D3238" s="139"/>
    </row>
    <row r="3239" spans="4:4" x14ac:dyDescent="0.2">
      <c r="D3239" s="139"/>
    </row>
    <row r="3240" spans="4:4" x14ac:dyDescent="0.2">
      <c r="D3240" s="139"/>
    </row>
    <row r="3241" spans="4:4" x14ac:dyDescent="0.2">
      <c r="D3241" s="139"/>
    </row>
    <row r="3242" spans="4:4" x14ac:dyDescent="0.2">
      <c r="D3242" s="139"/>
    </row>
    <row r="3243" spans="4:4" x14ac:dyDescent="0.2">
      <c r="D3243" s="139"/>
    </row>
    <row r="3244" spans="4:4" x14ac:dyDescent="0.2">
      <c r="D3244" s="139"/>
    </row>
    <row r="3245" spans="4:4" x14ac:dyDescent="0.2">
      <c r="D3245" s="139"/>
    </row>
    <row r="3246" spans="4:4" x14ac:dyDescent="0.2">
      <c r="D3246" s="139"/>
    </row>
    <row r="3247" spans="4:4" x14ac:dyDescent="0.2">
      <c r="D3247" s="139"/>
    </row>
    <row r="3248" spans="4:4" x14ac:dyDescent="0.2">
      <c r="D3248" s="139"/>
    </row>
    <row r="3249" spans="4:4" x14ac:dyDescent="0.2">
      <c r="D3249" s="139"/>
    </row>
    <row r="3250" spans="4:4" x14ac:dyDescent="0.2">
      <c r="D3250" s="139"/>
    </row>
    <row r="3251" spans="4:4" x14ac:dyDescent="0.2">
      <c r="D3251" s="139"/>
    </row>
    <row r="3252" spans="4:4" x14ac:dyDescent="0.2">
      <c r="D3252" s="139"/>
    </row>
    <row r="3253" spans="4:4" x14ac:dyDescent="0.2">
      <c r="D3253" s="139"/>
    </row>
    <row r="3254" spans="4:4" x14ac:dyDescent="0.2">
      <c r="D3254" s="139"/>
    </row>
    <row r="3255" spans="4:4" x14ac:dyDescent="0.2">
      <c r="D3255" s="139"/>
    </row>
    <row r="3256" spans="4:4" x14ac:dyDescent="0.2">
      <c r="D3256" s="139"/>
    </row>
    <row r="3257" spans="4:4" x14ac:dyDescent="0.2">
      <c r="D3257" s="139"/>
    </row>
    <row r="3258" spans="4:4" x14ac:dyDescent="0.2">
      <c r="D3258" s="139"/>
    </row>
    <row r="3259" spans="4:4" x14ac:dyDescent="0.2">
      <c r="D3259" s="139"/>
    </row>
    <row r="3260" spans="4:4" x14ac:dyDescent="0.2">
      <c r="D3260" s="139"/>
    </row>
    <row r="3261" spans="4:4" x14ac:dyDescent="0.2">
      <c r="D3261" s="139"/>
    </row>
    <row r="3262" spans="4:4" x14ac:dyDescent="0.2">
      <c r="D3262" s="139"/>
    </row>
    <row r="3263" spans="4:4" x14ac:dyDescent="0.2">
      <c r="D3263" s="139"/>
    </row>
    <row r="3264" spans="4:4" x14ac:dyDescent="0.2">
      <c r="D3264" s="139"/>
    </row>
    <row r="3265" spans="4:4" x14ac:dyDescent="0.2">
      <c r="D3265" s="139"/>
    </row>
    <row r="3266" spans="4:4" x14ac:dyDescent="0.2">
      <c r="D3266" s="139"/>
    </row>
    <row r="3267" spans="4:4" x14ac:dyDescent="0.2">
      <c r="D3267" s="139"/>
    </row>
    <row r="3268" spans="4:4" x14ac:dyDescent="0.2">
      <c r="D3268" s="139"/>
    </row>
    <row r="3269" spans="4:4" x14ac:dyDescent="0.2">
      <c r="D3269" s="139"/>
    </row>
    <row r="3270" spans="4:4" x14ac:dyDescent="0.2">
      <c r="D3270" s="139"/>
    </row>
    <row r="3271" spans="4:4" x14ac:dyDescent="0.2">
      <c r="D3271" s="139"/>
    </row>
    <row r="3272" spans="4:4" x14ac:dyDescent="0.2">
      <c r="D3272" s="139"/>
    </row>
    <row r="3273" spans="4:4" x14ac:dyDescent="0.2">
      <c r="D3273" s="139"/>
    </row>
    <row r="3274" spans="4:4" x14ac:dyDescent="0.2">
      <c r="D3274" s="139"/>
    </row>
    <row r="3275" spans="4:4" x14ac:dyDescent="0.2">
      <c r="D3275" s="139"/>
    </row>
    <row r="3276" spans="4:4" x14ac:dyDescent="0.2">
      <c r="D3276" s="139"/>
    </row>
    <row r="3277" spans="4:4" x14ac:dyDescent="0.2">
      <c r="D3277" s="139"/>
    </row>
    <row r="3278" spans="4:4" x14ac:dyDescent="0.2">
      <c r="D3278" s="139"/>
    </row>
    <row r="3279" spans="4:4" x14ac:dyDescent="0.2">
      <c r="D3279" s="139"/>
    </row>
    <row r="3280" spans="4:4" x14ac:dyDescent="0.2">
      <c r="D3280" s="139"/>
    </row>
    <row r="3281" spans="4:4" x14ac:dyDescent="0.2">
      <c r="D3281" s="139"/>
    </row>
    <row r="3282" spans="4:4" x14ac:dyDescent="0.2">
      <c r="D3282" s="139"/>
    </row>
    <row r="3283" spans="4:4" x14ac:dyDescent="0.2">
      <c r="D3283" s="139"/>
    </row>
    <row r="3284" spans="4:4" x14ac:dyDescent="0.2">
      <c r="D3284" s="139"/>
    </row>
    <row r="3285" spans="4:4" x14ac:dyDescent="0.2">
      <c r="D3285" s="139"/>
    </row>
    <row r="3286" spans="4:4" x14ac:dyDescent="0.2">
      <c r="D3286" s="139"/>
    </row>
    <row r="3287" spans="4:4" x14ac:dyDescent="0.2">
      <c r="D3287" s="139"/>
    </row>
    <row r="3288" spans="4:4" x14ac:dyDescent="0.2">
      <c r="D3288" s="139"/>
    </row>
    <row r="3289" spans="4:4" x14ac:dyDescent="0.2">
      <c r="D3289" s="139"/>
    </row>
    <row r="3290" spans="4:4" x14ac:dyDescent="0.2">
      <c r="D3290" s="139"/>
    </row>
    <row r="3291" spans="4:4" x14ac:dyDescent="0.2">
      <c r="D3291" s="139"/>
    </row>
    <row r="3292" spans="4:4" x14ac:dyDescent="0.2">
      <c r="D3292" s="139"/>
    </row>
    <row r="3293" spans="4:4" x14ac:dyDescent="0.2">
      <c r="D3293" s="139"/>
    </row>
    <row r="3294" spans="4:4" x14ac:dyDescent="0.2">
      <c r="D3294" s="139"/>
    </row>
    <row r="3295" spans="4:4" x14ac:dyDescent="0.2">
      <c r="D3295" s="139"/>
    </row>
    <row r="3296" spans="4:4" x14ac:dyDescent="0.2">
      <c r="D3296" s="139"/>
    </row>
    <row r="3297" spans="4:4" x14ac:dyDescent="0.2">
      <c r="D3297" s="139"/>
    </row>
    <row r="3298" spans="4:4" x14ac:dyDescent="0.2">
      <c r="D3298" s="139"/>
    </row>
    <row r="3299" spans="4:4" x14ac:dyDescent="0.2">
      <c r="D3299" s="139"/>
    </row>
    <row r="3300" spans="4:4" x14ac:dyDescent="0.2">
      <c r="D3300" s="139"/>
    </row>
    <row r="3301" spans="4:4" x14ac:dyDescent="0.2">
      <c r="D3301" s="139"/>
    </row>
    <row r="3302" spans="4:4" x14ac:dyDescent="0.2">
      <c r="D3302" s="139"/>
    </row>
    <row r="3303" spans="4:4" x14ac:dyDescent="0.2">
      <c r="D3303" s="139"/>
    </row>
    <row r="3304" spans="4:4" x14ac:dyDescent="0.2">
      <c r="D3304" s="139"/>
    </row>
    <row r="3305" spans="4:4" x14ac:dyDescent="0.2">
      <c r="D3305" s="139"/>
    </row>
    <row r="3306" spans="4:4" x14ac:dyDescent="0.2">
      <c r="D3306" s="139"/>
    </row>
    <row r="3307" spans="4:4" x14ac:dyDescent="0.2">
      <c r="D3307" s="139"/>
    </row>
    <row r="3308" spans="4:4" x14ac:dyDescent="0.2">
      <c r="D3308" s="139"/>
    </row>
    <row r="3309" spans="4:4" x14ac:dyDescent="0.2">
      <c r="D3309" s="139"/>
    </row>
    <row r="3310" spans="4:4" x14ac:dyDescent="0.2">
      <c r="D3310" s="139"/>
    </row>
    <row r="3311" spans="4:4" x14ac:dyDescent="0.2">
      <c r="D3311" s="139"/>
    </row>
    <row r="3312" spans="4:4" x14ac:dyDescent="0.2">
      <c r="D3312" s="139"/>
    </row>
    <row r="3313" spans="4:4" x14ac:dyDescent="0.2">
      <c r="D3313" s="139"/>
    </row>
    <row r="3314" spans="4:4" x14ac:dyDescent="0.2">
      <c r="D3314" s="139"/>
    </row>
    <row r="3315" spans="4:4" x14ac:dyDescent="0.2">
      <c r="D3315" s="139"/>
    </row>
    <row r="3316" spans="4:4" x14ac:dyDescent="0.2">
      <c r="D3316" s="139"/>
    </row>
    <row r="3317" spans="4:4" x14ac:dyDescent="0.2">
      <c r="D3317" s="139"/>
    </row>
    <row r="3318" spans="4:4" x14ac:dyDescent="0.2">
      <c r="D3318" s="139"/>
    </row>
    <row r="3319" spans="4:4" x14ac:dyDescent="0.2">
      <c r="D3319" s="139"/>
    </row>
    <row r="3320" spans="4:4" x14ac:dyDescent="0.2">
      <c r="D3320" s="139"/>
    </row>
    <row r="3321" spans="4:4" x14ac:dyDescent="0.2">
      <c r="D3321" s="139"/>
    </row>
    <row r="3322" spans="4:4" x14ac:dyDescent="0.2">
      <c r="D3322" s="139"/>
    </row>
    <row r="3323" spans="4:4" x14ac:dyDescent="0.2">
      <c r="D3323" s="139"/>
    </row>
    <row r="3324" spans="4:4" x14ac:dyDescent="0.2">
      <c r="D3324" s="139"/>
    </row>
    <row r="3325" spans="4:4" x14ac:dyDescent="0.2">
      <c r="D3325" s="139"/>
    </row>
    <row r="3326" spans="4:4" x14ac:dyDescent="0.2">
      <c r="D3326" s="139"/>
    </row>
    <row r="3327" spans="4:4" x14ac:dyDescent="0.2">
      <c r="D3327" s="139"/>
    </row>
    <row r="3328" spans="4:4" x14ac:dyDescent="0.2">
      <c r="D3328" s="139"/>
    </row>
    <row r="3329" spans="4:4" x14ac:dyDescent="0.2">
      <c r="D3329" s="139"/>
    </row>
    <row r="3330" spans="4:4" x14ac:dyDescent="0.2">
      <c r="D3330" s="139"/>
    </row>
    <row r="3331" spans="4:4" x14ac:dyDescent="0.2">
      <c r="D3331" s="139"/>
    </row>
    <row r="3332" spans="4:4" x14ac:dyDescent="0.2">
      <c r="D3332" s="139"/>
    </row>
    <row r="3333" spans="4:4" x14ac:dyDescent="0.2">
      <c r="D3333" s="139"/>
    </row>
    <row r="3334" spans="4:4" x14ac:dyDescent="0.2">
      <c r="D3334" s="139"/>
    </row>
    <row r="3335" spans="4:4" x14ac:dyDescent="0.2">
      <c r="D3335" s="139"/>
    </row>
    <row r="3336" spans="4:4" x14ac:dyDescent="0.2">
      <c r="D3336" s="139"/>
    </row>
    <row r="3337" spans="4:4" x14ac:dyDescent="0.2">
      <c r="D3337" s="139"/>
    </row>
    <row r="3338" spans="4:4" x14ac:dyDescent="0.2">
      <c r="D3338" s="139"/>
    </row>
    <row r="3339" spans="4:4" x14ac:dyDescent="0.2">
      <c r="D3339" s="139"/>
    </row>
    <row r="3340" spans="4:4" x14ac:dyDescent="0.2">
      <c r="D3340" s="139"/>
    </row>
    <row r="3341" spans="4:4" x14ac:dyDescent="0.2">
      <c r="D3341" s="139"/>
    </row>
    <row r="3342" spans="4:4" x14ac:dyDescent="0.2">
      <c r="D3342" s="139"/>
    </row>
    <row r="3343" spans="4:4" x14ac:dyDescent="0.2">
      <c r="D3343" s="139"/>
    </row>
    <row r="3344" spans="4:4" x14ac:dyDescent="0.2">
      <c r="D3344" s="139"/>
    </row>
    <row r="3345" spans="4:4" x14ac:dyDescent="0.2">
      <c r="D3345" s="139"/>
    </row>
    <row r="3346" spans="4:4" x14ac:dyDescent="0.2">
      <c r="D3346" s="139"/>
    </row>
    <row r="3347" spans="4:4" x14ac:dyDescent="0.2">
      <c r="D3347" s="139"/>
    </row>
    <row r="3348" spans="4:4" x14ac:dyDescent="0.2">
      <c r="D3348" s="139"/>
    </row>
    <row r="3349" spans="4:4" x14ac:dyDescent="0.2">
      <c r="D3349" s="139"/>
    </row>
    <row r="3350" spans="4:4" x14ac:dyDescent="0.2">
      <c r="D3350" s="139"/>
    </row>
    <row r="3351" spans="4:4" x14ac:dyDescent="0.2">
      <c r="D3351" s="139"/>
    </row>
    <row r="3352" spans="4:4" x14ac:dyDescent="0.2">
      <c r="D3352" s="139"/>
    </row>
    <row r="3353" spans="4:4" x14ac:dyDescent="0.2">
      <c r="D3353" s="139"/>
    </row>
    <row r="3354" spans="4:4" x14ac:dyDescent="0.2">
      <c r="D3354" s="139"/>
    </row>
    <row r="3355" spans="4:4" x14ac:dyDescent="0.2">
      <c r="D3355" s="139"/>
    </row>
    <row r="3356" spans="4:4" x14ac:dyDescent="0.2">
      <c r="D3356" s="139"/>
    </row>
    <row r="3357" spans="4:4" x14ac:dyDescent="0.2">
      <c r="D3357" s="139"/>
    </row>
    <row r="3358" spans="4:4" x14ac:dyDescent="0.2">
      <c r="D3358" s="139"/>
    </row>
    <row r="3359" spans="4:4" x14ac:dyDescent="0.2">
      <c r="D3359" s="139"/>
    </row>
    <row r="3360" spans="4:4" x14ac:dyDescent="0.2">
      <c r="D3360" s="139"/>
    </row>
    <row r="3361" spans="4:4" x14ac:dyDescent="0.2">
      <c r="D3361" s="139"/>
    </row>
    <row r="3362" spans="4:4" x14ac:dyDescent="0.2">
      <c r="D3362" s="139"/>
    </row>
    <row r="3363" spans="4:4" x14ac:dyDescent="0.2">
      <c r="D3363" s="139"/>
    </row>
    <row r="3364" spans="4:4" x14ac:dyDescent="0.2">
      <c r="D3364" s="139"/>
    </row>
    <row r="3365" spans="4:4" x14ac:dyDescent="0.2">
      <c r="D3365" s="139"/>
    </row>
    <row r="3366" spans="4:4" x14ac:dyDescent="0.2">
      <c r="D3366" s="139"/>
    </row>
    <row r="3367" spans="4:4" x14ac:dyDescent="0.2">
      <c r="D3367" s="139"/>
    </row>
    <row r="3368" spans="4:4" x14ac:dyDescent="0.2">
      <c r="D3368" s="139"/>
    </row>
    <row r="3369" spans="4:4" x14ac:dyDescent="0.2">
      <c r="D3369" s="139"/>
    </row>
    <row r="3370" spans="4:4" x14ac:dyDescent="0.2">
      <c r="D3370" s="139"/>
    </row>
    <row r="3371" spans="4:4" x14ac:dyDescent="0.2">
      <c r="D3371" s="139"/>
    </row>
    <row r="3372" spans="4:4" x14ac:dyDescent="0.2">
      <c r="D3372" s="139"/>
    </row>
    <row r="3373" spans="4:4" x14ac:dyDescent="0.2">
      <c r="D3373" s="139"/>
    </row>
    <row r="3374" spans="4:4" x14ac:dyDescent="0.2">
      <c r="D3374" s="139"/>
    </row>
    <row r="3375" spans="4:4" x14ac:dyDescent="0.2">
      <c r="D3375" s="139"/>
    </row>
    <row r="3376" spans="4:4" x14ac:dyDescent="0.2">
      <c r="D3376" s="139"/>
    </row>
    <row r="3377" spans="4:4" x14ac:dyDescent="0.2">
      <c r="D3377" s="139"/>
    </row>
    <row r="3378" spans="4:4" x14ac:dyDescent="0.2">
      <c r="D3378" s="139"/>
    </row>
    <row r="3379" spans="4:4" x14ac:dyDescent="0.2">
      <c r="D3379" s="139"/>
    </row>
    <row r="3380" spans="4:4" x14ac:dyDescent="0.2">
      <c r="D3380" s="139"/>
    </row>
    <row r="3381" spans="4:4" x14ac:dyDescent="0.2">
      <c r="D3381" s="139"/>
    </row>
    <row r="3382" spans="4:4" x14ac:dyDescent="0.2">
      <c r="D3382" s="139"/>
    </row>
    <row r="3383" spans="4:4" x14ac:dyDescent="0.2">
      <c r="D3383" s="139"/>
    </row>
    <row r="3384" spans="4:4" x14ac:dyDescent="0.2">
      <c r="D3384" s="139"/>
    </row>
    <row r="3385" spans="4:4" x14ac:dyDescent="0.2">
      <c r="D3385" s="139"/>
    </row>
    <row r="3386" spans="4:4" x14ac:dyDescent="0.2">
      <c r="D3386" s="139"/>
    </row>
    <row r="3387" spans="4:4" x14ac:dyDescent="0.2">
      <c r="D3387" s="139"/>
    </row>
    <row r="3388" spans="4:4" x14ac:dyDescent="0.2">
      <c r="D3388" s="139"/>
    </row>
    <row r="3389" spans="4:4" x14ac:dyDescent="0.2">
      <c r="D3389" s="139"/>
    </row>
    <row r="3390" spans="4:4" x14ac:dyDescent="0.2">
      <c r="D3390" s="139"/>
    </row>
    <row r="3391" spans="4:4" x14ac:dyDescent="0.2">
      <c r="D3391" s="139"/>
    </row>
    <row r="3392" spans="4:4" x14ac:dyDescent="0.2">
      <c r="D3392" s="139"/>
    </row>
    <row r="3393" spans="4:4" x14ac:dyDescent="0.2">
      <c r="D3393" s="139"/>
    </row>
    <row r="3394" spans="4:4" x14ac:dyDescent="0.2">
      <c r="D3394" s="139"/>
    </row>
    <row r="3395" spans="4:4" x14ac:dyDescent="0.2">
      <c r="D3395" s="139"/>
    </row>
    <row r="3396" spans="4:4" x14ac:dyDescent="0.2">
      <c r="D3396" s="139"/>
    </row>
    <row r="3397" spans="4:4" x14ac:dyDescent="0.2">
      <c r="D3397" s="139"/>
    </row>
    <row r="3398" spans="4:4" x14ac:dyDescent="0.2">
      <c r="D3398" s="139"/>
    </row>
    <row r="3399" spans="4:4" x14ac:dyDescent="0.2">
      <c r="D3399" s="139"/>
    </row>
    <row r="3400" spans="4:4" x14ac:dyDescent="0.2">
      <c r="D3400" s="139"/>
    </row>
    <row r="3401" spans="4:4" x14ac:dyDescent="0.2">
      <c r="D3401" s="139"/>
    </row>
    <row r="3402" spans="4:4" x14ac:dyDescent="0.2">
      <c r="D3402" s="139"/>
    </row>
    <row r="3403" spans="4:4" x14ac:dyDescent="0.2">
      <c r="D3403" s="139"/>
    </row>
    <row r="3404" spans="4:4" x14ac:dyDescent="0.2">
      <c r="D3404" s="139"/>
    </row>
    <row r="3405" spans="4:4" x14ac:dyDescent="0.2">
      <c r="D3405" s="139"/>
    </row>
    <row r="3406" spans="4:4" x14ac:dyDescent="0.2">
      <c r="D3406" s="139"/>
    </row>
    <row r="3407" spans="4:4" x14ac:dyDescent="0.2">
      <c r="D3407" s="139"/>
    </row>
    <row r="3408" spans="4:4" x14ac:dyDescent="0.2">
      <c r="D3408" s="139"/>
    </row>
    <row r="3409" spans="4:4" x14ac:dyDescent="0.2">
      <c r="D3409" s="139"/>
    </row>
    <row r="3410" spans="4:4" x14ac:dyDescent="0.2">
      <c r="D3410" s="139"/>
    </row>
    <row r="3411" spans="4:4" x14ac:dyDescent="0.2">
      <c r="D3411" s="139"/>
    </row>
    <row r="3412" spans="4:4" x14ac:dyDescent="0.2">
      <c r="D3412" s="139"/>
    </row>
    <row r="3413" spans="4:4" x14ac:dyDescent="0.2">
      <c r="D3413" s="139"/>
    </row>
    <row r="3414" spans="4:4" x14ac:dyDescent="0.2">
      <c r="D3414" s="139"/>
    </row>
    <row r="3415" spans="4:4" x14ac:dyDescent="0.2">
      <c r="D3415" s="139"/>
    </row>
    <row r="3416" spans="4:4" x14ac:dyDescent="0.2">
      <c r="D3416" s="139"/>
    </row>
    <row r="3417" spans="4:4" x14ac:dyDescent="0.2">
      <c r="D3417" s="139"/>
    </row>
    <row r="3418" spans="4:4" x14ac:dyDescent="0.2">
      <c r="D3418" s="139"/>
    </row>
    <row r="3419" spans="4:4" x14ac:dyDescent="0.2">
      <c r="D3419" s="139"/>
    </row>
    <row r="3420" spans="4:4" x14ac:dyDescent="0.2">
      <c r="D3420" s="139"/>
    </row>
    <row r="3421" spans="4:4" x14ac:dyDescent="0.2">
      <c r="D3421" s="139"/>
    </row>
    <row r="3422" spans="4:4" x14ac:dyDescent="0.2">
      <c r="D3422" s="139"/>
    </row>
    <row r="3423" spans="4:4" x14ac:dyDescent="0.2">
      <c r="D3423" s="139"/>
    </row>
    <row r="3424" spans="4:4" x14ac:dyDescent="0.2">
      <c r="D3424" s="139"/>
    </row>
    <row r="3425" spans="4:4" x14ac:dyDescent="0.2">
      <c r="D3425" s="139"/>
    </row>
    <row r="3426" spans="4:4" x14ac:dyDescent="0.2">
      <c r="D3426" s="139"/>
    </row>
    <row r="3427" spans="4:4" x14ac:dyDescent="0.2">
      <c r="D3427" s="139"/>
    </row>
    <row r="3428" spans="4:4" x14ac:dyDescent="0.2">
      <c r="D3428" s="139"/>
    </row>
    <row r="3429" spans="4:4" x14ac:dyDescent="0.2">
      <c r="D3429" s="139"/>
    </row>
    <row r="3430" spans="4:4" x14ac:dyDescent="0.2">
      <c r="D3430" s="139"/>
    </row>
    <row r="3431" spans="4:4" x14ac:dyDescent="0.2">
      <c r="D3431" s="139"/>
    </row>
    <row r="3432" spans="4:4" x14ac:dyDescent="0.2">
      <c r="D3432" s="139"/>
    </row>
    <row r="3433" spans="4:4" x14ac:dyDescent="0.2">
      <c r="D3433" s="139"/>
    </row>
    <row r="3434" spans="4:4" x14ac:dyDescent="0.2">
      <c r="D3434" s="139"/>
    </row>
    <row r="3435" spans="4:4" x14ac:dyDescent="0.2">
      <c r="D3435" s="139"/>
    </row>
    <row r="3436" spans="4:4" x14ac:dyDescent="0.2">
      <c r="D3436" s="139"/>
    </row>
    <row r="3437" spans="4:4" x14ac:dyDescent="0.2">
      <c r="D3437" s="139"/>
    </row>
    <row r="3438" spans="4:4" x14ac:dyDescent="0.2">
      <c r="D3438" s="139"/>
    </row>
    <row r="3439" spans="4:4" x14ac:dyDescent="0.2">
      <c r="D3439" s="139"/>
    </row>
    <row r="3440" spans="4:4" x14ac:dyDescent="0.2">
      <c r="D3440" s="139"/>
    </row>
    <row r="3441" spans="4:4" x14ac:dyDescent="0.2">
      <c r="D3441" s="139"/>
    </row>
    <row r="3442" spans="4:4" x14ac:dyDescent="0.2">
      <c r="D3442" s="139"/>
    </row>
    <row r="3443" spans="4:4" x14ac:dyDescent="0.2">
      <c r="D3443" s="139"/>
    </row>
    <row r="3444" spans="4:4" x14ac:dyDescent="0.2">
      <c r="D3444" s="139"/>
    </row>
    <row r="3445" spans="4:4" x14ac:dyDescent="0.2">
      <c r="D3445" s="139"/>
    </row>
    <row r="3446" spans="4:4" x14ac:dyDescent="0.2">
      <c r="D3446" s="139"/>
    </row>
    <row r="3447" spans="4:4" x14ac:dyDescent="0.2">
      <c r="D3447" s="139"/>
    </row>
    <row r="3448" spans="4:4" x14ac:dyDescent="0.2">
      <c r="D3448" s="139"/>
    </row>
    <row r="3449" spans="4:4" x14ac:dyDescent="0.2">
      <c r="D3449" s="139"/>
    </row>
    <row r="3450" spans="4:4" x14ac:dyDescent="0.2">
      <c r="D3450" s="139"/>
    </row>
    <row r="3451" spans="4:4" x14ac:dyDescent="0.2">
      <c r="D3451" s="139"/>
    </row>
    <row r="3452" spans="4:4" x14ac:dyDescent="0.2">
      <c r="D3452" s="139"/>
    </row>
    <row r="3453" spans="4:4" x14ac:dyDescent="0.2">
      <c r="D3453" s="139"/>
    </row>
    <row r="3454" spans="4:4" x14ac:dyDescent="0.2">
      <c r="D3454" s="139"/>
    </row>
    <row r="3455" spans="4:4" x14ac:dyDescent="0.2">
      <c r="D3455" s="139"/>
    </row>
    <row r="3456" spans="4:4" x14ac:dyDescent="0.2">
      <c r="D3456" s="139"/>
    </row>
    <row r="3457" spans="4:4" x14ac:dyDescent="0.2">
      <c r="D3457" s="139"/>
    </row>
    <row r="3458" spans="4:4" x14ac:dyDescent="0.2">
      <c r="D3458" s="139"/>
    </row>
    <row r="3459" spans="4:4" x14ac:dyDescent="0.2">
      <c r="D3459" s="139"/>
    </row>
    <row r="3460" spans="4:4" x14ac:dyDescent="0.2">
      <c r="D3460" s="139"/>
    </row>
    <row r="3461" spans="4:4" x14ac:dyDescent="0.2">
      <c r="D3461" s="139"/>
    </row>
    <row r="3462" spans="4:4" x14ac:dyDescent="0.2">
      <c r="D3462" s="139"/>
    </row>
    <row r="3463" spans="4:4" x14ac:dyDescent="0.2">
      <c r="D3463" s="139"/>
    </row>
    <row r="3464" spans="4:4" x14ac:dyDescent="0.2">
      <c r="D3464" s="139"/>
    </row>
    <row r="3465" spans="4:4" x14ac:dyDescent="0.2">
      <c r="D3465" s="139"/>
    </row>
    <row r="3466" spans="4:4" x14ac:dyDescent="0.2">
      <c r="D3466" s="139"/>
    </row>
    <row r="3467" spans="4:4" x14ac:dyDescent="0.2">
      <c r="D3467" s="139"/>
    </row>
    <row r="3468" spans="4:4" x14ac:dyDescent="0.2">
      <c r="D3468" s="139"/>
    </row>
    <row r="3469" spans="4:4" x14ac:dyDescent="0.2">
      <c r="D3469" s="139"/>
    </row>
    <row r="3470" spans="4:4" x14ac:dyDescent="0.2">
      <c r="D3470" s="139"/>
    </row>
    <row r="3471" spans="4:4" x14ac:dyDescent="0.2">
      <c r="D3471" s="139"/>
    </row>
    <row r="3472" spans="4:4" x14ac:dyDescent="0.2">
      <c r="D3472" s="139"/>
    </row>
    <row r="3473" spans="4:4" x14ac:dyDescent="0.2">
      <c r="D3473" s="139"/>
    </row>
    <row r="3474" spans="4:4" x14ac:dyDescent="0.2">
      <c r="D3474" s="139"/>
    </row>
    <row r="3475" spans="4:4" x14ac:dyDescent="0.2">
      <c r="D3475" s="139"/>
    </row>
    <row r="3476" spans="4:4" x14ac:dyDescent="0.2">
      <c r="D3476" s="139"/>
    </row>
    <row r="3477" spans="4:4" x14ac:dyDescent="0.2">
      <c r="D3477" s="139"/>
    </row>
    <row r="3478" spans="4:4" x14ac:dyDescent="0.2">
      <c r="D3478" s="139"/>
    </row>
    <row r="3479" spans="4:4" x14ac:dyDescent="0.2">
      <c r="D3479" s="139"/>
    </row>
    <row r="3480" spans="4:4" x14ac:dyDescent="0.2">
      <c r="D3480" s="139"/>
    </row>
    <row r="3481" spans="4:4" x14ac:dyDescent="0.2">
      <c r="D3481" s="139"/>
    </row>
    <row r="3482" spans="4:4" x14ac:dyDescent="0.2">
      <c r="D3482" s="139"/>
    </row>
    <row r="3483" spans="4:4" x14ac:dyDescent="0.2">
      <c r="D3483" s="139"/>
    </row>
    <row r="3484" spans="4:4" x14ac:dyDescent="0.2">
      <c r="D3484" s="139"/>
    </row>
    <row r="3485" spans="4:4" x14ac:dyDescent="0.2">
      <c r="D3485" s="139"/>
    </row>
    <row r="3486" spans="4:4" x14ac:dyDescent="0.2">
      <c r="D3486" s="139"/>
    </row>
    <row r="3487" spans="4:4" x14ac:dyDescent="0.2">
      <c r="D3487" s="139"/>
    </row>
    <row r="3488" spans="4:4" x14ac:dyDescent="0.2">
      <c r="D3488" s="139"/>
    </row>
    <row r="3489" spans="4:4" x14ac:dyDescent="0.2">
      <c r="D3489" s="139"/>
    </row>
    <row r="3490" spans="4:4" x14ac:dyDescent="0.2">
      <c r="D3490" s="139"/>
    </row>
    <row r="3491" spans="4:4" x14ac:dyDescent="0.2">
      <c r="D3491" s="139"/>
    </row>
    <row r="3492" spans="4:4" x14ac:dyDescent="0.2">
      <c r="D3492" s="139"/>
    </row>
    <row r="3493" spans="4:4" x14ac:dyDescent="0.2">
      <c r="D3493" s="139"/>
    </row>
    <row r="3494" spans="4:4" x14ac:dyDescent="0.2">
      <c r="D3494" s="139"/>
    </row>
    <row r="3495" spans="4:4" x14ac:dyDescent="0.2">
      <c r="D3495" s="139"/>
    </row>
    <row r="3496" spans="4:4" x14ac:dyDescent="0.2">
      <c r="D3496" s="139"/>
    </row>
    <row r="3497" spans="4:4" x14ac:dyDescent="0.2">
      <c r="D3497" s="139"/>
    </row>
    <row r="3498" spans="4:4" x14ac:dyDescent="0.2">
      <c r="D3498" s="139"/>
    </row>
    <row r="3499" spans="4:4" x14ac:dyDescent="0.2">
      <c r="D3499" s="139"/>
    </row>
    <row r="3500" spans="4:4" x14ac:dyDescent="0.2">
      <c r="D3500" s="139"/>
    </row>
    <row r="3501" spans="4:4" x14ac:dyDescent="0.2">
      <c r="D3501" s="139"/>
    </row>
    <row r="3502" spans="4:4" x14ac:dyDescent="0.2">
      <c r="D3502" s="139"/>
    </row>
    <row r="3503" spans="4:4" x14ac:dyDescent="0.2">
      <c r="D3503" s="139"/>
    </row>
    <row r="3504" spans="4:4" x14ac:dyDescent="0.2">
      <c r="D3504" s="139"/>
    </row>
    <row r="3505" spans="4:4" x14ac:dyDescent="0.2">
      <c r="D3505" s="139"/>
    </row>
    <row r="3506" spans="4:4" x14ac:dyDescent="0.2">
      <c r="D3506" s="139"/>
    </row>
    <row r="3507" spans="4:4" x14ac:dyDescent="0.2">
      <c r="D3507" s="139"/>
    </row>
    <row r="3508" spans="4:4" x14ac:dyDescent="0.2">
      <c r="D3508" s="139"/>
    </row>
    <row r="3509" spans="4:4" x14ac:dyDescent="0.2">
      <c r="D3509" s="139"/>
    </row>
    <row r="3510" spans="4:4" x14ac:dyDescent="0.2">
      <c r="D3510" s="139"/>
    </row>
    <row r="3511" spans="4:4" x14ac:dyDescent="0.2">
      <c r="D3511" s="139"/>
    </row>
    <row r="3512" spans="4:4" x14ac:dyDescent="0.2">
      <c r="D3512" s="139"/>
    </row>
    <row r="3513" spans="4:4" x14ac:dyDescent="0.2">
      <c r="D3513" s="139"/>
    </row>
    <row r="3514" spans="4:4" x14ac:dyDescent="0.2">
      <c r="D3514" s="139"/>
    </row>
    <row r="3515" spans="4:4" x14ac:dyDescent="0.2">
      <c r="D3515" s="139"/>
    </row>
    <row r="3516" spans="4:4" x14ac:dyDescent="0.2">
      <c r="D3516" s="139"/>
    </row>
    <row r="3517" spans="4:4" x14ac:dyDescent="0.2">
      <c r="D3517" s="139"/>
    </row>
    <row r="3518" spans="4:4" x14ac:dyDescent="0.2">
      <c r="D3518" s="139"/>
    </row>
    <row r="3519" spans="4:4" x14ac:dyDescent="0.2">
      <c r="D3519" s="139"/>
    </row>
    <row r="3520" spans="4:4" x14ac:dyDescent="0.2">
      <c r="D3520" s="139"/>
    </row>
    <row r="3521" spans="4:4" x14ac:dyDescent="0.2">
      <c r="D3521" s="139"/>
    </row>
    <row r="3522" spans="4:4" x14ac:dyDescent="0.2">
      <c r="D3522" s="139"/>
    </row>
    <row r="3523" spans="4:4" x14ac:dyDescent="0.2">
      <c r="D3523" s="139"/>
    </row>
    <row r="3524" spans="4:4" x14ac:dyDescent="0.2">
      <c r="D3524" s="139"/>
    </row>
    <row r="3525" spans="4:4" x14ac:dyDescent="0.2">
      <c r="D3525" s="139"/>
    </row>
    <row r="3526" spans="4:4" x14ac:dyDescent="0.2">
      <c r="D3526" s="139"/>
    </row>
    <row r="3527" spans="4:4" x14ac:dyDescent="0.2">
      <c r="D3527" s="139"/>
    </row>
    <row r="3528" spans="4:4" x14ac:dyDescent="0.2">
      <c r="D3528" s="139"/>
    </row>
    <row r="3529" spans="4:4" x14ac:dyDescent="0.2">
      <c r="D3529" s="139"/>
    </row>
    <row r="3530" spans="4:4" x14ac:dyDescent="0.2">
      <c r="D3530" s="139"/>
    </row>
    <row r="3531" spans="4:4" x14ac:dyDescent="0.2">
      <c r="D3531" s="139"/>
    </row>
    <row r="3532" spans="4:4" x14ac:dyDescent="0.2">
      <c r="D3532" s="139"/>
    </row>
    <row r="3533" spans="4:4" x14ac:dyDescent="0.2">
      <c r="D3533" s="139"/>
    </row>
    <row r="3534" spans="4:4" x14ac:dyDescent="0.2">
      <c r="D3534" s="139"/>
    </row>
    <row r="3535" spans="4:4" x14ac:dyDescent="0.2">
      <c r="D3535" s="139"/>
    </row>
    <row r="3536" spans="4:4" x14ac:dyDescent="0.2">
      <c r="D3536" s="139"/>
    </row>
    <row r="3537" spans="4:4" x14ac:dyDescent="0.2">
      <c r="D3537" s="139"/>
    </row>
    <row r="3538" spans="4:4" x14ac:dyDescent="0.2">
      <c r="D3538" s="139"/>
    </row>
    <row r="3539" spans="4:4" x14ac:dyDescent="0.2">
      <c r="D3539" s="139"/>
    </row>
    <row r="3540" spans="4:4" x14ac:dyDescent="0.2">
      <c r="D3540" s="139"/>
    </row>
    <row r="3541" spans="4:4" x14ac:dyDescent="0.2">
      <c r="D3541" s="139"/>
    </row>
    <row r="3542" spans="4:4" x14ac:dyDescent="0.2">
      <c r="D3542" s="139"/>
    </row>
    <row r="3543" spans="4:4" x14ac:dyDescent="0.2">
      <c r="D3543" s="139"/>
    </row>
    <row r="3544" spans="4:4" x14ac:dyDescent="0.2">
      <c r="D3544" s="139"/>
    </row>
    <row r="3545" spans="4:4" x14ac:dyDescent="0.2">
      <c r="D3545" s="139"/>
    </row>
    <row r="3546" spans="4:4" x14ac:dyDescent="0.2">
      <c r="D3546" s="139"/>
    </row>
    <row r="3547" spans="4:4" x14ac:dyDescent="0.2">
      <c r="D3547" s="139"/>
    </row>
    <row r="3548" spans="4:4" x14ac:dyDescent="0.2">
      <c r="D3548" s="139"/>
    </row>
    <row r="3549" spans="4:4" x14ac:dyDescent="0.2">
      <c r="D3549" s="139"/>
    </row>
    <row r="3550" spans="4:4" x14ac:dyDescent="0.2">
      <c r="D3550" s="139"/>
    </row>
    <row r="3551" spans="4:4" x14ac:dyDescent="0.2">
      <c r="D3551" s="139"/>
    </row>
    <row r="3552" spans="4:4" x14ac:dyDescent="0.2">
      <c r="D3552" s="139"/>
    </row>
    <row r="3553" spans="4:4" x14ac:dyDescent="0.2">
      <c r="D3553" s="139"/>
    </row>
    <row r="3554" spans="4:4" x14ac:dyDescent="0.2">
      <c r="D3554" s="139"/>
    </row>
    <row r="3555" spans="4:4" x14ac:dyDescent="0.2">
      <c r="D3555" s="139"/>
    </row>
    <row r="3556" spans="4:4" x14ac:dyDescent="0.2">
      <c r="D3556" s="139"/>
    </row>
    <row r="3557" spans="4:4" x14ac:dyDescent="0.2">
      <c r="D3557" s="139"/>
    </row>
    <row r="3558" spans="4:4" x14ac:dyDescent="0.2">
      <c r="D3558" s="139"/>
    </row>
    <row r="3559" spans="4:4" x14ac:dyDescent="0.2">
      <c r="D3559" s="139"/>
    </row>
    <row r="3560" spans="4:4" x14ac:dyDescent="0.2">
      <c r="D3560" s="139"/>
    </row>
    <row r="3561" spans="4:4" x14ac:dyDescent="0.2">
      <c r="D3561" s="139"/>
    </row>
    <row r="3562" spans="4:4" x14ac:dyDescent="0.2">
      <c r="D3562" s="139"/>
    </row>
    <row r="3563" spans="4:4" x14ac:dyDescent="0.2">
      <c r="D3563" s="139"/>
    </row>
    <row r="3564" spans="4:4" x14ac:dyDescent="0.2">
      <c r="D3564" s="139"/>
    </row>
    <row r="3565" spans="4:4" x14ac:dyDescent="0.2">
      <c r="D3565" s="139"/>
    </row>
    <row r="3566" spans="4:4" x14ac:dyDescent="0.2">
      <c r="D3566" s="139"/>
    </row>
    <row r="3567" spans="4:4" x14ac:dyDescent="0.2">
      <c r="D3567" s="139"/>
    </row>
    <row r="3568" spans="4:4" x14ac:dyDescent="0.2">
      <c r="D3568" s="139"/>
    </row>
    <row r="3569" spans="4:4" x14ac:dyDescent="0.2">
      <c r="D3569" s="139"/>
    </row>
    <row r="3570" spans="4:4" x14ac:dyDescent="0.2">
      <c r="D3570" s="139"/>
    </row>
    <row r="3571" spans="4:4" x14ac:dyDescent="0.2">
      <c r="D3571" s="139"/>
    </row>
    <row r="3572" spans="4:4" x14ac:dyDescent="0.2">
      <c r="D3572" s="139"/>
    </row>
    <row r="3573" spans="4:4" x14ac:dyDescent="0.2">
      <c r="D3573" s="139"/>
    </row>
    <row r="3574" spans="4:4" x14ac:dyDescent="0.2">
      <c r="D3574" s="139"/>
    </row>
    <row r="3575" spans="4:4" x14ac:dyDescent="0.2">
      <c r="D3575" s="139"/>
    </row>
    <row r="3576" spans="4:4" x14ac:dyDescent="0.2">
      <c r="D3576" s="139"/>
    </row>
    <row r="3577" spans="4:4" x14ac:dyDescent="0.2">
      <c r="D3577" s="139"/>
    </row>
    <row r="3578" spans="4:4" x14ac:dyDescent="0.2">
      <c r="D3578" s="139"/>
    </row>
    <row r="3579" spans="4:4" x14ac:dyDescent="0.2">
      <c r="D3579" s="139"/>
    </row>
    <row r="3580" spans="4:4" x14ac:dyDescent="0.2">
      <c r="D3580" s="139"/>
    </row>
    <row r="3581" spans="4:4" x14ac:dyDescent="0.2">
      <c r="D3581" s="139"/>
    </row>
    <row r="3582" spans="4:4" x14ac:dyDescent="0.2">
      <c r="D3582" s="139"/>
    </row>
    <row r="3583" spans="4:4" x14ac:dyDescent="0.2">
      <c r="D3583" s="139"/>
    </row>
    <row r="3584" spans="4:4" x14ac:dyDescent="0.2">
      <c r="D3584" s="139"/>
    </row>
    <row r="3585" spans="4:4" x14ac:dyDescent="0.2">
      <c r="D3585" s="139"/>
    </row>
    <row r="3586" spans="4:4" x14ac:dyDescent="0.2">
      <c r="D3586" s="139"/>
    </row>
    <row r="3587" spans="4:4" x14ac:dyDescent="0.2">
      <c r="D3587" s="139"/>
    </row>
    <row r="3588" spans="4:4" x14ac:dyDescent="0.2">
      <c r="D3588" s="139"/>
    </row>
    <row r="3589" spans="4:4" x14ac:dyDescent="0.2">
      <c r="D3589" s="139"/>
    </row>
    <row r="3590" spans="4:4" x14ac:dyDescent="0.2">
      <c r="D3590" s="139"/>
    </row>
    <row r="3591" spans="4:4" x14ac:dyDescent="0.2">
      <c r="D3591" s="139"/>
    </row>
    <row r="3592" spans="4:4" x14ac:dyDescent="0.2">
      <c r="D3592" s="139"/>
    </row>
    <row r="3593" spans="4:4" x14ac:dyDescent="0.2">
      <c r="D3593" s="139"/>
    </row>
    <row r="3594" spans="4:4" x14ac:dyDescent="0.2">
      <c r="D3594" s="139"/>
    </row>
    <row r="3595" spans="4:4" x14ac:dyDescent="0.2">
      <c r="D3595" s="139"/>
    </row>
    <row r="3596" spans="4:4" x14ac:dyDescent="0.2">
      <c r="D3596" s="139"/>
    </row>
    <row r="3597" spans="4:4" x14ac:dyDescent="0.2">
      <c r="D3597" s="139"/>
    </row>
    <row r="3598" spans="4:4" x14ac:dyDescent="0.2">
      <c r="D3598" s="139"/>
    </row>
    <row r="3599" spans="4:4" x14ac:dyDescent="0.2">
      <c r="D3599" s="139"/>
    </row>
    <row r="3600" spans="4:4" x14ac:dyDescent="0.2">
      <c r="D3600" s="139"/>
    </row>
    <row r="3601" spans="4:4" x14ac:dyDescent="0.2">
      <c r="D3601" s="139"/>
    </row>
    <row r="3602" spans="4:4" x14ac:dyDescent="0.2">
      <c r="D3602" s="139"/>
    </row>
    <row r="3603" spans="4:4" x14ac:dyDescent="0.2">
      <c r="D3603" s="139"/>
    </row>
    <row r="3604" spans="4:4" x14ac:dyDescent="0.2">
      <c r="D3604" s="139"/>
    </row>
    <row r="3605" spans="4:4" x14ac:dyDescent="0.2">
      <c r="D3605" s="139"/>
    </row>
    <row r="3606" spans="4:4" x14ac:dyDescent="0.2">
      <c r="D3606" s="139"/>
    </row>
    <row r="3607" spans="4:4" x14ac:dyDescent="0.2">
      <c r="D3607" s="139"/>
    </row>
    <row r="3608" spans="4:4" x14ac:dyDescent="0.2">
      <c r="D3608" s="139"/>
    </row>
    <row r="3609" spans="4:4" x14ac:dyDescent="0.2">
      <c r="D3609" s="139"/>
    </row>
    <row r="3610" spans="4:4" x14ac:dyDescent="0.2">
      <c r="D3610" s="139"/>
    </row>
    <row r="3611" spans="4:4" x14ac:dyDescent="0.2">
      <c r="D3611" s="139"/>
    </row>
    <row r="3612" spans="4:4" x14ac:dyDescent="0.2">
      <c r="D3612" s="139"/>
    </row>
    <row r="3613" spans="4:4" x14ac:dyDescent="0.2">
      <c r="D3613" s="139"/>
    </row>
    <row r="3614" spans="4:4" x14ac:dyDescent="0.2">
      <c r="D3614" s="139"/>
    </row>
    <row r="3615" spans="4:4" x14ac:dyDescent="0.2">
      <c r="D3615" s="139"/>
    </row>
    <row r="3616" spans="4:4" x14ac:dyDescent="0.2">
      <c r="D3616" s="139"/>
    </row>
    <row r="3617" spans="4:4" x14ac:dyDescent="0.2">
      <c r="D3617" s="139"/>
    </row>
    <row r="3618" spans="4:4" x14ac:dyDescent="0.2">
      <c r="D3618" s="139"/>
    </row>
    <row r="3619" spans="4:4" x14ac:dyDescent="0.2">
      <c r="D3619" s="139"/>
    </row>
    <row r="3620" spans="4:4" x14ac:dyDescent="0.2">
      <c r="D3620" s="139"/>
    </row>
    <row r="3621" spans="4:4" x14ac:dyDescent="0.2">
      <c r="D3621" s="139"/>
    </row>
    <row r="3622" spans="4:4" x14ac:dyDescent="0.2">
      <c r="D3622" s="139"/>
    </row>
    <row r="3623" spans="4:4" x14ac:dyDescent="0.2">
      <c r="D3623" s="139"/>
    </row>
    <row r="3624" spans="4:4" x14ac:dyDescent="0.2">
      <c r="D3624" s="139"/>
    </row>
    <row r="3625" spans="4:4" x14ac:dyDescent="0.2">
      <c r="D3625" s="139"/>
    </row>
    <row r="3626" spans="4:4" x14ac:dyDescent="0.2">
      <c r="D3626" s="139"/>
    </row>
    <row r="3627" spans="4:4" x14ac:dyDescent="0.2">
      <c r="D3627" s="139"/>
    </row>
    <row r="3628" spans="4:4" x14ac:dyDescent="0.2">
      <c r="D3628" s="139"/>
    </row>
    <row r="3629" spans="4:4" x14ac:dyDescent="0.2">
      <c r="D3629" s="139"/>
    </row>
    <row r="3630" spans="4:4" x14ac:dyDescent="0.2">
      <c r="D3630" s="139"/>
    </row>
    <row r="3631" spans="4:4" x14ac:dyDescent="0.2">
      <c r="D3631" s="139"/>
    </row>
    <row r="3632" spans="4:4" x14ac:dyDescent="0.2">
      <c r="D3632" s="139"/>
    </row>
    <row r="3633" spans="4:4" x14ac:dyDescent="0.2">
      <c r="D3633" s="139"/>
    </row>
    <row r="3634" spans="4:4" x14ac:dyDescent="0.2">
      <c r="D3634" s="139"/>
    </row>
    <row r="3635" spans="4:4" x14ac:dyDescent="0.2">
      <c r="D3635" s="139"/>
    </row>
    <row r="3636" spans="4:4" x14ac:dyDescent="0.2">
      <c r="D3636" s="139"/>
    </row>
    <row r="3637" spans="4:4" x14ac:dyDescent="0.2">
      <c r="D3637" s="139"/>
    </row>
    <row r="3638" spans="4:4" x14ac:dyDescent="0.2">
      <c r="D3638" s="139"/>
    </row>
    <row r="3639" spans="4:4" x14ac:dyDescent="0.2">
      <c r="D3639" s="139"/>
    </row>
    <row r="3640" spans="4:4" x14ac:dyDescent="0.2">
      <c r="D3640" s="139"/>
    </row>
    <row r="3641" spans="4:4" x14ac:dyDescent="0.2">
      <c r="D3641" s="139"/>
    </row>
    <row r="3642" spans="4:4" x14ac:dyDescent="0.2">
      <c r="D3642" s="139"/>
    </row>
    <row r="3643" spans="4:4" x14ac:dyDescent="0.2">
      <c r="D3643" s="139"/>
    </row>
    <row r="3644" spans="4:4" x14ac:dyDescent="0.2">
      <c r="D3644" s="139"/>
    </row>
    <row r="3645" spans="4:4" x14ac:dyDescent="0.2">
      <c r="D3645" s="139"/>
    </row>
    <row r="3646" spans="4:4" x14ac:dyDescent="0.2">
      <c r="D3646" s="139"/>
    </row>
    <row r="3647" spans="4:4" x14ac:dyDescent="0.2">
      <c r="D3647" s="139"/>
    </row>
    <row r="3648" spans="4:4" x14ac:dyDescent="0.2">
      <c r="D3648" s="139"/>
    </row>
    <row r="3649" spans="4:4" x14ac:dyDescent="0.2">
      <c r="D3649" s="139"/>
    </row>
    <row r="3650" spans="4:4" x14ac:dyDescent="0.2">
      <c r="D3650" s="139"/>
    </row>
    <row r="3651" spans="4:4" x14ac:dyDescent="0.2">
      <c r="D3651" s="139"/>
    </row>
    <row r="3652" spans="4:4" x14ac:dyDescent="0.2">
      <c r="D3652" s="139"/>
    </row>
    <row r="3653" spans="4:4" x14ac:dyDescent="0.2">
      <c r="D3653" s="139"/>
    </row>
    <row r="3654" spans="4:4" x14ac:dyDescent="0.2">
      <c r="D3654" s="139"/>
    </row>
    <row r="3655" spans="4:4" x14ac:dyDescent="0.2">
      <c r="D3655" s="139"/>
    </row>
    <row r="3656" spans="4:4" x14ac:dyDescent="0.2">
      <c r="D3656" s="139"/>
    </row>
    <row r="3657" spans="4:4" x14ac:dyDescent="0.2">
      <c r="D3657" s="139"/>
    </row>
    <row r="3658" spans="4:4" x14ac:dyDescent="0.2">
      <c r="D3658" s="139"/>
    </row>
    <row r="3659" spans="4:4" x14ac:dyDescent="0.2">
      <c r="D3659" s="139"/>
    </row>
    <row r="3660" spans="4:4" x14ac:dyDescent="0.2">
      <c r="D3660" s="139"/>
    </row>
    <row r="3661" spans="4:4" x14ac:dyDescent="0.2">
      <c r="D3661" s="139"/>
    </row>
    <row r="3662" spans="4:4" x14ac:dyDescent="0.2">
      <c r="D3662" s="139"/>
    </row>
    <row r="3663" spans="4:4" x14ac:dyDescent="0.2">
      <c r="D3663" s="139"/>
    </row>
    <row r="3664" spans="4:4" x14ac:dyDescent="0.2">
      <c r="D3664" s="139"/>
    </row>
    <row r="3665" spans="4:4" x14ac:dyDescent="0.2">
      <c r="D3665" s="139"/>
    </row>
    <row r="3666" spans="4:4" x14ac:dyDescent="0.2">
      <c r="D3666" s="139"/>
    </row>
    <row r="3667" spans="4:4" x14ac:dyDescent="0.2">
      <c r="D3667" s="139"/>
    </row>
    <row r="3668" spans="4:4" x14ac:dyDescent="0.2">
      <c r="D3668" s="139"/>
    </row>
    <row r="3669" spans="4:4" x14ac:dyDescent="0.2">
      <c r="D3669" s="139"/>
    </row>
    <row r="3670" spans="4:4" x14ac:dyDescent="0.2">
      <c r="D3670" s="139"/>
    </row>
    <row r="3671" spans="4:4" x14ac:dyDescent="0.2">
      <c r="D3671" s="139"/>
    </row>
    <row r="3672" spans="4:4" x14ac:dyDescent="0.2">
      <c r="D3672" s="139"/>
    </row>
    <row r="3673" spans="4:4" x14ac:dyDescent="0.2">
      <c r="D3673" s="139"/>
    </row>
    <row r="3674" spans="4:4" x14ac:dyDescent="0.2">
      <c r="D3674" s="139"/>
    </row>
    <row r="3675" spans="4:4" x14ac:dyDescent="0.2">
      <c r="D3675" s="139"/>
    </row>
    <row r="3676" spans="4:4" x14ac:dyDescent="0.2">
      <c r="D3676" s="139"/>
    </row>
    <row r="3677" spans="4:4" x14ac:dyDescent="0.2">
      <c r="D3677" s="139"/>
    </row>
    <row r="3678" spans="4:4" x14ac:dyDescent="0.2">
      <c r="D3678" s="139"/>
    </row>
    <row r="3679" spans="4:4" x14ac:dyDescent="0.2">
      <c r="D3679" s="139"/>
    </row>
    <row r="3680" spans="4:4" x14ac:dyDescent="0.2">
      <c r="D3680" s="139"/>
    </row>
    <row r="3681" spans="4:4" x14ac:dyDescent="0.2">
      <c r="D3681" s="139"/>
    </row>
    <row r="3682" spans="4:4" x14ac:dyDescent="0.2">
      <c r="D3682" s="139"/>
    </row>
    <row r="3683" spans="4:4" x14ac:dyDescent="0.2">
      <c r="D3683" s="139"/>
    </row>
    <row r="3684" spans="4:4" x14ac:dyDescent="0.2">
      <c r="D3684" s="139"/>
    </row>
    <row r="3685" spans="4:4" x14ac:dyDescent="0.2">
      <c r="D3685" s="139"/>
    </row>
    <row r="3686" spans="4:4" x14ac:dyDescent="0.2">
      <c r="D3686" s="139"/>
    </row>
    <row r="3687" spans="4:4" x14ac:dyDescent="0.2">
      <c r="D3687" s="139"/>
    </row>
    <row r="3688" spans="4:4" x14ac:dyDescent="0.2">
      <c r="D3688" s="139"/>
    </row>
    <row r="3689" spans="4:4" x14ac:dyDescent="0.2">
      <c r="D3689" s="139"/>
    </row>
    <row r="3690" spans="4:4" x14ac:dyDescent="0.2">
      <c r="D3690" s="139"/>
    </row>
    <row r="3691" spans="4:4" x14ac:dyDescent="0.2">
      <c r="D3691" s="139"/>
    </row>
    <row r="3692" spans="4:4" x14ac:dyDescent="0.2">
      <c r="D3692" s="139"/>
    </row>
    <row r="3693" spans="4:4" x14ac:dyDescent="0.2">
      <c r="D3693" s="139"/>
    </row>
    <row r="3694" spans="4:4" x14ac:dyDescent="0.2">
      <c r="D3694" s="139"/>
    </row>
    <row r="3695" spans="4:4" x14ac:dyDescent="0.2">
      <c r="D3695" s="139"/>
    </row>
    <row r="3696" spans="4:4" x14ac:dyDescent="0.2">
      <c r="D3696" s="139"/>
    </row>
    <row r="3697" spans="4:4" x14ac:dyDescent="0.2">
      <c r="D3697" s="139"/>
    </row>
    <row r="3698" spans="4:4" x14ac:dyDescent="0.2">
      <c r="D3698" s="139"/>
    </row>
    <row r="3699" spans="4:4" x14ac:dyDescent="0.2">
      <c r="D3699" s="139"/>
    </row>
    <row r="3700" spans="4:4" x14ac:dyDescent="0.2">
      <c r="D3700" s="139"/>
    </row>
    <row r="3701" spans="4:4" x14ac:dyDescent="0.2">
      <c r="D3701" s="139"/>
    </row>
    <row r="3702" spans="4:4" x14ac:dyDescent="0.2">
      <c r="D3702" s="139"/>
    </row>
    <row r="3703" spans="4:4" x14ac:dyDescent="0.2">
      <c r="D3703" s="139"/>
    </row>
    <row r="3704" spans="4:4" x14ac:dyDescent="0.2">
      <c r="D3704" s="139"/>
    </row>
    <row r="3705" spans="4:4" x14ac:dyDescent="0.2">
      <c r="D3705" s="139"/>
    </row>
    <row r="3706" spans="4:4" x14ac:dyDescent="0.2">
      <c r="D3706" s="139"/>
    </row>
    <row r="3707" spans="4:4" x14ac:dyDescent="0.2">
      <c r="D3707" s="139"/>
    </row>
    <row r="3708" spans="4:4" x14ac:dyDescent="0.2">
      <c r="D3708" s="139"/>
    </row>
    <row r="3709" spans="4:4" x14ac:dyDescent="0.2">
      <c r="D3709" s="139"/>
    </row>
    <row r="3710" spans="4:4" x14ac:dyDescent="0.2">
      <c r="D3710" s="139"/>
    </row>
    <row r="3711" spans="4:4" x14ac:dyDescent="0.2">
      <c r="D3711" s="139"/>
    </row>
    <row r="3712" spans="4:4" x14ac:dyDescent="0.2">
      <c r="D3712" s="139"/>
    </row>
    <row r="3713" spans="4:4" x14ac:dyDescent="0.2">
      <c r="D3713" s="139"/>
    </row>
    <row r="3714" spans="4:4" x14ac:dyDescent="0.2">
      <c r="D3714" s="139"/>
    </row>
    <row r="3715" spans="4:4" x14ac:dyDescent="0.2">
      <c r="D3715" s="139"/>
    </row>
    <row r="3716" spans="4:4" x14ac:dyDescent="0.2">
      <c r="D3716" s="139"/>
    </row>
    <row r="3717" spans="4:4" x14ac:dyDescent="0.2">
      <c r="D3717" s="139"/>
    </row>
    <row r="3718" spans="4:4" x14ac:dyDescent="0.2">
      <c r="D3718" s="139"/>
    </row>
    <row r="3719" spans="4:4" x14ac:dyDescent="0.2">
      <c r="D3719" s="139"/>
    </row>
    <row r="3720" spans="4:4" x14ac:dyDescent="0.2">
      <c r="D3720" s="139"/>
    </row>
    <row r="3721" spans="4:4" x14ac:dyDescent="0.2">
      <c r="D3721" s="139"/>
    </row>
    <row r="3722" spans="4:4" x14ac:dyDescent="0.2">
      <c r="D3722" s="139"/>
    </row>
    <row r="3723" spans="4:4" x14ac:dyDescent="0.2">
      <c r="D3723" s="139"/>
    </row>
    <row r="3724" spans="4:4" x14ac:dyDescent="0.2">
      <c r="D3724" s="139"/>
    </row>
    <row r="3725" spans="4:4" x14ac:dyDescent="0.2">
      <c r="D3725" s="139"/>
    </row>
    <row r="3726" spans="4:4" x14ac:dyDescent="0.2">
      <c r="D3726" s="139"/>
    </row>
    <row r="3727" spans="4:4" x14ac:dyDescent="0.2">
      <c r="D3727" s="139"/>
    </row>
    <row r="3728" spans="4:4" x14ac:dyDescent="0.2">
      <c r="D3728" s="139"/>
    </row>
    <row r="3729" spans="4:4" x14ac:dyDescent="0.2">
      <c r="D3729" s="139"/>
    </row>
    <row r="3730" spans="4:4" x14ac:dyDescent="0.2">
      <c r="D3730" s="139"/>
    </row>
    <row r="3731" spans="4:4" x14ac:dyDescent="0.2">
      <c r="D3731" s="139"/>
    </row>
    <row r="3732" spans="4:4" x14ac:dyDescent="0.2">
      <c r="D3732" s="139"/>
    </row>
    <row r="3733" spans="4:4" x14ac:dyDescent="0.2">
      <c r="D3733" s="139"/>
    </row>
    <row r="3734" spans="4:4" x14ac:dyDescent="0.2">
      <c r="D3734" s="139"/>
    </row>
    <row r="3735" spans="4:4" x14ac:dyDescent="0.2">
      <c r="D3735" s="139"/>
    </row>
    <row r="3736" spans="4:4" x14ac:dyDescent="0.2">
      <c r="D3736" s="139"/>
    </row>
    <row r="3737" spans="4:4" x14ac:dyDescent="0.2">
      <c r="D3737" s="139"/>
    </row>
    <row r="3738" spans="4:4" x14ac:dyDescent="0.2">
      <c r="D3738" s="139"/>
    </row>
    <row r="3739" spans="4:4" x14ac:dyDescent="0.2">
      <c r="D3739" s="139"/>
    </row>
    <row r="3740" spans="4:4" x14ac:dyDescent="0.2">
      <c r="D3740" s="139"/>
    </row>
    <row r="3741" spans="4:4" x14ac:dyDescent="0.2">
      <c r="D3741" s="139"/>
    </row>
    <row r="3742" spans="4:4" x14ac:dyDescent="0.2">
      <c r="D3742" s="139"/>
    </row>
    <row r="3743" spans="4:4" x14ac:dyDescent="0.2">
      <c r="D3743" s="139"/>
    </row>
    <row r="3744" spans="4:4" x14ac:dyDescent="0.2">
      <c r="D3744" s="139"/>
    </row>
    <row r="3745" spans="4:4" x14ac:dyDescent="0.2">
      <c r="D3745" s="139"/>
    </row>
    <row r="3746" spans="4:4" x14ac:dyDescent="0.2">
      <c r="D3746" s="139"/>
    </row>
    <row r="3747" spans="4:4" x14ac:dyDescent="0.2">
      <c r="D3747" s="139"/>
    </row>
    <row r="3748" spans="4:4" x14ac:dyDescent="0.2">
      <c r="D3748" s="139"/>
    </row>
    <row r="3749" spans="4:4" x14ac:dyDescent="0.2">
      <c r="D3749" s="139"/>
    </row>
    <row r="3750" spans="4:4" x14ac:dyDescent="0.2">
      <c r="D3750" s="139"/>
    </row>
    <row r="3751" spans="4:4" x14ac:dyDescent="0.2">
      <c r="D3751" s="139"/>
    </row>
    <row r="3752" spans="4:4" x14ac:dyDescent="0.2">
      <c r="D3752" s="139"/>
    </row>
    <row r="3753" spans="4:4" x14ac:dyDescent="0.2">
      <c r="D3753" s="139"/>
    </row>
    <row r="3754" spans="4:4" x14ac:dyDescent="0.2">
      <c r="D3754" s="139"/>
    </row>
    <row r="3755" spans="4:4" x14ac:dyDescent="0.2">
      <c r="D3755" s="139"/>
    </row>
    <row r="3756" spans="4:4" x14ac:dyDescent="0.2">
      <c r="D3756" s="139"/>
    </row>
    <row r="3757" spans="4:4" x14ac:dyDescent="0.2">
      <c r="D3757" s="139"/>
    </row>
    <row r="3758" spans="4:4" x14ac:dyDescent="0.2">
      <c r="D3758" s="139"/>
    </row>
    <row r="3759" spans="4:4" x14ac:dyDescent="0.2">
      <c r="D3759" s="139"/>
    </row>
    <row r="3760" spans="4:4" x14ac:dyDescent="0.2">
      <c r="D3760" s="139"/>
    </row>
    <row r="3761" spans="4:4" x14ac:dyDescent="0.2">
      <c r="D3761" s="139"/>
    </row>
    <row r="3762" spans="4:4" x14ac:dyDescent="0.2">
      <c r="D3762" s="139"/>
    </row>
    <row r="3763" spans="4:4" x14ac:dyDescent="0.2">
      <c r="D3763" s="139"/>
    </row>
    <row r="3764" spans="4:4" x14ac:dyDescent="0.2">
      <c r="D3764" s="139"/>
    </row>
    <row r="3765" spans="4:4" x14ac:dyDescent="0.2">
      <c r="D3765" s="139"/>
    </row>
    <row r="3766" spans="4:4" x14ac:dyDescent="0.2">
      <c r="D3766" s="139"/>
    </row>
    <row r="3767" spans="4:4" x14ac:dyDescent="0.2">
      <c r="D3767" s="139"/>
    </row>
    <row r="3768" spans="4:4" x14ac:dyDescent="0.2">
      <c r="D3768" s="139"/>
    </row>
    <row r="3769" spans="4:4" x14ac:dyDescent="0.2">
      <c r="D3769" s="139"/>
    </row>
    <row r="3770" spans="4:4" x14ac:dyDescent="0.2">
      <c r="D3770" s="139"/>
    </row>
    <row r="3771" spans="4:4" x14ac:dyDescent="0.2">
      <c r="D3771" s="139"/>
    </row>
    <row r="3772" spans="4:4" x14ac:dyDescent="0.2">
      <c r="D3772" s="139"/>
    </row>
    <row r="3773" spans="4:4" x14ac:dyDescent="0.2">
      <c r="D3773" s="139"/>
    </row>
    <row r="3774" spans="4:4" x14ac:dyDescent="0.2">
      <c r="D3774" s="139"/>
    </row>
    <row r="3775" spans="4:4" x14ac:dyDescent="0.2">
      <c r="D3775" s="139"/>
    </row>
    <row r="3776" spans="4:4" x14ac:dyDescent="0.2">
      <c r="D3776" s="139"/>
    </row>
    <row r="3777" spans="4:4" x14ac:dyDescent="0.2">
      <c r="D3777" s="139"/>
    </row>
    <row r="3778" spans="4:4" x14ac:dyDescent="0.2">
      <c r="D3778" s="139"/>
    </row>
    <row r="3779" spans="4:4" x14ac:dyDescent="0.2">
      <c r="D3779" s="139"/>
    </row>
    <row r="3780" spans="4:4" x14ac:dyDescent="0.2">
      <c r="D3780" s="139"/>
    </row>
    <row r="3781" spans="4:4" x14ac:dyDescent="0.2">
      <c r="D3781" s="139"/>
    </row>
    <row r="3782" spans="4:4" x14ac:dyDescent="0.2">
      <c r="D3782" s="139"/>
    </row>
    <row r="3783" spans="4:4" x14ac:dyDescent="0.2">
      <c r="D3783" s="139"/>
    </row>
    <row r="3784" spans="4:4" x14ac:dyDescent="0.2">
      <c r="D3784" s="139"/>
    </row>
    <row r="3785" spans="4:4" x14ac:dyDescent="0.2">
      <c r="D3785" s="139"/>
    </row>
    <row r="3786" spans="4:4" x14ac:dyDescent="0.2">
      <c r="D3786" s="139"/>
    </row>
    <row r="3787" spans="4:4" x14ac:dyDescent="0.2">
      <c r="D3787" s="139"/>
    </row>
    <row r="3788" spans="4:4" x14ac:dyDescent="0.2">
      <c r="D3788" s="139"/>
    </row>
    <row r="3789" spans="4:4" x14ac:dyDescent="0.2">
      <c r="D3789" s="139"/>
    </row>
    <row r="3790" spans="4:4" x14ac:dyDescent="0.2">
      <c r="D3790" s="139"/>
    </row>
    <row r="3791" spans="4:4" x14ac:dyDescent="0.2">
      <c r="D3791" s="139"/>
    </row>
    <row r="3792" spans="4:4" x14ac:dyDescent="0.2">
      <c r="D3792" s="139"/>
    </row>
    <row r="3793" spans="4:4" x14ac:dyDescent="0.2">
      <c r="D3793" s="139"/>
    </row>
    <row r="3794" spans="4:4" x14ac:dyDescent="0.2">
      <c r="D3794" s="139"/>
    </row>
    <row r="3795" spans="4:4" x14ac:dyDescent="0.2">
      <c r="D3795" s="139"/>
    </row>
    <row r="3796" spans="4:4" x14ac:dyDescent="0.2">
      <c r="D3796" s="139"/>
    </row>
    <row r="3797" spans="4:4" x14ac:dyDescent="0.2">
      <c r="D3797" s="139"/>
    </row>
    <row r="3798" spans="4:4" x14ac:dyDescent="0.2">
      <c r="D3798" s="139"/>
    </row>
    <row r="3799" spans="4:4" x14ac:dyDescent="0.2">
      <c r="D3799" s="139"/>
    </row>
    <row r="3800" spans="4:4" x14ac:dyDescent="0.2">
      <c r="D3800" s="139"/>
    </row>
    <row r="3801" spans="4:4" x14ac:dyDescent="0.2">
      <c r="D3801" s="139"/>
    </row>
    <row r="3802" spans="4:4" x14ac:dyDescent="0.2">
      <c r="D3802" s="139"/>
    </row>
    <row r="3803" spans="4:4" x14ac:dyDescent="0.2">
      <c r="D3803" s="139"/>
    </row>
    <row r="3804" spans="4:4" x14ac:dyDescent="0.2">
      <c r="D3804" s="139"/>
    </row>
    <row r="3805" spans="4:4" x14ac:dyDescent="0.2">
      <c r="D3805" s="139"/>
    </row>
    <row r="3806" spans="4:4" x14ac:dyDescent="0.2">
      <c r="D3806" s="139"/>
    </row>
    <row r="3807" spans="4:4" x14ac:dyDescent="0.2">
      <c r="D3807" s="139"/>
    </row>
    <row r="3808" spans="4:4" x14ac:dyDescent="0.2">
      <c r="D3808" s="139"/>
    </row>
    <row r="3809" spans="4:4" x14ac:dyDescent="0.2">
      <c r="D3809" s="139"/>
    </row>
    <row r="3810" spans="4:4" x14ac:dyDescent="0.2">
      <c r="D3810" s="139"/>
    </row>
    <row r="3811" spans="4:4" x14ac:dyDescent="0.2">
      <c r="D3811" s="139"/>
    </row>
    <row r="3812" spans="4:4" x14ac:dyDescent="0.2">
      <c r="D3812" s="139"/>
    </row>
    <row r="3813" spans="4:4" x14ac:dyDescent="0.2">
      <c r="D3813" s="139"/>
    </row>
    <row r="3814" spans="4:4" x14ac:dyDescent="0.2">
      <c r="D3814" s="139"/>
    </row>
    <row r="3815" spans="4:4" x14ac:dyDescent="0.2">
      <c r="D3815" s="139"/>
    </row>
    <row r="3816" spans="4:4" x14ac:dyDescent="0.2">
      <c r="D3816" s="139"/>
    </row>
    <row r="3817" spans="4:4" x14ac:dyDescent="0.2">
      <c r="D3817" s="139"/>
    </row>
    <row r="3818" spans="4:4" x14ac:dyDescent="0.2">
      <c r="D3818" s="139"/>
    </row>
    <row r="3819" spans="4:4" x14ac:dyDescent="0.2">
      <c r="D3819" s="139"/>
    </row>
    <row r="3820" spans="4:4" x14ac:dyDescent="0.2">
      <c r="D3820" s="139"/>
    </row>
    <row r="3821" spans="4:4" x14ac:dyDescent="0.2">
      <c r="D3821" s="139"/>
    </row>
    <row r="3822" spans="4:4" x14ac:dyDescent="0.2">
      <c r="D3822" s="139"/>
    </row>
    <row r="3823" spans="4:4" x14ac:dyDescent="0.2">
      <c r="D3823" s="139"/>
    </row>
    <row r="3824" spans="4:4" x14ac:dyDescent="0.2">
      <c r="D3824" s="139"/>
    </row>
    <row r="3825" spans="4:4" x14ac:dyDescent="0.2">
      <c r="D3825" s="139"/>
    </row>
    <row r="3826" spans="4:4" x14ac:dyDescent="0.2">
      <c r="D3826" s="139"/>
    </row>
    <row r="3827" spans="4:4" x14ac:dyDescent="0.2">
      <c r="D3827" s="139"/>
    </row>
    <row r="3828" spans="4:4" x14ac:dyDescent="0.2">
      <c r="D3828" s="139"/>
    </row>
    <row r="3829" spans="4:4" x14ac:dyDescent="0.2">
      <c r="D3829" s="139"/>
    </row>
    <row r="3830" spans="4:4" x14ac:dyDescent="0.2">
      <c r="D3830" s="139"/>
    </row>
    <row r="3831" spans="4:4" x14ac:dyDescent="0.2">
      <c r="D3831" s="139"/>
    </row>
    <row r="3832" spans="4:4" x14ac:dyDescent="0.2">
      <c r="D3832" s="139"/>
    </row>
    <row r="3833" spans="4:4" x14ac:dyDescent="0.2">
      <c r="D3833" s="139"/>
    </row>
    <row r="3834" spans="4:4" x14ac:dyDescent="0.2">
      <c r="D3834" s="139"/>
    </row>
    <row r="3835" spans="4:4" x14ac:dyDescent="0.2">
      <c r="D3835" s="139"/>
    </row>
    <row r="3836" spans="4:4" x14ac:dyDescent="0.2">
      <c r="D3836" s="139"/>
    </row>
    <row r="3837" spans="4:4" x14ac:dyDescent="0.2">
      <c r="D3837" s="139"/>
    </row>
    <row r="3838" spans="4:4" x14ac:dyDescent="0.2">
      <c r="D3838" s="139"/>
    </row>
    <row r="3839" spans="4:4" x14ac:dyDescent="0.2">
      <c r="D3839" s="139"/>
    </row>
    <row r="3840" spans="4:4" x14ac:dyDescent="0.2">
      <c r="D3840" s="139"/>
    </row>
    <row r="3841" spans="4:4" x14ac:dyDescent="0.2">
      <c r="D3841" s="139"/>
    </row>
    <row r="3842" spans="4:4" x14ac:dyDescent="0.2">
      <c r="D3842" s="139"/>
    </row>
    <row r="3843" spans="4:4" x14ac:dyDescent="0.2">
      <c r="D3843" s="139"/>
    </row>
    <row r="3844" spans="4:4" x14ac:dyDescent="0.2">
      <c r="D3844" s="139"/>
    </row>
    <row r="3845" spans="4:4" x14ac:dyDescent="0.2">
      <c r="D3845" s="139"/>
    </row>
    <row r="3846" spans="4:4" x14ac:dyDescent="0.2">
      <c r="D3846" s="139"/>
    </row>
    <row r="3847" spans="4:4" x14ac:dyDescent="0.2">
      <c r="D3847" s="139"/>
    </row>
    <row r="3848" spans="4:4" x14ac:dyDescent="0.2">
      <c r="D3848" s="139"/>
    </row>
    <row r="3849" spans="4:4" x14ac:dyDescent="0.2">
      <c r="D3849" s="139"/>
    </row>
    <row r="3850" spans="4:4" x14ac:dyDescent="0.2">
      <c r="D3850" s="139"/>
    </row>
    <row r="3851" spans="4:4" x14ac:dyDescent="0.2">
      <c r="D3851" s="139"/>
    </row>
    <row r="3852" spans="4:4" x14ac:dyDescent="0.2">
      <c r="D3852" s="139"/>
    </row>
    <row r="3853" spans="4:4" x14ac:dyDescent="0.2">
      <c r="D3853" s="139"/>
    </row>
    <row r="3854" spans="4:4" x14ac:dyDescent="0.2">
      <c r="D3854" s="139"/>
    </row>
    <row r="3855" spans="4:4" x14ac:dyDescent="0.2">
      <c r="D3855" s="139"/>
    </row>
    <row r="3856" spans="4:4" x14ac:dyDescent="0.2">
      <c r="D3856" s="139"/>
    </row>
    <row r="3857" spans="4:4" x14ac:dyDescent="0.2">
      <c r="D3857" s="139"/>
    </row>
    <row r="3858" spans="4:4" x14ac:dyDescent="0.2">
      <c r="D3858" s="139"/>
    </row>
    <row r="3859" spans="4:4" x14ac:dyDescent="0.2">
      <c r="D3859" s="139"/>
    </row>
    <row r="3860" spans="4:4" x14ac:dyDescent="0.2">
      <c r="D3860" s="139"/>
    </row>
    <row r="3861" spans="4:4" x14ac:dyDescent="0.2">
      <c r="D3861" s="139"/>
    </row>
    <row r="3862" spans="4:4" x14ac:dyDescent="0.2">
      <c r="D3862" s="139"/>
    </row>
    <row r="3863" spans="4:4" x14ac:dyDescent="0.2">
      <c r="D3863" s="139"/>
    </row>
    <row r="3864" spans="4:4" x14ac:dyDescent="0.2">
      <c r="D3864" s="139"/>
    </row>
    <row r="3865" spans="4:4" x14ac:dyDescent="0.2">
      <c r="D3865" s="139"/>
    </row>
    <row r="3866" spans="4:4" x14ac:dyDescent="0.2">
      <c r="D3866" s="139"/>
    </row>
    <row r="3867" spans="4:4" x14ac:dyDescent="0.2">
      <c r="D3867" s="139"/>
    </row>
    <row r="3868" spans="4:4" x14ac:dyDescent="0.2">
      <c r="D3868" s="139"/>
    </row>
    <row r="3869" spans="4:4" x14ac:dyDescent="0.2">
      <c r="D3869" s="139"/>
    </row>
    <row r="3870" spans="4:4" x14ac:dyDescent="0.2">
      <c r="D3870" s="139"/>
    </row>
    <row r="3871" spans="4:4" x14ac:dyDescent="0.2">
      <c r="D3871" s="139"/>
    </row>
    <row r="3872" spans="4:4" x14ac:dyDescent="0.2">
      <c r="D3872" s="139"/>
    </row>
    <row r="3873" spans="4:4" x14ac:dyDescent="0.2">
      <c r="D3873" s="139"/>
    </row>
    <row r="3874" spans="4:4" x14ac:dyDescent="0.2">
      <c r="D3874" s="139"/>
    </row>
    <row r="3875" spans="4:4" x14ac:dyDescent="0.2">
      <c r="D3875" s="139"/>
    </row>
    <row r="3876" spans="4:4" x14ac:dyDescent="0.2">
      <c r="D3876" s="139"/>
    </row>
    <row r="3877" spans="4:4" x14ac:dyDescent="0.2">
      <c r="D3877" s="139"/>
    </row>
    <row r="3878" spans="4:4" x14ac:dyDescent="0.2">
      <c r="D3878" s="139"/>
    </row>
    <row r="3879" spans="4:4" x14ac:dyDescent="0.2">
      <c r="D3879" s="139"/>
    </row>
    <row r="3880" spans="4:4" x14ac:dyDescent="0.2">
      <c r="D3880" s="139"/>
    </row>
    <row r="3881" spans="4:4" x14ac:dyDescent="0.2">
      <c r="D3881" s="139"/>
    </row>
    <row r="3882" spans="4:4" x14ac:dyDescent="0.2">
      <c r="D3882" s="139"/>
    </row>
    <row r="3883" spans="4:4" x14ac:dyDescent="0.2">
      <c r="D3883" s="139"/>
    </row>
    <row r="3884" spans="4:4" x14ac:dyDescent="0.2">
      <c r="D3884" s="139"/>
    </row>
    <row r="3885" spans="4:4" x14ac:dyDescent="0.2">
      <c r="D3885" s="139"/>
    </row>
    <row r="3886" spans="4:4" x14ac:dyDescent="0.2">
      <c r="D3886" s="139"/>
    </row>
    <row r="3887" spans="4:4" x14ac:dyDescent="0.2">
      <c r="D3887" s="139"/>
    </row>
    <row r="3888" spans="4:4" x14ac:dyDescent="0.2">
      <c r="D3888" s="139"/>
    </row>
    <row r="3889" spans="4:4" x14ac:dyDescent="0.2">
      <c r="D3889" s="139"/>
    </row>
    <row r="3890" spans="4:4" x14ac:dyDescent="0.2">
      <c r="D3890" s="139"/>
    </row>
    <row r="3891" spans="4:4" x14ac:dyDescent="0.2">
      <c r="D3891" s="139"/>
    </row>
    <row r="3892" spans="4:4" x14ac:dyDescent="0.2">
      <c r="D3892" s="139"/>
    </row>
    <row r="3893" spans="4:4" x14ac:dyDescent="0.2">
      <c r="D3893" s="139"/>
    </row>
    <row r="3894" spans="4:4" x14ac:dyDescent="0.2">
      <c r="D3894" s="139"/>
    </row>
    <row r="3895" spans="4:4" x14ac:dyDescent="0.2">
      <c r="D3895" s="139"/>
    </row>
    <row r="3896" spans="4:4" x14ac:dyDescent="0.2">
      <c r="D3896" s="139"/>
    </row>
    <row r="3897" spans="4:4" x14ac:dyDescent="0.2">
      <c r="D3897" s="139"/>
    </row>
    <row r="3898" spans="4:4" x14ac:dyDescent="0.2">
      <c r="D3898" s="139"/>
    </row>
    <row r="3899" spans="4:4" x14ac:dyDescent="0.2">
      <c r="D3899" s="139"/>
    </row>
    <row r="3900" spans="4:4" x14ac:dyDescent="0.2">
      <c r="D3900" s="139"/>
    </row>
    <row r="3901" spans="4:4" x14ac:dyDescent="0.2">
      <c r="D3901" s="139"/>
    </row>
    <row r="3902" spans="4:4" x14ac:dyDescent="0.2">
      <c r="D3902" s="139"/>
    </row>
    <row r="3903" spans="4:4" x14ac:dyDescent="0.2">
      <c r="D3903" s="139"/>
    </row>
    <row r="3904" spans="4:4" x14ac:dyDescent="0.2">
      <c r="D3904" s="139"/>
    </row>
    <row r="3905" spans="4:4" x14ac:dyDescent="0.2">
      <c r="D3905" s="139"/>
    </row>
    <row r="3906" spans="4:4" x14ac:dyDescent="0.2">
      <c r="D3906" s="139"/>
    </row>
    <row r="3907" spans="4:4" x14ac:dyDescent="0.2">
      <c r="D3907" s="139"/>
    </row>
    <row r="3908" spans="4:4" x14ac:dyDescent="0.2">
      <c r="D3908" s="139"/>
    </row>
    <row r="3909" spans="4:4" x14ac:dyDescent="0.2">
      <c r="D3909" s="139"/>
    </row>
    <row r="3910" spans="4:4" x14ac:dyDescent="0.2">
      <c r="D3910" s="139"/>
    </row>
    <row r="3911" spans="4:4" x14ac:dyDescent="0.2">
      <c r="D3911" s="139"/>
    </row>
    <row r="3912" spans="4:4" x14ac:dyDescent="0.2">
      <c r="D3912" s="139"/>
    </row>
    <row r="3913" spans="4:4" x14ac:dyDescent="0.2">
      <c r="D3913" s="139"/>
    </row>
    <row r="3914" spans="4:4" x14ac:dyDescent="0.2">
      <c r="D3914" s="139"/>
    </row>
    <row r="3915" spans="4:4" x14ac:dyDescent="0.2">
      <c r="D3915" s="139"/>
    </row>
    <row r="3916" spans="4:4" x14ac:dyDescent="0.2">
      <c r="D3916" s="139"/>
    </row>
    <row r="3917" spans="4:4" x14ac:dyDescent="0.2">
      <c r="D3917" s="139"/>
    </row>
    <row r="3918" spans="4:4" x14ac:dyDescent="0.2">
      <c r="D3918" s="139"/>
    </row>
    <row r="3919" spans="4:4" x14ac:dyDescent="0.2">
      <c r="D3919" s="139"/>
    </row>
    <row r="3920" spans="4:4" x14ac:dyDescent="0.2">
      <c r="D3920" s="139"/>
    </row>
    <row r="3921" spans="4:4" x14ac:dyDescent="0.2">
      <c r="D3921" s="139"/>
    </row>
    <row r="3922" spans="4:4" x14ac:dyDescent="0.2">
      <c r="D3922" s="139"/>
    </row>
    <row r="3923" spans="4:4" x14ac:dyDescent="0.2">
      <c r="D3923" s="139"/>
    </row>
    <row r="3924" spans="4:4" x14ac:dyDescent="0.2">
      <c r="D3924" s="139"/>
    </row>
    <row r="3925" spans="4:4" x14ac:dyDescent="0.2">
      <c r="D3925" s="139"/>
    </row>
    <row r="3926" spans="4:4" x14ac:dyDescent="0.2">
      <c r="D3926" s="139"/>
    </row>
    <row r="3927" spans="4:4" x14ac:dyDescent="0.2">
      <c r="D3927" s="139"/>
    </row>
    <row r="3928" spans="4:4" x14ac:dyDescent="0.2">
      <c r="D3928" s="139"/>
    </row>
    <row r="3929" spans="4:4" x14ac:dyDescent="0.2">
      <c r="D3929" s="139"/>
    </row>
    <row r="3930" spans="4:4" x14ac:dyDescent="0.2">
      <c r="D3930" s="139"/>
    </row>
    <row r="3931" spans="4:4" x14ac:dyDescent="0.2">
      <c r="D3931" s="139"/>
    </row>
    <row r="3932" spans="4:4" x14ac:dyDescent="0.2">
      <c r="D3932" s="139"/>
    </row>
    <row r="3933" spans="4:4" x14ac:dyDescent="0.2">
      <c r="D3933" s="139"/>
    </row>
    <row r="3934" spans="4:4" x14ac:dyDescent="0.2">
      <c r="D3934" s="139"/>
    </row>
    <row r="3935" spans="4:4" x14ac:dyDescent="0.2">
      <c r="D3935" s="139"/>
    </row>
    <row r="3936" spans="4:4" x14ac:dyDescent="0.2">
      <c r="D3936" s="139"/>
    </row>
    <row r="3937" spans="4:4" x14ac:dyDescent="0.2">
      <c r="D3937" s="139"/>
    </row>
    <row r="3938" spans="4:4" x14ac:dyDescent="0.2">
      <c r="D3938" s="139"/>
    </row>
    <row r="3939" spans="4:4" x14ac:dyDescent="0.2">
      <c r="D3939" s="139"/>
    </row>
    <row r="3940" spans="4:4" x14ac:dyDescent="0.2">
      <c r="D3940" s="139"/>
    </row>
    <row r="3941" spans="4:4" x14ac:dyDescent="0.2">
      <c r="D3941" s="139"/>
    </row>
    <row r="3942" spans="4:4" x14ac:dyDescent="0.2">
      <c r="D3942" s="139"/>
    </row>
    <row r="3943" spans="4:4" x14ac:dyDescent="0.2">
      <c r="D3943" s="139"/>
    </row>
    <row r="3944" spans="4:4" x14ac:dyDescent="0.2">
      <c r="D3944" s="139"/>
    </row>
    <row r="3945" spans="4:4" x14ac:dyDescent="0.2">
      <c r="D3945" s="139"/>
    </row>
    <row r="3946" spans="4:4" x14ac:dyDescent="0.2">
      <c r="D3946" s="139"/>
    </row>
    <row r="3947" spans="4:4" x14ac:dyDescent="0.2">
      <c r="D3947" s="139"/>
    </row>
    <row r="3948" spans="4:4" x14ac:dyDescent="0.2">
      <c r="D3948" s="139"/>
    </row>
    <row r="3949" spans="4:4" x14ac:dyDescent="0.2">
      <c r="D3949" s="139"/>
    </row>
    <row r="3950" spans="4:4" x14ac:dyDescent="0.2">
      <c r="D3950" s="139"/>
    </row>
    <row r="3951" spans="4:4" x14ac:dyDescent="0.2">
      <c r="D3951" s="139"/>
    </row>
    <row r="3952" spans="4:4" x14ac:dyDescent="0.2">
      <c r="D3952" s="139"/>
    </row>
    <row r="3953" spans="4:4" x14ac:dyDescent="0.2">
      <c r="D3953" s="139"/>
    </row>
    <row r="3954" spans="4:4" x14ac:dyDescent="0.2">
      <c r="D3954" s="139"/>
    </row>
    <row r="3955" spans="4:4" x14ac:dyDescent="0.2">
      <c r="D3955" s="139"/>
    </row>
    <row r="3956" spans="4:4" x14ac:dyDescent="0.2">
      <c r="D3956" s="139"/>
    </row>
    <row r="3957" spans="4:4" x14ac:dyDescent="0.2">
      <c r="D3957" s="139"/>
    </row>
    <row r="3958" spans="4:4" x14ac:dyDescent="0.2">
      <c r="D3958" s="139"/>
    </row>
    <row r="3959" spans="4:4" x14ac:dyDescent="0.2">
      <c r="D3959" s="139"/>
    </row>
    <row r="3960" spans="4:4" x14ac:dyDescent="0.2">
      <c r="D3960" s="139"/>
    </row>
    <row r="3961" spans="4:4" x14ac:dyDescent="0.2">
      <c r="D3961" s="139"/>
    </row>
    <row r="3962" spans="4:4" x14ac:dyDescent="0.2">
      <c r="D3962" s="139"/>
    </row>
    <row r="3963" spans="4:4" x14ac:dyDescent="0.2">
      <c r="D3963" s="139"/>
    </row>
    <row r="3964" spans="4:4" x14ac:dyDescent="0.2">
      <c r="D3964" s="139"/>
    </row>
    <row r="3965" spans="4:4" x14ac:dyDescent="0.2">
      <c r="D3965" s="139"/>
    </row>
    <row r="3966" spans="4:4" x14ac:dyDescent="0.2">
      <c r="D3966" s="139"/>
    </row>
    <row r="3967" spans="4:4" x14ac:dyDescent="0.2">
      <c r="D3967" s="139"/>
    </row>
    <row r="3968" spans="4:4" x14ac:dyDescent="0.2">
      <c r="D3968" s="139"/>
    </row>
    <row r="3969" spans="4:4" x14ac:dyDescent="0.2">
      <c r="D3969" s="139"/>
    </row>
    <row r="3970" spans="4:4" x14ac:dyDescent="0.2">
      <c r="D3970" s="139"/>
    </row>
    <row r="3971" spans="4:4" x14ac:dyDescent="0.2">
      <c r="D3971" s="139"/>
    </row>
    <row r="3972" spans="4:4" x14ac:dyDescent="0.2">
      <c r="D3972" s="139"/>
    </row>
    <row r="3973" spans="4:4" x14ac:dyDescent="0.2">
      <c r="D3973" s="139"/>
    </row>
    <row r="3974" spans="4:4" x14ac:dyDescent="0.2">
      <c r="D3974" s="139"/>
    </row>
    <row r="3975" spans="4:4" x14ac:dyDescent="0.2">
      <c r="D3975" s="139"/>
    </row>
    <row r="3976" spans="4:4" x14ac:dyDescent="0.2">
      <c r="D3976" s="139"/>
    </row>
    <row r="3977" spans="4:4" x14ac:dyDescent="0.2">
      <c r="D3977" s="139"/>
    </row>
    <row r="3978" spans="4:4" x14ac:dyDescent="0.2">
      <c r="D3978" s="139"/>
    </row>
    <row r="3979" spans="4:4" x14ac:dyDescent="0.2">
      <c r="D3979" s="139"/>
    </row>
    <row r="3980" spans="4:4" x14ac:dyDescent="0.2">
      <c r="D3980" s="139"/>
    </row>
    <row r="3981" spans="4:4" x14ac:dyDescent="0.2">
      <c r="D3981" s="139"/>
    </row>
    <row r="3982" spans="4:4" x14ac:dyDescent="0.2">
      <c r="D3982" s="139"/>
    </row>
    <row r="3983" spans="4:4" x14ac:dyDescent="0.2">
      <c r="D3983" s="139"/>
    </row>
    <row r="3984" spans="4:4" x14ac:dyDescent="0.2">
      <c r="D3984" s="139"/>
    </row>
    <row r="3985" spans="4:4" x14ac:dyDescent="0.2">
      <c r="D3985" s="139"/>
    </row>
    <row r="3986" spans="4:4" x14ac:dyDescent="0.2">
      <c r="D3986" s="139"/>
    </row>
    <row r="3987" spans="4:4" x14ac:dyDescent="0.2">
      <c r="D3987" s="139"/>
    </row>
    <row r="3988" spans="4:4" x14ac:dyDescent="0.2">
      <c r="D3988" s="139"/>
    </row>
    <row r="3989" spans="4:4" x14ac:dyDescent="0.2">
      <c r="D3989" s="139"/>
    </row>
    <row r="3990" spans="4:4" x14ac:dyDescent="0.2">
      <c r="D3990" s="139"/>
    </row>
    <row r="3991" spans="4:4" x14ac:dyDescent="0.2">
      <c r="D3991" s="139"/>
    </row>
    <row r="3992" spans="4:4" x14ac:dyDescent="0.2">
      <c r="D3992" s="139"/>
    </row>
    <row r="3993" spans="4:4" x14ac:dyDescent="0.2">
      <c r="D3993" s="139"/>
    </row>
    <row r="3994" spans="4:4" x14ac:dyDescent="0.2">
      <c r="D3994" s="139"/>
    </row>
    <row r="3995" spans="4:4" x14ac:dyDescent="0.2">
      <c r="D3995" s="139"/>
    </row>
    <row r="3996" spans="4:4" x14ac:dyDescent="0.2">
      <c r="D3996" s="139"/>
    </row>
    <row r="3997" spans="4:4" x14ac:dyDescent="0.2">
      <c r="D3997" s="139"/>
    </row>
    <row r="3998" spans="4:4" x14ac:dyDescent="0.2">
      <c r="D3998" s="139"/>
    </row>
    <row r="3999" spans="4:4" x14ac:dyDescent="0.2">
      <c r="D3999" s="139"/>
    </row>
    <row r="4000" spans="4:4" x14ac:dyDescent="0.2">
      <c r="D4000" s="139"/>
    </row>
    <row r="4001" spans="4:4" x14ac:dyDescent="0.2">
      <c r="D4001" s="139"/>
    </row>
    <row r="4002" spans="4:4" x14ac:dyDescent="0.2">
      <c r="D4002" s="139"/>
    </row>
    <row r="4003" spans="4:4" x14ac:dyDescent="0.2">
      <c r="D4003" s="139"/>
    </row>
    <row r="4004" spans="4:4" x14ac:dyDescent="0.2">
      <c r="D4004" s="139"/>
    </row>
    <row r="4005" spans="4:4" x14ac:dyDescent="0.2">
      <c r="D4005" s="139"/>
    </row>
    <row r="4006" spans="4:4" x14ac:dyDescent="0.2">
      <c r="D4006" s="139"/>
    </row>
    <row r="4007" spans="4:4" x14ac:dyDescent="0.2">
      <c r="D4007" s="139"/>
    </row>
    <row r="4008" spans="4:4" x14ac:dyDescent="0.2">
      <c r="D4008" s="139"/>
    </row>
    <row r="4009" spans="4:4" x14ac:dyDescent="0.2">
      <c r="D4009" s="139"/>
    </row>
    <row r="4010" spans="4:4" x14ac:dyDescent="0.2">
      <c r="D4010" s="139"/>
    </row>
    <row r="4011" spans="4:4" x14ac:dyDescent="0.2">
      <c r="D4011" s="139"/>
    </row>
    <row r="4012" spans="4:4" x14ac:dyDescent="0.2">
      <c r="D4012" s="139"/>
    </row>
    <row r="4013" spans="4:4" x14ac:dyDescent="0.2">
      <c r="D4013" s="139"/>
    </row>
    <row r="4014" spans="4:4" x14ac:dyDescent="0.2">
      <c r="D4014" s="139"/>
    </row>
    <row r="4015" spans="4:4" x14ac:dyDescent="0.2">
      <c r="D4015" s="139"/>
    </row>
    <row r="4016" spans="4:4" x14ac:dyDescent="0.2">
      <c r="D4016" s="139"/>
    </row>
    <row r="4017" spans="4:4" x14ac:dyDescent="0.2">
      <c r="D4017" s="139"/>
    </row>
    <row r="4018" spans="4:4" x14ac:dyDescent="0.2">
      <c r="D4018" s="139"/>
    </row>
    <row r="4019" spans="4:4" x14ac:dyDescent="0.2">
      <c r="D4019" s="139"/>
    </row>
    <row r="4020" spans="4:4" x14ac:dyDescent="0.2">
      <c r="D4020" s="139"/>
    </row>
    <row r="4021" spans="4:4" x14ac:dyDescent="0.2">
      <c r="D4021" s="139"/>
    </row>
    <row r="4022" spans="4:4" x14ac:dyDescent="0.2">
      <c r="D4022" s="139"/>
    </row>
    <row r="4023" spans="4:4" x14ac:dyDescent="0.2">
      <c r="D4023" s="139"/>
    </row>
    <row r="4024" spans="4:4" x14ac:dyDescent="0.2">
      <c r="D4024" s="139"/>
    </row>
    <row r="4025" spans="4:4" x14ac:dyDescent="0.2">
      <c r="D4025" s="139"/>
    </row>
    <row r="4026" spans="4:4" x14ac:dyDescent="0.2">
      <c r="D4026" s="139"/>
    </row>
    <row r="4027" spans="4:4" x14ac:dyDescent="0.2">
      <c r="D4027" s="139"/>
    </row>
    <row r="4028" spans="4:4" x14ac:dyDescent="0.2">
      <c r="D4028" s="139"/>
    </row>
    <row r="4029" spans="4:4" x14ac:dyDescent="0.2">
      <c r="D4029" s="139"/>
    </row>
    <row r="4030" spans="4:4" x14ac:dyDescent="0.2">
      <c r="D4030" s="139"/>
    </row>
    <row r="4031" spans="4:4" x14ac:dyDescent="0.2">
      <c r="D4031" s="139"/>
    </row>
    <row r="4032" spans="4:4" x14ac:dyDescent="0.2">
      <c r="D4032" s="139"/>
    </row>
    <row r="4033" spans="4:4" x14ac:dyDescent="0.2">
      <c r="D4033" s="139"/>
    </row>
    <row r="4034" spans="4:4" x14ac:dyDescent="0.2">
      <c r="D4034" s="139"/>
    </row>
    <row r="4035" spans="4:4" x14ac:dyDescent="0.2">
      <c r="D4035" s="139"/>
    </row>
    <row r="4036" spans="4:4" x14ac:dyDescent="0.2">
      <c r="D4036" s="139"/>
    </row>
    <row r="4037" spans="4:4" x14ac:dyDescent="0.2">
      <c r="D4037" s="139"/>
    </row>
    <row r="4038" spans="4:4" x14ac:dyDescent="0.2">
      <c r="D4038" s="139"/>
    </row>
    <row r="4039" spans="4:4" x14ac:dyDescent="0.2">
      <c r="D4039" s="139"/>
    </row>
    <row r="4040" spans="4:4" x14ac:dyDescent="0.2">
      <c r="D4040" s="139"/>
    </row>
    <row r="4041" spans="4:4" x14ac:dyDescent="0.2">
      <c r="D4041" s="139"/>
    </row>
    <row r="4042" spans="4:4" x14ac:dyDescent="0.2">
      <c r="D4042" s="139"/>
    </row>
    <row r="4043" spans="4:4" x14ac:dyDescent="0.2">
      <c r="D4043" s="139"/>
    </row>
    <row r="4044" spans="4:4" x14ac:dyDescent="0.2">
      <c r="D4044" s="139"/>
    </row>
    <row r="4045" spans="4:4" x14ac:dyDescent="0.2">
      <c r="D4045" s="139"/>
    </row>
    <row r="4046" spans="4:4" x14ac:dyDescent="0.2">
      <c r="D4046" s="139"/>
    </row>
    <row r="4047" spans="4:4" x14ac:dyDescent="0.2">
      <c r="D4047" s="139"/>
    </row>
    <row r="4048" spans="4:4" x14ac:dyDescent="0.2">
      <c r="D4048" s="139"/>
    </row>
    <row r="4049" spans="4:4" x14ac:dyDescent="0.2">
      <c r="D4049" s="139"/>
    </row>
    <row r="4050" spans="4:4" x14ac:dyDescent="0.2">
      <c r="D4050" s="139"/>
    </row>
    <row r="4051" spans="4:4" x14ac:dyDescent="0.2">
      <c r="D4051" s="139"/>
    </row>
    <row r="4052" spans="4:4" x14ac:dyDescent="0.2">
      <c r="D4052" s="139"/>
    </row>
    <row r="4053" spans="4:4" x14ac:dyDescent="0.2">
      <c r="D4053" s="139"/>
    </row>
    <row r="4054" spans="4:4" x14ac:dyDescent="0.2">
      <c r="D4054" s="139"/>
    </row>
    <row r="4055" spans="4:4" x14ac:dyDescent="0.2">
      <c r="D4055" s="139"/>
    </row>
    <row r="4056" spans="4:4" x14ac:dyDescent="0.2">
      <c r="D4056" s="139"/>
    </row>
    <row r="4057" spans="4:4" x14ac:dyDescent="0.2">
      <c r="D4057" s="139"/>
    </row>
    <row r="4058" spans="4:4" x14ac:dyDescent="0.2">
      <c r="D4058" s="139"/>
    </row>
    <row r="4059" spans="4:4" x14ac:dyDescent="0.2">
      <c r="D4059" s="139"/>
    </row>
    <row r="4060" spans="4:4" x14ac:dyDescent="0.2">
      <c r="D4060" s="139"/>
    </row>
    <row r="4061" spans="4:4" x14ac:dyDescent="0.2">
      <c r="D4061" s="139"/>
    </row>
    <row r="4062" spans="4:4" x14ac:dyDescent="0.2">
      <c r="D4062" s="139"/>
    </row>
    <row r="4063" spans="4:4" x14ac:dyDescent="0.2">
      <c r="D4063" s="139"/>
    </row>
    <row r="4064" spans="4:4" x14ac:dyDescent="0.2">
      <c r="D4064" s="139"/>
    </row>
    <row r="4065" spans="4:4" x14ac:dyDescent="0.2">
      <c r="D4065" s="139"/>
    </row>
    <row r="4066" spans="4:4" x14ac:dyDescent="0.2">
      <c r="D4066" s="139"/>
    </row>
    <row r="4067" spans="4:4" x14ac:dyDescent="0.2">
      <c r="D4067" s="139"/>
    </row>
    <row r="4068" spans="4:4" x14ac:dyDescent="0.2">
      <c r="D4068" s="139"/>
    </row>
    <row r="4069" spans="4:4" x14ac:dyDescent="0.2">
      <c r="D4069" s="139"/>
    </row>
    <row r="4070" spans="4:4" x14ac:dyDescent="0.2">
      <c r="D4070" s="139"/>
    </row>
    <row r="4071" spans="4:4" x14ac:dyDescent="0.2">
      <c r="D4071" s="139"/>
    </row>
    <row r="4072" spans="4:4" x14ac:dyDescent="0.2">
      <c r="D4072" s="139"/>
    </row>
    <row r="4073" spans="4:4" x14ac:dyDescent="0.2">
      <c r="D4073" s="139"/>
    </row>
    <row r="4074" spans="4:4" x14ac:dyDescent="0.2">
      <c r="D4074" s="139"/>
    </row>
    <row r="4075" spans="4:4" x14ac:dyDescent="0.2">
      <c r="D4075" s="139"/>
    </row>
    <row r="4076" spans="4:4" x14ac:dyDescent="0.2">
      <c r="D4076" s="139"/>
    </row>
    <row r="4077" spans="4:4" x14ac:dyDescent="0.2">
      <c r="D4077" s="139"/>
    </row>
    <row r="4078" spans="4:4" x14ac:dyDescent="0.2">
      <c r="D4078" s="139"/>
    </row>
    <row r="4079" spans="4:4" x14ac:dyDescent="0.2">
      <c r="D4079" s="139"/>
    </row>
    <row r="4080" spans="4:4" x14ac:dyDescent="0.2">
      <c r="D4080" s="139"/>
    </row>
    <row r="4081" spans="4:4" x14ac:dyDescent="0.2">
      <c r="D4081" s="139"/>
    </row>
    <row r="4082" spans="4:4" x14ac:dyDescent="0.2">
      <c r="D4082" s="139"/>
    </row>
    <row r="4083" spans="4:4" x14ac:dyDescent="0.2">
      <c r="D4083" s="139"/>
    </row>
    <row r="4084" spans="4:4" x14ac:dyDescent="0.2">
      <c r="D4084" s="139"/>
    </row>
    <row r="4085" spans="4:4" x14ac:dyDescent="0.2">
      <c r="D4085" s="139"/>
    </row>
    <row r="4086" spans="4:4" x14ac:dyDescent="0.2">
      <c r="D4086" s="139"/>
    </row>
    <row r="4087" spans="4:4" x14ac:dyDescent="0.2">
      <c r="D4087" s="139"/>
    </row>
    <row r="4088" spans="4:4" x14ac:dyDescent="0.2">
      <c r="D4088" s="139"/>
    </row>
    <row r="4089" spans="4:4" x14ac:dyDescent="0.2">
      <c r="D4089" s="139"/>
    </row>
    <row r="4090" spans="4:4" x14ac:dyDescent="0.2">
      <c r="D4090" s="139"/>
    </row>
    <row r="4091" spans="4:4" x14ac:dyDescent="0.2">
      <c r="D4091" s="139"/>
    </row>
    <row r="4092" spans="4:4" x14ac:dyDescent="0.2">
      <c r="D4092" s="139"/>
    </row>
    <row r="4093" spans="4:4" x14ac:dyDescent="0.2">
      <c r="D4093" s="139"/>
    </row>
    <row r="4094" spans="4:4" x14ac:dyDescent="0.2">
      <c r="D4094" s="139"/>
    </row>
    <row r="4095" spans="4:4" x14ac:dyDescent="0.2">
      <c r="D4095" s="139"/>
    </row>
    <row r="4096" spans="4:4" x14ac:dyDescent="0.2">
      <c r="D4096" s="139"/>
    </row>
    <row r="4097" spans="4:4" x14ac:dyDescent="0.2">
      <c r="D4097" s="139"/>
    </row>
    <row r="4098" spans="4:4" x14ac:dyDescent="0.2">
      <c r="D4098" s="139"/>
    </row>
    <row r="4099" spans="4:4" x14ac:dyDescent="0.2">
      <c r="D4099" s="139"/>
    </row>
    <row r="4100" spans="4:4" x14ac:dyDescent="0.2">
      <c r="D4100" s="139"/>
    </row>
    <row r="4101" spans="4:4" x14ac:dyDescent="0.2">
      <c r="D4101" s="139"/>
    </row>
    <row r="4102" spans="4:4" x14ac:dyDescent="0.2">
      <c r="D4102" s="139"/>
    </row>
    <row r="4103" spans="4:4" x14ac:dyDescent="0.2">
      <c r="D4103" s="139"/>
    </row>
    <row r="4104" spans="4:4" x14ac:dyDescent="0.2">
      <c r="D4104" s="139"/>
    </row>
    <row r="4105" spans="4:4" x14ac:dyDescent="0.2">
      <c r="D4105" s="139"/>
    </row>
    <row r="4106" spans="4:4" x14ac:dyDescent="0.2">
      <c r="D4106" s="139"/>
    </row>
    <row r="4107" spans="4:4" x14ac:dyDescent="0.2">
      <c r="D4107" s="139"/>
    </row>
    <row r="4108" spans="4:4" x14ac:dyDescent="0.2">
      <c r="D4108" s="139"/>
    </row>
    <row r="4109" spans="4:4" x14ac:dyDescent="0.2">
      <c r="D4109" s="139"/>
    </row>
    <row r="4110" spans="4:4" x14ac:dyDescent="0.2">
      <c r="D4110" s="139"/>
    </row>
    <row r="4111" spans="4:4" x14ac:dyDescent="0.2">
      <c r="D4111" s="139"/>
    </row>
    <row r="4112" spans="4:4" x14ac:dyDescent="0.2">
      <c r="D4112" s="139"/>
    </row>
    <row r="4113" spans="4:4" x14ac:dyDescent="0.2">
      <c r="D4113" s="139"/>
    </row>
    <row r="4114" spans="4:4" x14ac:dyDescent="0.2">
      <c r="D4114" s="139"/>
    </row>
    <row r="4115" spans="4:4" x14ac:dyDescent="0.2">
      <c r="D4115" s="139"/>
    </row>
    <row r="4116" spans="4:4" x14ac:dyDescent="0.2">
      <c r="D4116" s="139"/>
    </row>
    <row r="4117" spans="4:4" x14ac:dyDescent="0.2">
      <c r="D4117" s="139"/>
    </row>
    <row r="4118" spans="4:4" x14ac:dyDescent="0.2">
      <c r="D4118" s="139"/>
    </row>
    <row r="4119" spans="4:4" x14ac:dyDescent="0.2">
      <c r="D4119" s="139"/>
    </row>
    <row r="4120" spans="4:4" x14ac:dyDescent="0.2">
      <c r="D4120" s="139"/>
    </row>
    <row r="4121" spans="4:4" x14ac:dyDescent="0.2">
      <c r="D4121" s="139"/>
    </row>
    <row r="4122" spans="4:4" x14ac:dyDescent="0.2">
      <c r="D4122" s="139"/>
    </row>
    <row r="4123" spans="4:4" x14ac:dyDescent="0.2">
      <c r="D4123" s="139"/>
    </row>
    <row r="4124" spans="4:4" x14ac:dyDescent="0.2">
      <c r="D4124" s="139"/>
    </row>
    <row r="4125" spans="4:4" x14ac:dyDescent="0.2">
      <c r="D4125" s="139"/>
    </row>
    <row r="4126" spans="4:4" x14ac:dyDescent="0.2">
      <c r="D4126" s="139"/>
    </row>
    <row r="4127" spans="4:4" x14ac:dyDescent="0.2">
      <c r="D4127" s="139"/>
    </row>
    <row r="4128" spans="4:4" x14ac:dyDescent="0.2">
      <c r="D4128" s="139"/>
    </row>
    <row r="4129" spans="4:4" x14ac:dyDescent="0.2">
      <c r="D4129" s="139"/>
    </row>
    <row r="4130" spans="4:4" x14ac:dyDescent="0.2">
      <c r="D4130" s="139"/>
    </row>
    <row r="4131" spans="4:4" x14ac:dyDescent="0.2">
      <c r="D4131" s="139"/>
    </row>
    <row r="4132" spans="4:4" x14ac:dyDescent="0.2">
      <c r="D4132" s="139"/>
    </row>
    <row r="4133" spans="4:4" x14ac:dyDescent="0.2">
      <c r="D4133" s="139"/>
    </row>
    <row r="4134" spans="4:4" x14ac:dyDescent="0.2">
      <c r="D4134" s="139"/>
    </row>
    <row r="4135" spans="4:4" x14ac:dyDescent="0.2">
      <c r="D4135" s="139"/>
    </row>
    <row r="4136" spans="4:4" x14ac:dyDescent="0.2">
      <c r="D4136" s="139"/>
    </row>
    <row r="4137" spans="4:4" x14ac:dyDescent="0.2">
      <c r="D4137" s="139"/>
    </row>
    <row r="4138" spans="4:4" x14ac:dyDescent="0.2">
      <c r="D4138" s="139"/>
    </row>
    <row r="4139" spans="4:4" x14ac:dyDescent="0.2">
      <c r="D4139" s="139"/>
    </row>
    <row r="4140" spans="4:4" x14ac:dyDescent="0.2">
      <c r="D4140" s="139"/>
    </row>
    <row r="4141" spans="4:4" x14ac:dyDescent="0.2">
      <c r="D4141" s="139"/>
    </row>
    <row r="4142" spans="4:4" x14ac:dyDescent="0.2">
      <c r="D4142" s="139"/>
    </row>
    <row r="4143" spans="4:4" x14ac:dyDescent="0.2">
      <c r="D4143" s="139"/>
    </row>
    <row r="4144" spans="4:4" x14ac:dyDescent="0.2">
      <c r="D4144" s="139"/>
    </row>
    <row r="4145" spans="4:4" x14ac:dyDescent="0.2">
      <c r="D4145" s="139"/>
    </row>
    <row r="4146" spans="4:4" x14ac:dyDescent="0.2">
      <c r="D4146" s="139"/>
    </row>
    <row r="4147" spans="4:4" x14ac:dyDescent="0.2">
      <c r="D4147" s="139"/>
    </row>
    <row r="4148" spans="4:4" x14ac:dyDescent="0.2">
      <c r="D4148" s="139"/>
    </row>
    <row r="4149" spans="4:4" x14ac:dyDescent="0.2">
      <c r="D4149" s="139"/>
    </row>
    <row r="4150" spans="4:4" x14ac:dyDescent="0.2">
      <c r="D4150" s="139"/>
    </row>
    <row r="4151" spans="4:4" x14ac:dyDescent="0.2">
      <c r="D4151" s="139"/>
    </row>
    <row r="4152" spans="4:4" x14ac:dyDescent="0.2">
      <c r="D4152" s="139"/>
    </row>
    <row r="4153" spans="4:4" x14ac:dyDescent="0.2">
      <c r="D4153" s="139"/>
    </row>
    <row r="4154" spans="4:4" x14ac:dyDescent="0.2">
      <c r="D4154" s="139"/>
    </row>
    <row r="4155" spans="4:4" x14ac:dyDescent="0.2">
      <c r="D4155" s="139"/>
    </row>
    <row r="4156" spans="4:4" x14ac:dyDescent="0.2">
      <c r="D4156" s="139"/>
    </row>
    <row r="4157" spans="4:4" x14ac:dyDescent="0.2">
      <c r="D4157" s="139"/>
    </row>
    <row r="4158" spans="4:4" x14ac:dyDescent="0.2">
      <c r="D4158" s="139"/>
    </row>
    <row r="4159" spans="4:4" x14ac:dyDescent="0.2">
      <c r="D4159" s="139"/>
    </row>
    <row r="4160" spans="4:4" x14ac:dyDescent="0.2">
      <c r="D4160" s="139"/>
    </row>
    <row r="4161" spans="4:4" x14ac:dyDescent="0.2">
      <c r="D4161" s="139"/>
    </row>
    <row r="4162" spans="4:4" x14ac:dyDescent="0.2">
      <c r="D4162" s="139"/>
    </row>
    <row r="4163" spans="4:4" x14ac:dyDescent="0.2">
      <c r="D4163" s="139"/>
    </row>
    <row r="4164" spans="4:4" x14ac:dyDescent="0.2">
      <c r="D4164" s="139"/>
    </row>
    <row r="4165" spans="4:4" x14ac:dyDescent="0.2">
      <c r="D4165" s="139"/>
    </row>
    <row r="4166" spans="4:4" x14ac:dyDescent="0.2">
      <c r="D4166" s="139"/>
    </row>
    <row r="4167" spans="4:4" x14ac:dyDescent="0.2">
      <c r="D4167" s="139"/>
    </row>
    <row r="4168" spans="4:4" x14ac:dyDescent="0.2">
      <c r="D4168" s="139"/>
    </row>
    <row r="4169" spans="4:4" x14ac:dyDescent="0.2">
      <c r="D4169" s="139"/>
    </row>
    <row r="4170" spans="4:4" x14ac:dyDescent="0.2">
      <c r="D4170" s="139"/>
    </row>
    <row r="4171" spans="4:4" x14ac:dyDescent="0.2">
      <c r="D4171" s="139"/>
    </row>
    <row r="4172" spans="4:4" x14ac:dyDescent="0.2">
      <c r="D4172" s="139"/>
    </row>
    <row r="4173" spans="4:4" x14ac:dyDescent="0.2">
      <c r="D4173" s="139"/>
    </row>
    <row r="4174" spans="4:4" x14ac:dyDescent="0.2">
      <c r="D4174" s="139"/>
    </row>
    <row r="4175" spans="4:4" x14ac:dyDescent="0.2">
      <c r="D4175" s="139"/>
    </row>
    <row r="4176" spans="4:4" x14ac:dyDescent="0.2">
      <c r="D4176" s="139"/>
    </row>
    <row r="4177" spans="4:4" x14ac:dyDescent="0.2">
      <c r="D4177" s="139"/>
    </row>
    <row r="4178" spans="4:4" x14ac:dyDescent="0.2">
      <c r="D4178" s="139"/>
    </row>
    <row r="4179" spans="4:4" x14ac:dyDescent="0.2">
      <c r="D4179" s="139"/>
    </row>
    <row r="4180" spans="4:4" x14ac:dyDescent="0.2">
      <c r="D4180" s="139"/>
    </row>
    <row r="4181" spans="4:4" x14ac:dyDescent="0.2">
      <c r="D4181" s="139"/>
    </row>
    <row r="4182" spans="4:4" x14ac:dyDescent="0.2">
      <c r="D4182" s="139"/>
    </row>
    <row r="4183" spans="4:4" x14ac:dyDescent="0.2">
      <c r="D4183" s="139"/>
    </row>
    <row r="4184" spans="4:4" x14ac:dyDescent="0.2">
      <c r="D4184" s="139"/>
    </row>
    <row r="4185" spans="4:4" x14ac:dyDescent="0.2">
      <c r="D4185" s="139"/>
    </row>
    <row r="4186" spans="4:4" x14ac:dyDescent="0.2">
      <c r="D4186" s="139"/>
    </row>
    <row r="4187" spans="4:4" x14ac:dyDescent="0.2">
      <c r="D4187" s="139"/>
    </row>
    <row r="4188" spans="4:4" x14ac:dyDescent="0.2">
      <c r="D4188" s="139"/>
    </row>
    <row r="4189" spans="4:4" x14ac:dyDescent="0.2">
      <c r="D4189" s="139"/>
    </row>
    <row r="4190" spans="4:4" x14ac:dyDescent="0.2">
      <c r="D4190" s="139"/>
    </row>
    <row r="4191" spans="4:4" x14ac:dyDescent="0.2">
      <c r="D4191" s="139"/>
    </row>
    <row r="4192" spans="4:4" x14ac:dyDescent="0.2">
      <c r="D4192" s="139"/>
    </row>
    <row r="4193" spans="4:4" x14ac:dyDescent="0.2">
      <c r="D4193" s="139"/>
    </row>
    <row r="4194" spans="4:4" x14ac:dyDescent="0.2">
      <c r="D4194" s="139"/>
    </row>
    <row r="4195" spans="4:4" x14ac:dyDescent="0.2">
      <c r="D4195" s="139"/>
    </row>
    <row r="4196" spans="4:4" x14ac:dyDescent="0.2">
      <c r="D4196" s="139"/>
    </row>
    <row r="4197" spans="4:4" x14ac:dyDescent="0.2">
      <c r="D4197" s="139"/>
    </row>
    <row r="4198" spans="4:4" x14ac:dyDescent="0.2">
      <c r="D4198" s="139"/>
    </row>
    <row r="4199" spans="4:4" x14ac:dyDescent="0.2">
      <c r="D4199" s="139"/>
    </row>
    <row r="4200" spans="4:4" x14ac:dyDescent="0.2">
      <c r="D4200" s="139"/>
    </row>
    <row r="4201" spans="4:4" x14ac:dyDescent="0.2">
      <c r="D4201" s="139"/>
    </row>
    <row r="4202" spans="4:4" x14ac:dyDescent="0.2">
      <c r="D4202" s="139"/>
    </row>
    <row r="4203" spans="4:4" x14ac:dyDescent="0.2">
      <c r="D4203" s="139"/>
    </row>
    <row r="4204" spans="4:4" x14ac:dyDescent="0.2">
      <c r="D4204" s="139"/>
    </row>
    <row r="4205" spans="4:4" x14ac:dyDescent="0.2">
      <c r="D4205" s="139"/>
    </row>
    <row r="4206" spans="4:4" x14ac:dyDescent="0.2">
      <c r="D4206" s="139"/>
    </row>
    <row r="4207" spans="4:4" x14ac:dyDescent="0.2">
      <c r="D4207" s="139"/>
    </row>
    <row r="4208" spans="4:4" x14ac:dyDescent="0.2">
      <c r="D4208" s="139"/>
    </row>
    <row r="4209" spans="4:4" x14ac:dyDescent="0.2">
      <c r="D4209" s="139"/>
    </row>
    <row r="4210" spans="4:4" x14ac:dyDescent="0.2">
      <c r="D4210" s="139"/>
    </row>
    <row r="4211" spans="4:4" x14ac:dyDescent="0.2">
      <c r="D4211" s="139"/>
    </row>
    <row r="4212" spans="4:4" x14ac:dyDescent="0.2">
      <c r="D4212" s="139"/>
    </row>
    <row r="4213" spans="4:4" x14ac:dyDescent="0.2">
      <c r="D4213" s="139"/>
    </row>
    <row r="4214" spans="4:4" x14ac:dyDescent="0.2">
      <c r="D4214" s="139"/>
    </row>
    <row r="4215" spans="4:4" x14ac:dyDescent="0.2">
      <c r="D4215" s="139"/>
    </row>
    <row r="4216" spans="4:4" x14ac:dyDescent="0.2">
      <c r="D4216" s="139"/>
    </row>
    <row r="4217" spans="4:4" x14ac:dyDescent="0.2">
      <c r="D4217" s="139"/>
    </row>
    <row r="4218" spans="4:4" x14ac:dyDescent="0.2">
      <c r="D4218" s="139"/>
    </row>
    <row r="4219" spans="4:4" x14ac:dyDescent="0.2">
      <c r="D4219" s="139"/>
    </row>
    <row r="4220" spans="4:4" x14ac:dyDescent="0.2">
      <c r="D4220" s="139"/>
    </row>
    <row r="4221" spans="4:4" x14ac:dyDescent="0.2">
      <c r="D4221" s="139"/>
    </row>
    <row r="4222" spans="4:4" x14ac:dyDescent="0.2">
      <c r="D4222" s="139"/>
    </row>
    <row r="4223" spans="4:4" x14ac:dyDescent="0.2">
      <c r="D4223" s="139"/>
    </row>
    <row r="4224" spans="4:4" x14ac:dyDescent="0.2">
      <c r="D4224" s="139"/>
    </row>
    <row r="4225" spans="4:4" x14ac:dyDescent="0.2">
      <c r="D4225" s="139"/>
    </row>
    <row r="4226" spans="4:4" x14ac:dyDescent="0.2">
      <c r="D4226" s="139"/>
    </row>
    <row r="4227" spans="4:4" x14ac:dyDescent="0.2">
      <c r="D4227" s="139"/>
    </row>
    <row r="4228" spans="4:4" x14ac:dyDescent="0.2">
      <c r="D4228" s="139"/>
    </row>
    <row r="4229" spans="4:4" x14ac:dyDescent="0.2">
      <c r="D4229" s="139"/>
    </row>
    <row r="4230" spans="4:4" x14ac:dyDescent="0.2">
      <c r="D4230" s="139"/>
    </row>
    <row r="4231" spans="4:4" x14ac:dyDescent="0.2">
      <c r="D4231" s="139"/>
    </row>
    <row r="4232" spans="4:4" x14ac:dyDescent="0.2">
      <c r="D4232" s="139"/>
    </row>
    <row r="4233" spans="4:4" x14ac:dyDescent="0.2">
      <c r="D4233" s="139"/>
    </row>
    <row r="4234" spans="4:4" x14ac:dyDescent="0.2">
      <c r="D4234" s="139"/>
    </row>
    <row r="4235" spans="4:4" x14ac:dyDescent="0.2">
      <c r="D4235" s="139"/>
    </row>
    <row r="4236" spans="4:4" x14ac:dyDescent="0.2">
      <c r="D4236" s="139"/>
    </row>
    <row r="4237" spans="4:4" x14ac:dyDescent="0.2">
      <c r="D4237" s="139"/>
    </row>
    <row r="4238" spans="4:4" x14ac:dyDescent="0.2">
      <c r="D4238" s="139"/>
    </row>
    <row r="4239" spans="4:4" x14ac:dyDescent="0.2">
      <c r="D4239" s="139"/>
    </row>
    <row r="4240" spans="4:4" x14ac:dyDescent="0.2">
      <c r="D4240" s="139"/>
    </row>
    <row r="4241" spans="4:4" x14ac:dyDescent="0.2">
      <c r="D4241" s="139"/>
    </row>
    <row r="4242" spans="4:4" x14ac:dyDescent="0.2">
      <c r="D4242" s="139"/>
    </row>
    <row r="4243" spans="4:4" x14ac:dyDescent="0.2">
      <c r="D4243" s="139"/>
    </row>
    <row r="4244" spans="4:4" x14ac:dyDescent="0.2">
      <c r="D4244" s="139"/>
    </row>
    <row r="4245" spans="4:4" x14ac:dyDescent="0.2">
      <c r="D4245" s="139"/>
    </row>
    <row r="4246" spans="4:4" x14ac:dyDescent="0.2">
      <c r="D4246" s="139"/>
    </row>
    <row r="4247" spans="4:4" x14ac:dyDescent="0.2">
      <c r="D4247" s="139"/>
    </row>
    <row r="4248" spans="4:4" x14ac:dyDescent="0.2">
      <c r="D4248" s="139"/>
    </row>
    <row r="4249" spans="4:4" x14ac:dyDescent="0.2">
      <c r="D4249" s="139"/>
    </row>
    <row r="4250" spans="4:4" x14ac:dyDescent="0.2">
      <c r="D4250" s="139"/>
    </row>
    <row r="4251" spans="4:4" x14ac:dyDescent="0.2">
      <c r="D4251" s="139"/>
    </row>
    <row r="4252" spans="4:4" x14ac:dyDescent="0.2">
      <c r="D4252" s="139"/>
    </row>
    <row r="4253" spans="4:4" x14ac:dyDescent="0.2">
      <c r="D4253" s="139"/>
    </row>
    <row r="4254" spans="4:4" x14ac:dyDescent="0.2">
      <c r="D4254" s="139"/>
    </row>
    <row r="4255" spans="4:4" x14ac:dyDescent="0.2">
      <c r="D4255" s="139"/>
    </row>
    <row r="4256" spans="4:4" x14ac:dyDescent="0.2">
      <c r="D4256" s="139"/>
    </row>
    <row r="4257" spans="4:4" x14ac:dyDescent="0.2">
      <c r="D4257" s="139"/>
    </row>
    <row r="4258" spans="4:4" x14ac:dyDescent="0.2">
      <c r="D4258" s="139"/>
    </row>
    <row r="4259" spans="4:4" x14ac:dyDescent="0.2">
      <c r="D4259" s="139"/>
    </row>
    <row r="4260" spans="4:4" x14ac:dyDescent="0.2">
      <c r="D4260" s="139"/>
    </row>
    <row r="4261" spans="4:4" x14ac:dyDescent="0.2">
      <c r="D4261" s="139"/>
    </row>
    <row r="4262" spans="4:4" x14ac:dyDescent="0.2">
      <c r="D4262" s="139"/>
    </row>
    <row r="4263" spans="4:4" x14ac:dyDescent="0.2">
      <c r="D4263" s="139"/>
    </row>
    <row r="4264" spans="4:4" x14ac:dyDescent="0.2">
      <c r="D4264" s="139"/>
    </row>
    <row r="4265" spans="4:4" x14ac:dyDescent="0.2">
      <c r="D4265" s="139"/>
    </row>
    <row r="4266" spans="4:4" x14ac:dyDescent="0.2">
      <c r="D4266" s="139"/>
    </row>
    <row r="4267" spans="4:4" x14ac:dyDescent="0.2">
      <c r="D4267" s="139"/>
    </row>
    <row r="4268" spans="4:4" x14ac:dyDescent="0.2">
      <c r="D4268" s="139"/>
    </row>
    <row r="4269" spans="4:4" x14ac:dyDescent="0.2">
      <c r="D4269" s="139"/>
    </row>
    <row r="4270" spans="4:4" x14ac:dyDescent="0.2">
      <c r="D4270" s="139"/>
    </row>
    <row r="4271" spans="4:4" x14ac:dyDescent="0.2">
      <c r="D4271" s="139"/>
    </row>
    <row r="4272" spans="4:4" x14ac:dyDescent="0.2">
      <c r="D4272" s="139"/>
    </row>
    <row r="4273" spans="4:4" x14ac:dyDescent="0.2">
      <c r="D4273" s="139"/>
    </row>
    <row r="4274" spans="4:4" x14ac:dyDescent="0.2">
      <c r="D4274" s="139"/>
    </row>
    <row r="4275" spans="4:4" x14ac:dyDescent="0.2">
      <c r="D4275" s="139"/>
    </row>
    <row r="4276" spans="4:4" x14ac:dyDescent="0.2">
      <c r="D4276" s="139"/>
    </row>
    <row r="4277" spans="4:4" x14ac:dyDescent="0.2">
      <c r="D4277" s="139"/>
    </row>
    <row r="4278" spans="4:4" x14ac:dyDescent="0.2">
      <c r="D4278" s="139"/>
    </row>
    <row r="4279" spans="4:4" x14ac:dyDescent="0.2">
      <c r="D4279" s="139"/>
    </row>
    <row r="4280" spans="4:4" x14ac:dyDescent="0.2">
      <c r="D4280" s="139"/>
    </row>
    <row r="4281" spans="4:4" x14ac:dyDescent="0.2">
      <c r="D4281" s="139"/>
    </row>
    <row r="4282" spans="4:4" x14ac:dyDescent="0.2">
      <c r="D4282" s="139"/>
    </row>
    <row r="4283" spans="4:4" x14ac:dyDescent="0.2">
      <c r="D4283" s="139"/>
    </row>
    <row r="4284" spans="4:4" x14ac:dyDescent="0.2">
      <c r="D4284" s="139"/>
    </row>
    <row r="4285" spans="4:4" x14ac:dyDescent="0.2">
      <c r="D4285" s="139"/>
    </row>
    <row r="4286" spans="4:4" x14ac:dyDescent="0.2">
      <c r="D4286" s="139"/>
    </row>
    <row r="4287" spans="4:4" x14ac:dyDescent="0.2">
      <c r="D4287" s="139"/>
    </row>
    <row r="4288" spans="4:4" x14ac:dyDescent="0.2">
      <c r="D4288" s="139"/>
    </row>
    <row r="4289" spans="4:4" x14ac:dyDescent="0.2">
      <c r="D4289" s="139"/>
    </row>
    <row r="4290" spans="4:4" x14ac:dyDescent="0.2">
      <c r="D4290" s="139"/>
    </row>
    <row r="4291" spans="4:4" x14ac:dyDescent="0.2">
      <c r="D4291" s="139"/>
    </row>
    <row r="4292" spans="4:4" x14ac:dyDescent="0.2">
      <c r="D4292" s="139"/>
    </row>
    <row r="4293" spans="4:4" x14ac:dyDescent="0.2">
      <c r="D4293" s="139"/>
    </row>
    <row r="4294" spans="4:4" x14ac:dyDescent="0.2">
      <c r="D4294" s="139"/>
    </row>
    <row r="4295" spans="4:4" x14ac:dyDescent="0.2">
      <c r="D4295" s="139"/>
    </row>
    <row r="4296" spans="4:4" x14ac:dyDescent="0.2">
      <c r="D4296" s="139"/>
    </row>
    <row r="4297" spans="4:4" x14ac:dyDescent="0.2">
      <c r="D4297" s="139"/>
    </row>
    <row r="4298" spans="4:4" x14ac:dyDescent="0.2">
      <c r="D4298" s="139"/>
    </row>
    <row r="4299" spans="4:4" x14ac:dyDescent="0.2">
      <c r="D4299" s="139"/>
    </row>
    <row r="4300" spans="4:4" x14ac:dyDescent="0.2">
      <c r="D4300" s="139"/>
    </row>
    <row r="4301" spans="4:4" x14ac:dyDescent="0.2">
      <c r="D4301" s="139"/>
    </row>
    <row r="4302" spans="4:4" x14ac:dyDescent="0.2">
      <c r="D4302" s="139"/>
    </row>
    <row r="4303" spans="4:4" x14ac:dyDescent="0.2">
      <c r="D4303" s="139"/>
    </row>
    <row r="4304" spans="4:4" x14ac:dyDescent="0.2">
      <c r="D4304" s="139"/>
    </row>
    <row r="4305" spans="4:4" x14ac:dyDescent="0.2">
      <c r="D4305" s="139"/>
    </row>
    <row r="4306" spans="4:4" x14ac:dyDescent="0.2">
      <c r="D4306" s="139"/>
    </row>
    <row r="4307" spans="4:4" x14ac:dyDescent="0.2">
      <c r="D4307" s="139"/>
    </row>
    <row r="4308" spans="4:4" x14ac:dyDescent="0.2">
      <c r="D4308" s="139"/>
    </row>
    <row r="4309" spans="4:4" x14ac:dyDescent="0.2">
      <c r="D4309" s="139"/>
    </row>
    <row r="4310" spans="4:4" x14ac:dyDescent="0.2">
      <c r="D4310" s="139"/>
    </row>
    <row r="4311" spans="4:4" x14ac:dyDescent="0.2">
      <c r="D4311" s="139"/>
    </row>
    <row r="4312" spans="4:4" x14ac:dyDescent="0.2">
      <c r="D4312" s="139"/>
    </row>
    <row r="4313" spans="4:4" x14ac:dyDescent="0.2">
      <c r="D4313" s="139"/>
    </row>
    <row r="4314" spans="4:4" x14ac:dyDescent="0.2">
      <c r="D4314" s="139"/>
    </row>
    <row r="4315" spans="4:4" x14ac:dyDescent="0.2">
      <c r="D4315" s="139"/>
    </row>
    <row r="4316" spans="4:4" x14ac:dyDescent="0.2">
      <c r="D4316" s="139"/>
    </row>
    <row r="4317" spans="4:4" x14ac:dyDescent="0.2">
      <c r="D4317" s="139"/>
    </row>
    <row r="4318" spans="4:4" x14ac:dyDescent="0.2">
      <c r="D4318" s="139"/>
    </row>
    <row r="4319" spans="4:4" x14ac:dyDescent="0.2">
      <c r="D4319" s="139"/>
    </row>
    <row r="4320" spans="4:4" x14ac:dyDescent="0.2">
      <c r="D4320" s="139"/>
    </row>
    <row r="4321" spans="4:4" x14ac:dyDescent="0.2">
      <c r="D4321" s="139"/>
    </row>
    <row r="4322" spans="4:4" x14ac:dyDescent="0.2">
      <c r="D4322" s="139"/>
    </row>
    <row r="4323" spans="4:4" x14ac:dyDescent="0.2">
      <c r="D4323" s="139"/>
    </row>
    <row r="4324" spans="4:4" x14ac:dyDescent="0.2">
      <c r="D4324" s="139"/>
    </row>
    <row r="4325" spans="4:4" x14ac:dyDescent="0.2">
      <c r="D4325" s="139"/>
    </row>
    <row r="4326" spans="4:4" x14ac:dyDescent="0.2">
      <c r="D4326" s="139"/>
    </row>
    <row r="4327" spans="4:4" x14ac:dyDescent="0.2">
      <c r="D4327" s="139"/>
    </row>
    <row r="4328" spans="4:4" x14ac:dyDescent="0.2">
      <c r="D4328" s="139"/>
    </row>
    <row r="4329" spans="4:4" x14ac:dyDescent="0.2">
      <c r="D4329" s="139"/>
    </row>
    <row r="4330" spans="4:4" x14ac:dyDescent="0.2">
      <c r="D4330" s="139"/>
    </row>
    <row r="4331" spans="4:4" x14ac:dyDescent="0.2">
      <c r="D4331" s="139"/>
    </row>
    <row r="4332" spans="4:4" x14ac:dyDescent="0.2">
      <c r="D4332" s="139"/>
    </row>
    <row r="4333" spans="4:4" x14ac:dyDescent="0.2">
      <c r="D4333" s="139"/>
    </row>
    <row r="4334" spans="4:4" x14ac:dyDescent="0.2">
      <c r="D4334" s="139"/>
    </row>
    <row r="4335" spans="4:4" x14ac:dyDescent="0.2">
      <c r="D4335" s="139"/>
    </row>
    <row r="4336" spans="4:4" x14ac:dyDescent="0.2">
      <c r="D4336" s="139"/>
    </row>
    <row r="4337" spans="4:4" x14ac:dyDescent="0.2">
      <c r="D4337" s="139"/>
    </row>
    <row r="4338" spans="4:4" x14ac:dyDescent="0.2">
      <c r="D4338" s="139"/>
    </row>
    <row r="4339" spans="4:4" x14ac:dyDescent="0.2">
      <c r="D4339" s="139"/>
    </row>
    <row r="4340" spans="4:4" x14ac:dyDescent="0.2">
      <c r="D4340" s="139"/>
    </row>
    <row r="4341" spans="4:4" x14ac:dyDescent="0.2">
      <c r="D4341" s="139"/>
    </row>
    <row r="4342" spans="4:4" x14ac:dyDescent="0.2">
      <c r="D4342" s="139"/>
    </row>
    <row r="4343" spans="4:4" x14ac:dyDescent="0.2">
      <c r="D4343" s="139"/>
    </row>
    <row r="4344" spans="4:4" x14ac:dyDescent="0.2">
      <c r="D4344" s="139"/>
    </row>
    <row r="4345" spans="4:4" x14ac:dyDescent="0.2">
      <c r="D4345" s="139"/>
    </row>
    <row r="4346" spans="4:4" x14ac:dyDescent="0.2">
      <c r="D4346" s="139"/>
    </row>
    <row r="4347" spans="4:4" x14ac:dyDescent="0.2">
      <c r="D4347" s="139"/>
    </row>
    <row r="4348" spans="4:4" x14ac:dyDescent="0.2">
      <c r="D4348" s="139"/>
    </row>
    <row r="4349" spans="4:4" x14ac:dyDescent="0.2">
      <c r="D4349" s="139"/>
    </row>
    <row r="4350" spans="4:4" x14ac:dyDescent="0.2">
      <c r="D4350" s="139"/>
    </row>
    <row r="4351" spans="4:4" x14ac:dyDescent="0.2">
      <c r="D4351" s="139"/>
    </row>
    <row r="4352" spans="4:4" x14ac:dyDescent="0.2">
      <c r="D4352" s="139"/>
    </row>
    <row r="4353" spans="4:4" x14ac:dyDescent="0.2">
      <c r="D4353" s="139"/>
    </row>
    <row r="4354" spans="4:4" x14ac:dyDescent="0.2">
      <c r="D4354" s="139"/>
    </row>
    <row r="4355" spans="4:4" x14ac:dyDescent="0.2">
      <c r="D4355" s="139"/>
    </row>
    <row r="4356" spans="4:4" x14ac:dyDescent="0.2">
      <c r="D4356" s="139"/>
    </row>
    <row r="4357" spans="4:4" x14ac:dyDescent="0.2">
      <c r="D4357" s="139"/>
    </row>
    <row r="4358" spans="4:4" x14ac:dyDescent="0.2">
      <c r="D4358" s="139"/>
    </row>
    <row r="4359" spans="4:4" x14ac:dyDescent="0.2">
      <c r="D4359" s="139"/>
    </row>
    <row r="4360" spans="4:4" x14ac:dyDescent="0.2">
      <c r="D4360" s="139"/>
    </row>
    <row r="4361" spans="4:4" x14ac:dyDescent="0.2">
      <c r="D4361" s="139"/>
    </row>
    <row r="4362" spans="4:4" x14ac:dyDescent="0.2">
      <c r="D4362" s="139"/>
    </row>
    <row r="4363" spans="4:4" x14ac:dyDescent="0.2">
      <c r="D4363" s="139"/>
    </row>
    <row r="4364" spans="4:4" x14ac:dyDescent="0.2">
      <c r="D4364" s="139"/>
    </row>
    <row r="4365" spans="4:4" x14ac:dyDescent="0.2">
      <c r="D4365" s="139"/>
    </row>
    <row r="4366" spans="4:4" x14ac:dyDescent="0.2">
      <c r="D4366" s="139"/>
    </row>
    <row r="4367" spans="4:4" x14ac:dyDescent="0.2">
      <c r="D4367" s="139"/>
    </row>
    <row r="4368" spans="4:4" x14ac:dyDescent="0.2">
      <c r="D4368" s="139"/>
    </row>
    <row r="4369" spans="4:4" x14ac:dyDescent="0.2">
      <c r="D4369" s="139"/>
    </row>
    <row r="4370" spans="4:4" x14ac:dyDescent="0.2">
      <c r="D4370" s="139"/>
    </row>
    <row r="4371" spans="4:4" x14ac:dyDescent="0.2">
      <c r="D4371" s="139"/>
    </row>
    <row r="4372" spans="4:4" x14ac:dyDescent="0.2">
      <c r="D4372" s="139"/>
    </row>
    <row r="4373" spans="4:4" x14ac:dyDescent="0.2">
      <c r="D4373" s="139"/>
    </row>
    <row r="4374" spans="4:4" x14ac:dyDescent="0.2">
      <c r="D4374" s="139"/>
    </row>
    <row r="4375" spans="4:4" x14ac:dyDescent="0.2">
      <c r="D4375" s="139"/>
    </row>
    <row r="4376" spans="4:4" x14ac:dyDescent="0.2">
      <c r="D4376" s="139"/>
    </row>
    <row r="4377" spans="4:4" x14ac:dyDescent="0.2">
      <c r="D4377" s="139"/>
    </row>
    <row r="4378" spans="4:4" x14ac:dyDescent="0.2">
      <c r="D4378" s="139"/>
    </row>
    <row r="4379" spans="4:4" x14ac:dyDescent="0.2">
      <c r="D4379" s="139"/>
    </row>
    <row r="4380" spans="4:4" x14ac:dyDescent="0.2">
      <c r="D4380" s="139"/>
    </row>
    <row r="4381" spans="4:4" x14ac:dyDescent="0.2">
      <c r="D4381" s="139"/>
    </row>
    <row r="4382" spans="4:4" x14ac:dyDescent="0.2">
      <c r="D4382" s="139"/>
    </row>
    <row r="4383" spans="4:4" x14ac:dyDescent="0.2">
      <c r="D4383" s="139"/>
    </row>
    <row r="4384" spans="4:4" x14ac:dyDescent="0.2">
      <c r="D4384" s="139"/>
    </row>
    <row r="4385" spans="4:4" x14ac:dyDescent="0.2">
      <c r="D4385" s="139"/>
    </row>
    <row r="4386" spans="4:4" x14ac:dyDescent="0.2">
      <c r="D4386" s="139"/>
    </row>
    <row r="4387" spans="4:4" x14ac:dyDescent="0.2">
      <c r="D4387" s="139"/>
    </row>
    <row r="4388" spans="4:4" x14ac:dyDescent="0.2">
      <c r="D4388" s="139"/>
    </row>
    <row r="4389" spans="4:4" x14ac:dyDescent="0.2">
      <c r="D4389" s="139"/>
    </row>
    <row r="4390" spans="4:4" x14ac:dyDescent="0.2">
      <c r="D4390" s="139"/>
    </row>
    <row r="4391" spans="4:4" x14ac:dyDescent="0.2">
      <c r="D4391" s="139"/>
    </row>
    <row r="4392" spans="4:4" x14ac:dyDescent="0.2">
      <c r="D4392" s="139"/>
    </row>
    <row r="4393" spans="4:4" x14ac:dyDescent="0.2">
      <c r="D4393" s="139"/>
    </row>
    <row r="4394" spans="4:4" x14ac:dyDescent="0.2">
      <c r="D4394" s="139"/>
    </row>
    <row r="4395" spans="4:4" x14ac:dyDescent="0.2">
      <c r="D4395" s="139"/>
    </row>
    <row r="4396" spans="4:4" x14ac:dyDescent="0.2">
      <c r="D4396" s="139"/>
    </row>
    <row r="4397" spans="4:4" x14ac:dyDescent="0.2">
      <c r="D4397" s="139"/>
    </row>
    <row r="4398" spans="4:4" x14ac:dyDescent="0.2">
      <c r="D4398" s="139"/>
    </row>
    <row r="4399" spans="4:4" x14ac:dyDescent="0.2">
      <c r="D4399" s="139"/>
    </row>
    <row r="4400" spans="4:4" x14ac:dyDescent="0.2">
      <c r="D4400" s="139"/>
    </row>
    <row r="4401" spans="4:4" x14ac:dyDescent="0.2">
      <c r="D4401" s="139"/>
    </row>
    <row r="4402" spans="4:4" x14ac:dyDescent="0.2">
      <c r="D4402" s="139"/>
    </row>
    <row r="4403" spans="4:4" x14ac:dyDescent="0.2">
      <c r="D4403" s="139"/>
    </row>
    <row r="4404" spans="4:4" x14ac:dyDescent="0.2">
      <c r="D4404" s="139"/>
    </row>
    <row r="4405" spans="4:4" x14ac:dyDescent="0.2">
      <c r="D4405" s="139"/>
    </row>
    <row r="4406" spans="4:4" x14ac:dyDescent="0.2">
      <c r="D4406" s="139"/>
    </row>
    <row r="4407" spans="4:4" x14ac:dyDescent="0.2">
      <c r="D4407" s="139"/>
    </row>
    <row r="4408" spans="4:4" x14ac:dyDescent="0.2">
      <c r="D4408" s="139"/>
    </row>
    <row r="4409" spans="4:4" x14ac:dyDescent="0.2">
      <c r="D4409" s="139"/>
    </row>
    <row r="4410" spans="4:4" x14ac:dyDescent="0.2">
      <c r="D4410" s="139"/>
    </row>
    <row r="4411" spans="4:4" x14ac:dyDescent="0.2">
      <c r="D4411" s="139"/>
    </row>
    <row r="4412" spans="4:4" x14ac:dyDescent="0.2">
      <c r="D4412" s="139"/>
    </row>
    <row r="4413" spans="4:4" x14ac:dyDescent="0.2">
      <c r="D4413" s="139"/>
    </row>
    <row r="4414" spans="4:4" x14ac:dyDescent="0.2">
      <c r="D4414" s="139"/>
    </row>
    <row r="4415" spans="4:4" x14ac:dyDescent="0.2">
      <c r="D4415" s="139"/>
    </row>
    <row r="4416" spans="4:4" x14ac:dyDescent="0.2">
      <c r="D4416" s="139"/>
    </row>
    <row r="4417" spans="4:4" x14ac:dyDescent="0.2">
      <c r="D4417" s="139"/>
    </row>
    <row r="4418" spans="4:4" x14ac:dyDescent="0.2">
      <c r="D4418" s="139"/>
    </row>
    <row r="4419" spans="4:4" x14ac:dyDescent="0.2">
      <c r="D4419" s="139"/>
    </row>
    <row r="4420" spans="4:4" x14ac:dyDescent="0.2">
      <c r="D4420" s="139"/>
    </row>
    <row r="4421" spans="4:4" x14ac:dyDescent="0.2">
      <c r="D4421" s="139"/>
    </row>
    <row r="4422" spans="4:4" x14ac:dyDescent="0.2">
      <c r="D4422" s="139"/>
    </row>
    <row r="4423" spans="4:4" x14ac:dyDescent="0.2">
      <c r="D4423" s="139"/>
    </row>
    <row r="4424" spans="4:4" x14ac:dyDescent="0.2">
      <c r="D4424" s="139"/>
    </row>
    <row r="4425" spans="4:4" x14ac:dyDescent="0.2">
      <c r="D4425" s="139"/>
    </row>
    <row r="4426" spans="4:4" x14ac:dyDescent="0.2">
      <c r="D4426" s="139"/>
    </row>
    <row r="4427" spans="4:4" x14ac:dyDescent="0.2">
      <c r="D4427" s="139"/>
    </row>
    <row r="4428" spans="4:4" x14ac:dyDescent="0.2">
      <c r="D4428" s="139"/>
    </row>
    <row r="4429" spans="4:4" x14ac:dyDescent="0.2">
      <c r="D4429" s="139"/>
    </row>
    <row r="4430" spans="4:4" x14ac:dyDescent="0.2">
      <c r="D4430" s="139"/>
    </row>
    <row r="4431" spans="4:4" x14ac:dyDescent="0.2">
      <c r="D4431" s="139"/>
    </row>
    <row r="4432" spans="4:4" x14ac:dyDescent="0.2">
      <c r="D4432" s="139"/>
    </row>
    <row r="4433" spans="4:4" x14ac:dyDescent="0.2">
      <c r="D4433" s="139"/>
    </row>
    <row r="4434" spans="4:4" x14ac:dyDescent="0.2">
      <c r="D4434" s="139"/>
    </row>
    <row r="4435" spans="4:4" x14ac:dyDescent="0.2">
      <c r="D4435" s="139"/>
    </row>
    <row r="4436" spans="4:4" x14ac:dyDescent="0.2">
      <c r="D4436" s="139"/>
    </row>
    <row r="4437" spans="4:4" x14ac:dyDescent="0.2">
      <c r="D4437" s="139"/>
    </row>
    <row r="4438" spans="4:4" x14ac:dyDescent="0.2">
      <c r="D4438" s="139"/>
    </row>
    <row r="4439" spans="4:4" x14ac:dyDescent="0.2">
      <c r="D4439" s="139"/>
    </row>
    <row r="4440" spans="4:4" x14ac:dyDescent="0.2">
      <c r="D4440" s="139"/>
    </row>
    <row r="4441" spans="4:4" x14ac:dyDescent="0.2">
      <c r="D4441" s="139"/>
    </row>
    <row r="4442" spans="4:4" x14ac:dyDescent="0.2">
      <c r="D4442" s="139"/>
    </row>
    <row r="4443" spans="4:4" x14ac:dyDescent="0.2">
      <c r="D4443" s="139"/>
    </row>
    <row r="4444" spans="4:4" x14ac:dyDescent="0.2">
      <c r="D4444" s="139"/>
    </row>
    <row r="4445" spans="4:4" x14ac:dyDescent="0.2">
      <c r="D4445" s="139"/>
    </row>
    <row r="4446" spans="4:4" x14ac:dyDescent="0.2">
      <c r="D4446" s="139"/>
    </row>
    <row r="4447" spans="4:4" x14ac:dyDescent="0.2">
      <c r="D4447" s="139"/>
    </row>
    <row r="4448" spans="4:4" x14ac:dyDescent="0.2">
      <c r="D4448" s="139"/>
    </row>
    <row r="4449" spans="4:4" x14ac:dyDescent="0.2">
      <c r="D4449" s="139"/>
    </row>
    <row r="4450" spans="4:4" x14ac:dyDescent="0.2">
      <c r="D4450" s="139"/>
    </row>
    <row r="4451" spans="4:4" x14ac:dyDescent="0.2">
      <c r="D4451" s="139"/>
    </row>
    <row r="4452" spans="4:4" x14ac:dyDescent="0.2">
      <c r="D4452" s="139"/>
    </row>
    <row r="4453" spans="4:4" x14ac:dyDescent="0.2">
      <c r="D4453" s="139"/>
    </row>
    <row r="4454" spans="4:4" x14ac:dyDescent="0.2">
      <c r="D4454" s="139"/>
    </row>
    <row r="4455" spans="4:4" x14ac:dyDescent="0.2">
      <c r="D4455" s="139"/>
    </row>
    <row r="4456" spans="4:4" x14ac:dyDescent="0.2">
      <c r="D4456" s="139"/>
    </row>
    <row r="4457" spans="4:4" x14ac:dyDescent="0.2">
      <c r="D4457" s="139"/>
    </row>
    <row r="4458" spans="4:4" x14ac:dyDescent="0.2">
      <c r="D4458" s="139"/>
    </row>
    <row r="4459" spans="4:4" x14ac:dyDescent="0.2">
      <c r="D4459" s="139"/>
    </row>
    <row r="4460" spans="4:4" x14ac:dyDescent="0.2">
      <c r="D4460" s="139"/>
    </row>
    <row r="4461" spans="4:4" x14ac:dyDescent="0.2">
      <c r="D4461" s="139"/>
    </row>
    <row r="4462" spans="4:4" x14ac:dyDescent="0.2">
      <c r="D4462" s="139"/>
    </row>
    <row r="4463" spans="4:4" x14ac:dyDescent="0.2">
      <c r="D4463" s="139"/>
    </row>
    <row r="4464" spans="4:4" x14ac:dyDescent="0.2">
      <c r="D4464" s="139"/>
    </row>
    <row r="4465" spans="4:4" x14ac:dyDescent="0.2">
      <c r="D4465" s="139"/>
    </row>
    <row r="4466" spans="4:4" x14ac:dyDescent="0.2">
      <c r="D4466" s="139"/>
    </row>
    <row r="4467" spans="4:4" x14ac:dyDescent="0.2">
      <c r="D4467" s="139"/>
    </row>
    <row r="4468" spans="4:4" x14ac:dyDescent="0.2">
      <c r="D4468" s="139"/>
    </row>
    <row r="4469" spans="4:4" x14ac:dyDescent="0.2">
      <c r="D4469" s="139"/>
    </row>
    <row r="4470" spans="4:4" x14ac:dyDescent="0.2">
      <c r="D4470" s="139"/>
    </row>
    <row r="4471" spans="4:4" x14ac:dyDescent="0.2">
      <c r="D4471" s="139"/>
    </row>
    <row r="4472" spans="4:4" x14ac:dyDescent="0.2">
      <c r="D4472" s="139"/>
    </row>
    <row r="4473" spans="4:4" x14ac:dyDescent="0.2">
      <c r="D4473" s="139"/>
    </row>
    <row r="4474" spans="4:4" x14ac:dyDescent="0.2">
      <c r="D4474" s="139"/>
    </row>
    <row r="4475" spans="4:4" x14ac:dyDescent="0.2">
      <c r="D4475" s="139"/>
    </row>
    <row r="4476" spans="4:4" x14ac:dyDescent="0.2">
      <c r="D4476" s="139"/>
    </row>
    <row r="4477" spans="4:4" x14ac:dyDescent="0.2">
      <c r="D4477" s="139"/>
    </row>
    <row r="4478" spans="4:4" x14ac:dyDescent="0.2">
      <c r="D4478" s="139"/>
    </row>
    <row r="4479" spans="4:4" x14ac:dyDescent="0.2">
      <c r="D4479" s="139"/>
    </row>
    <row r="4480" spans="4:4" x14ac:dyDescent="0.2">
      <c r="D4480" s="139"/>
    </row>
    <row r="4481" spans="4:4" x14ac:dyDescent="0.2">
      <c r="D4481" s="139"/>
    </row>
    <row r="4482" spans="4:4" x14ac:dyDescent="0.2">
      <c r="D4482" s="139"/>
    </row>
    <row r="4483" spans="4:4" x14ac:dyDescent="0.2">
      <c r="D4483" s="139"/>
    </row>
    <row r="4484" spans="4:4" x14ac:dyDescent="0.2">
      <c r="D4484" s="139"/>
    </row>
    <row r="4485" spans="4:4" x14ac:dyDescent="0.2">
      <c r="D4485" s="139"/>
    </row>
    <row r="4486" spans="4:4" x14ac:dyDescent="0.2">
      <c r="D4486" s="139"/>
    </row>
    <row r="4487" spans="4:4" x14ac:dyDescent="0.2">
      <c r="D4487" s="139"/>
    </row>
    <row r="4488" spans="4:4" x14ac:dyDescent="0.2">
      <c r="D4488" s="139"/>
    </row>
    <row r="4489" spans="4:4" x14ac:dyDescent="0.2">
      <c r="D4489" s="139"/>
    </row>
    <row r="4490" spans="4:4" x14ac:dyDescent="0.2">
      <c r="D4490" s="139"/>
    </row>
    <row r="4491" spans="4:4" x14ac:dyDescent="0.2">
      <c r="D4491" s="139"/>
    </row>
    <row r="4492" spans="4:4" x14ac:dyDescent="0.2">
      <c r="D4492" s="139"/>
    </row>
    <row r="4493" spans="4:4" x14ac:dyDescent="0.2">
      <c r="D4493" s="139"/>
    </row>
    <row r="4494" spans="4:4" x14ac:dyDescent="0.2">
      <c r="D4494" s="139"/>
    </row>
    <row r="4495" spans="4:4" x14ac:dyDescent="0.2">
      <c r="D4495" s="139"/>
    </row>
    <row r="4496" spans="4:4" x14ac:dyDescent="0.2">
      <c r="D4496" s="139"/>
    </row>
    <row r="4497" spans="4:4" x14ac:dyDescent="0.2">
      <c r="D4497" s="139"/>
    </row>
    <row r="4498" spans="4:4" x14ac:dyDescent="0.2">
      <c r="D4498" s="139"/>
    </row>
    <row r="4499" spans="4:4" x14ac:dyDescent="0.2">
      <c r="D4499" s="139"/>
    </row>
    <row r="4500" spans="4:4" x14ac:dyDescent="0.2">
      <c r="D4500" s="139"/>
    </row>
    <row r="4501" spans="4:4" x14ac:dyDescent="0.2">
      <c r="D4501" s="139"/>
    </row>
    <row r="4502" spans="4:4" x14ac:dyDescent="0.2">
      <c r="D4502" s="139"/>
    </row>
    <row r="4503" spans="4:4" x14ac:dyDescent="0.2">
      <c r="D4503" s="139"/>
    </row>
    <row r="4504" spans="4:4" x14ac:dyDescent="0.2">
      <c r="D4504" s="139"/>
    </row>
    <row r="4505" spans="4:4" x14ac:dyDescent="0.2">
      <c r="D4505" s="139"/>
    </row>
    <row r="4506" spans="4:4" x14ac:dyDescent="0.2">
      <c r="D4506" s="139"/>
    </row>
    <row r="4507" spans="4:4" x14ac:dyDescent="0.2">
      <c r="D4507" s="139"/>
    </row>
    <row r="4508" spans="4:4" x14ac:dyDescent="0.2">
      <c r="D4508" s="139"/>
    </row>
    <row r="4509" spans="4:4" x14ac:dyDescent="0.2">
      <c r="D4509" s="139"/>
    </row>
    <row r="4510" spans="4:4" x14ac:dyDescent="0.2">
      <c r="D4510" s="139"/>
    </row>
    <row r="4511" spans="4:4" x14ac:dyDescent="0.2">
      <c r="D4511" s="139"/>
    </row>
    <row r="4512" spans="4:4" x14ac:dyDescent="0.2">
      <c r="D4512" s="139"/>
    </row>
    <row r="4513" spans="4:4" x14ac:dyDescent="0.2">
      <c r="D4513" s="139"/>
    </row>
    <row r="4514" spans="4:4" x14ac:dyDescent="0.2">
      <c r="D4514" s="139"/>
    </row>
    <row r="4515" spans="4:4" x14ac:dyDescent="0.2">
      <c r="D4515" s="139"/>
    </row>
    <row r="4516" spans="4:4" x14ac:dyDescent="0.2">
      <c r="D4516" s="139"/>
    </row>
    <row r="4517" spans="4:4" x14ac:dyDescent="0.2">
      <c r="D4517" s="139"/>
    </row>
    <row r="4518" spans="4:4" x14ac:dyDescent="0.2">
      <c r="D4518" s="139"/>
    </row>
    <row r="4519" spans="4:4" x14ac:dyDescent="0.2">
      <c r="D4519" s="139"/>
    </row>
    <row r="4520" spans="4:4" x14ac:dyDescent="0.2">
      <c r="D4520" s="139"/>
    </row>
    <row r="4521" spans="4:4" x14ac:dyDescent="0.2">
      <c r="D4521" s="139"/>
    </row>
    <row r="4522" spans="4:4" x14ac:dyDescent="0.2">
      <c r="D4522" s="139"/>
    </row>
    <row r="4523" spans="4:4" x14ac:dyDescent="0.2">
      <c r="D4523" s="139"/>
    </row>
    <row r="4524" spans="4:4" x14ac:dyDescent="0.2">
      <c r="D4524" s="139"/>
    </row>
    <row r="4525" spans="4:4" x14ac:dyDescent="0.2">
      <c r="D4525" s="139"/>
    </row>
    <row r="4526" spans="4:4" x14ac:dyDescent="0.2">
      <c r="D4526" s="139"/>
    </row>
    <row r="4527" spans="4:4" x14ac:dyDescent="0.2">
      <c r="D4527" s="139"/>
    </row>
    <row r="4528" spans="4:4" x14ac:dyDescent="0.2">
      <c r="D4528" s="139"/>
    </row>
    <row r="4529" spans="4:4" x14ac:dyDescent="0.2">
      <c r="D4529" s="139"/>
    </row>
    <row r="4530" spans="4:4" x14ac:dyDescent="0.2">
      <c r="D4530" s="139"/>
    </row>
    <row r="4531" spans="4:4" x14ac:dyDescent="0.2">
      <c r="D4531" s="139"/>
    </row>
    <row r="4532" spans="4:4" x14ac:dyDescent="0.2">
      <c r="D4532" s="139"/>
    </row>
    <row r="4533" spans="4:4" x14ac:dyDescent="0.2">
      <c r="D4533" s="139"/>
    </row>
    <row r="4534" spans="4:4" x14ac:dyDescent="0.2">
      <c r="D4534" s="139"/>
    </row>
    <row r="4535" spans="4:4" x14ac:dyDescent="0.2">
      <c r="D4535" s="139"/>
    </row>
    <row r="4536" spans="4:4" x14ac:dyDescent="0.2">
      <c r="D4536" s="139"/>
    </row>
    <row r="4537" spans="4:4" x14ac:dyDescent="0.2">
      <c r="D4537" s="139"/>
    </row>
    <row r="4538" spans="4:4" x14ac:dyDescent="0.2">
      <c r="D4538" s="139"/>
    </row>
    <row r="4539" spans="4:4" x14ac:dyDescent="0.2">
      <c r="D4539" s="139"/>
    </row>
    <row r="4540" spans="4:4" x14ac:dyDescent="0.2">
      <c r="D4540" s="139"/>
    </row>
    <row r="4541" spans="4:4" x14ac:dyDescent="0.2">
      <c r="D4541" s="139"/>
    </row>
    <row r="4542" spans="4:4" x14ac:dyDescent="0.2">
      <c r="D4542" s="139"/>
    </row>
    <row r="4543" spans="4:4" x14ac:dyDescent="0.2">
      <c r="D4543" s="139"/>
    </row>
    <row r="4544" spans="4:4" x14ac:dyDescent="0.2">
      <c r="D4544" s="139"/>
    </row>
    <row r="4545" spans="4:4" x14ac:dyDescent="0.2">
      <c r="D4545" s="139"/>
    </row>
    <row r="4546" spans="4:4" x14ac:dyDescent="0.2">
      <c r="D4546" s="139"/>
    </row>
    <row r="4547" spans="4:4" x14ac:dyDescent="0.2">
      <c r="D4547" s="139"/>
    </row>
    <row r="4548" spans="4:4" x14ac:dyDescent="0.2">
      <c r="D4548" s="139"/>
    </row>
    <row r="4549" spans="4:4" x14ac:dyDescent="0.2">
      <c r="D4549" s="139"/>
    </row>
    <row r="4550" spans="4:4" x14ac:dyDescent="0.2">
      <c r="D4550" s="139"/>
    </row>
    <row r="4551" spans="4:4" x14ac:dyDescent="0.2">
      <c r="D4551" s="139"/>
    </row>
    <row r="4552" spans="4:4" x14ac:dyDescent="0.2">
      <c r="D4552" s="139"/>
    </row>
    <row r="4553" spans="4:4" x14ac:dyDescent="0.2">
      <c r="D4553" s="139"/>
    </row>
    <row r="4554" spans="4:4" x14ac:dyDescent="0.2">
      <c r="D4554" s="139"/>
    </row>
    <row r="4555" spans="4:4" x14ac:dyDescent="0.2">
      <c r="D4555" s="139"/>
    </row>
    <row r="4556" spans="4:4" x14ac:dyDescent="0.2">
      <c r="D4556" s="139"/>
    </row>
    <row r="4557" spans="4:4" x14ac:dyDescent="0.2">
      <c r="D4557" s="139"/>
    </row>
    <row r="4558" spans="4:4" x14ac:dyDescent="0.2">
      <c r="D4558" s="139"/>
    </row>
    <row r="4559" spans="4:4" x14ac:dyDescent="0.2">
      <c r="D4559" s="139"/>
    </row>
    <row r="4560" spans="4:4" x14ac:dyDescent="0.2">
      <c r="D4560" s="139"/>
    </row>
    <row r="4561" spans="4:4" x14ac:dyDescent="0.2">
      <c r="D4561" s="139"/>
    </row>
    <row r="4562" spans="4:4" x14ac:dyDescent="0.2">
      <c r="D4562" s="139"/>
    </row>
    <row r="4563" spans="4:4" x14ac:dyDescent="0.2">
      <c r="D4563" s="139"/>
    </row>
    <row r="4564" spans="4:4" x14ac:dyDescent="0.2">
      <c r="D4564" s="139"/>
    </row>
    <row r="4565" spans="4:4" x14ac:dyDescent="0.2">
      <c r="D4565" s="139"/>
    </row>
    <row r="4566" spans="4:4" x14ac:dyDescent="0.2">
      <c r="D4566" s="139"/>
    </row>
    <row r="4567" spans="4:4" x14ac:dyDescent="0.2">
      <c r="D4567" s="139"/>
    </row>
    <row r="4568" spans="4:4" x14ac:dyDescent="0.2">
      <c r="D4568" s="139"/>
    </row>
    <row r="4569" spans="4:4" x14ac:dyDescent="0.2">
      <c r="D4569" s="139"/>
    </row>
    <row r="4570" spans="4:4" x14ac:dyDescent="0.2">
      <c r="D4570" s="139"/>
    </row>
    <row r="4571" spans="4:4" x14ac:dyDescent="0.2">
      <c r="D4571" s="139"/>
    </row>
    <row r="4572" spans="4:4" x14ac:dyDescent="0.2">
      <c r="D4572" s="139"/>
    </row>
    <row r="4573" spans="4:4" x14ac:dyDescent="0.2">
      <c r="D4573" s="139"/>
    </row>
    <row r="4574" spans="4:4" x14ac:dyDescent="0.2">
      <c r="D4574" s="139"/>
    </row>
    <row r="4575" spans="4:4" x14ac:dyDescent="0.2">
      <c r="D4575" s="139"/>
    </row>
    <row r="4576" spans="4:4" x14ac:dyDescent="0.2">
      <c r="D4576" s="139"/>
    </row>
    <row r="4577" spans="4:4" x14ac:dyDescent="0.2">
      <c r="D4577" s="139"/>
    </row>
    <row r="4578" spans="4:4" x14ac:dyDescent="0.2">
      <c r="D4578" s="139"/>
    </row>
    <row r="4579" spans="4:4" x14ac:dyDescent="0.2">
      <c r="D4579" s="139"/>
    </row>
    <row r="4580" spans="4:4" x14ac:dyDescent="0.2">
      <c r="D4580" s="139"/>
    </row>
    <row r="4581" spans="4:4" x14ac:dyDescent="0.2">
      <c r="D4581" s="139"/>
    </row>
    <row r="4582" spans="4:4" x14ac:dyDescent="0.2">
      <c r="D4582" s="139"/>
    </row>
    <row r="4583" spans="4:4" x14ac:dyDescent="0.2">
      <c r="D4583" s="139"/>
    </row>
    <row r="4584" spans="4:4" x14ac:dyDescent="0.2">
      <c r="D4584" s="139"/>
    </row>
    <row r="4585" spans="4:4" x14ac:dyDescent="0.2">
      <c r="D4585" s="139"/>
    </row>
    <row r="4586" spans="4:4" x14ac:dyDescent="0.2">
      <c r="D4586" s="139"/>
    </row>
    <row r="4587" spans="4:4" x14ac:dyDescent="0.2">
      <c r="D4587" s="139"/>
    </row>
    <row r="4588" spans="4:4" x14ac:dyDescent="0.2">
      <c r="D4588" s="139"/>
    </row>
    <row r="4589" spans="4:4" x14ac:dyDescent="0.2">
      <c r="D4589" s="139"/>
    </row>
    <row r="4590" spans="4:4" x14ac:dyDescent="0.2">
      <c r="D4590" s="139"/>
    </row>
    <row r="4591" spans="4:4" x14ac:dyDescent="0.2">
      <c r="D4591" s="139"/>
    </row>
    <row r="4592" spans="4:4" x14ac:dyDescent="0.2">
      <c r="D4592" s="139"/>
    </row>
    <row r="4593" spans="4:4" x14ac:dyDescent="0.2">
      <c r="D4593" s="139"/>
    </row>
    <row r="4594" spans="4:4" x14ac:dyDescent="0.2">
      <c r="D4594" s="139"/>
    </row>
    <row r="4595" spans="4:4" x14ac:dyDescent="0.2">
      <c r="D4595" s="139"/>
    </row>
    <row r="4596" spans="4:4" x14ac:dyDescent="0.2">
      <c r="D4596" s="139"/>
    </row>
    <row r="4597" spans="4:4" x14ac:dyDescent="0.2">
      <c r="D4597" s="139"/>
    </row>
    <row r="4598" spans="4:4" x14ac:dyDescent="0.2">
      <c r="D4598" s="139"/>
    </row>
    <row r="4599" spans="4:4" x14ac:dyDescent="0.2">
      <c r="D4599" s="139"/>
    </row>
    <row r="4600" spans="4:4" x14ac:dyDescent="0.2">
      <c r="D4600" s="139"/>
    </row>
    <row r="4601" spans="4:4" x14ac:dyDescent="0.2">
      <c r="D4601" s="139"/>
    </row>
    <row r="4602" spans="4:4" x14ac:dyDescent="0.2">
      <c r="D4602" s="139"/>
    </row>
    <row r="4603" spans="4:4" x14ac:dyDescent="0.2">
      <c r="D4603" s="139"/>
    </row>
    <row r="4604" spans="4:4" x14ac:dyDescent="0.2">
      <c r="D4604" s="139"/>
    </row>
    <row r="4605" spans="4:4" x14ac:dyDescent="0.2">
      <c r="D4605" s="139"/>
    </row>
    <row r="4606" spans="4:4" x14ac:dyDescent="0.2">
      <c r="D4606" s="139"/>
    </row>
    <row r="4607" spans="4:4" x14ac:dyDescent="0.2">
      <c r="D4607" s="139"/>
    </row>
    <row r="4608" spans="4:4" x14ac:dyDescent="0.2">
      <c r="D4608" s="139"/>
    </row>
    <row r="4609" spans="4:4" x14ac:dyDescent="0.2">
      <c r="D4609" s="139"/>
    </row>
    <row r="4610" spans="4:4" x14ac:dyDescent="0.2">
      <c r="D4610" s="139"/>
    </row>
    <row r="4611" spans="4:4" x14ac:dyDescent="0.2">
      <c r="D4611" s="139"/>
    </row>
    <row r="4612" spans="4:4" x14ac:dyDescent="0.2">
      <c r="D4612" s="139"/>
    </row>
    <row r="4613" spans="4:4" x14ac:dyDescent="0.2">
      <c r="D4613" s="139"/>
    </row>
    <row r="4614" spans="4:4" x14ac:dyDescent="0.2">
      <c r="D4614" s="139"/>
    </row>
    <row r="4615" spans="4:4" x14ac:dyDescent="0.2">
      <c r="D4615" s="139"/>
    </row>
    <row r="4616" spans="4:4" x14ac:dyDescent="0.2">
      <c r="D4616" s="139"/>
    </row>
    <row r="4617" spans="4:4" x14ac:dyDescent="0.2">
      <c r="D4617" s="139"/>
    </row>
    <row r="4618" spans="4:4" x14ac:dyDescent="0.2">
      <c r="D4618" s="139"/>
    </row>
    <row r="4619" spans="4:4" x14ac:dyDescent="0.2">
      <c r="D4619" s="139"/>
    </row>
    <row r="4620" spans="4:4" x14ac:dyDescent="0.2">
      <c r="D4620" s="139"/>
    </row>
    <row r="4621" spans="4:4" x14ac:dyDescent="0.2">
      <c r="D4621" s="139"/>
    </row>
    <row r="4622" spans="4:4" x14ac:dyDescent="0.2">
      <c r="D4622" s="139"/>
    </row>
    <row r="4623" spans="4:4" x14ac:dyDescent="0.2">
      <c r="D4623" s="139"/>
    </row>
    <row r="4624" spans="4:4" x14ac:dyDescent="0.2">
      <c r="D4624" s="139"/>
    </row>
    <row r="4625" spans="4:4" x14ac:dyDescent="0.2">
      <c r="D4625" s="139"/>
    </row>
    <row r="4626" spans="4:4" x14ac:dyDescent="0.2">
      <c r="D4626" s="139"/>
    </row>
    <row r="4627" spans="4:4" x14ac:dyDescent="0.2">
      <c r="D4627" s="139"/>
    </row>
    <row r="4628" spans="4:4" x14ac:dyDescent="0.2">
      <c r="D4628" s="139"/>
    </row>
    <row r="4629" spans="4:4" x14ac:dyDescent="0.2">
      <c r="D4629" s="139"/>
    </row>
    <row r="4630" spans="4:4" x14ac:dyDescent="0.2">
      <c r="D4630" s="139"/>
    </row>
    <row r="4631" spans="4:4" x14ac:dyDescent="0.2">
      <c r="D4631" s="139"/>
    </row>
    <row r="4632" spans="4:4" x14ac:dyDescent="0.2">
      <c r="D4632" s="139"/>
    </row>
    <row r="4633" spans="4:4" x14ac:dyDescent="0.2">
      <c r="D4633" s="139"/>
    </row>
    <row r="4634" spans="4:4" x14ac:dyDescent="0.2">
      <c r="D4634" s="139"/>
    </row>
    <row r="4635" spans="4:4" x14ac:dyDescent="0.2">
      <c r="D4635" s="139"/>
    </row>
    <row r="4636" spans="4:4" x14ac:dyDescent="0.2">
      <c r="D4636" s="139"/>
    </row>
    <row r="4637" spans="4:4" x14ac:dyDescent="0.2">
      <c r="D4637" s="139"/>
    </row>
    <row r="4638" spans="4:4" x14ac:dyDescent="0.2">
      <c r="D4638" s="139"/>
    </row>
    <row r="4639" spans="4:4" x14ac:dyDescent="0.2">
      <c r="D4639" s="139"/>
    </row>
    <row r="4640" spans="4:4" x14ac:dyDescent="0.2">
      <c r="D4640" s="139"/>
    </row>
    <row r="4641" spans="4:4" x14ac:dyDescent="0.2">
      <c r="D4641" s="139"/>
    </row>
    <row r="4642" spans="4:4" x14ac:dyDescent="0.2">
      <c r="D4642" s="139"/>
    </row>
    <row r="4643" spans="4:4" x14ac:dyDescent="0.2">
      <c r="D4643" s="139"/>
    </row>
    <row r="4644" spans="4:4" x14ac:dyDescent="0.2">
      <c r="D4644" s="139"/>
    </row>
    <row r="4645" spans="4:4" x14ac:dyDescent="0.2">
      <c r="D4645" s="139"/>
    </row>
    <row r="4646" spans="4:4" x14ac:dyDescent="0.2">
      <c r="D4646" s="139"/>
    </row>
    <row r="4647" spans="4:4" x14ac:dyDescent="0.2">
      <c r="D4647" s="139"/>
    </row>
    <row r="4648" spans="4:4" x14ac:dyDescent="0.2">
      <c r="D4648" s="139"/>
    </row>
    <row r="4649" spans="4:4" x14ac:dyDescent="0.2">
      <c r="D4649" s="139"/>
    </row>
    <row r="4650" spans="4:4" x14ac:dyDescent="0.2">
      <c r="D4650" s="139"/>
    </row>
    <row r="4651" spans="4:4" x14ac:dyDescent="0.2">
      <c r="D4651" s="139"/>
    </row>
    <row r="4652" spans="4:4" x14ac:dyDescent="0.2">
      <c r="D4652" s="139"/>
    </row>
    <row r="4653" spans="4:4" x14ac:dyDescent="0.2">
      <c r="D4653" s="139"/>
    </row>
    <row r="4654" spans="4:4" x14ac:dyDescent="0.2">
      <c r="D4654" s="139"/>
    </row>
    <row r="4655" spans="4:4" x14ac:dyDescent="0.2">
      <c r="D4655" s="139"/>
    </row>
    <row r="4656" spans="4:4" x14ac:dyDescent="0.2">
      <c r="D4656" s="139"/>
    </row>
    <row r="4657" spans="4:4" x14ac:dyDescent="0.2">
      <c r="D4657" s="139"/>
    </row>
    <row r="4658" spans="4:4" x14ac:dyDescent="0.2">
      <c r="D4658" s="139"/>
    </row>
    <row r="4659" spans="4:4" x14ac:dyDescent="0.2">
      <c r="D4659" s="139"/>
    </row>
    <row r="4660" spans="4:4" x14ac:dyDescent="0.2">
      <c r="D4660" s="139"/>
    </row>
    <row r="4661" spans="4:4" x14ac:dyDescent="0.2">
      <c r="D4661" s="139"/>
    </row>
    <row r="4662" spans="4:4" x14ac:dyDescent="0.2">
      <c r="D4662" s="139"/>
    </row>
    <row r="4663" spans="4:4" x14ac:dyDescent="0.2">
      <c r="D4663" s="139"/>
    </row>
    <row r="4664" spans="4:4" x14ac:dyDescent="0.2">
      <c r="D4664" s="139"/>
    </row>
    <row r="4665" spans="4:4" x14ac:dyDescent="0.2">
      <c r="D4665" s="139"/>
    </row>
    <row r="4666" spans="4:4" x14ac:dyDescent="0.2">
      <c r="D4666" s="139"/>
    </row>
    <row r="4667" spans="4:4" x14ac:dyDescent="0.2">
      <c r="D4667" s="139"/>
    </row>
    <row r="4668" spans="4:4" x14ac:dyDescent="0.2">
      <c r="D4668" s="139"/>
    </row>
    <row r="4669" spans="4:4" x14ac:dyDescent="0.2">
      <c r="D4669" s="139"/>
    </row>
    <row r="4670" spans="4:4" x14ac:dyDescent="0.2">
      <c r="D4670" s="139"/>
    </row>
    <row r="4671" spans="4:4" x14ac:dyDescent="0.2">
      <c r="D4671" s="139"/>
    </row>
    <row r="4672" spans="4:4" x14ac:dyDescent="0.2">
      <c r="D4672" s="139"/>
    </row>
    <row r="4673" spans="4:4" x14ac:dyDescent="0.2">
      <c r="D4673" s="139"/>
    </row>
    <row r="4674" spans="4:4" x14ac:dyDescent="0.2">
      <c r="D4674" s="139"/>
    </row>
    <row r="4675" spans="4:4" x14ac:dyDescent="0.2">
      <c r="D4675" s="139"/>
    </row>
    <row r="4676" spans="4:4" x14ac:dyDescent="0.2">
      <c r="D4676" s="139"/>
    </row>
    <row r="4677" spans="4:4" x14ac:dyDescent="0.2">
      <c r="D4677" s="139"/>
    </row>
    <row r="4678" spans="4:4" x14ac:dyDescent="0.2">
      <c r="D4678" s="139"/>
    </row>
    <row r="4679" spans="4:4" x14ac:dyDescent="0.2">
      <c r="D4679" s="139"/>
    </row>
    <row r="4680" spans="4:4" x14ac:dyDescent="0.2">
      <c r="D4680" s="139"/>
    </row>
    <row r="4681" spans="4:4" x14ac:dyDescent="0.2">
      <c r="D4681" s="139"/>
    </row>
    <row r="4682" spans="4:4" x14ac:dyDescent="0.2">
      <c r="D4682" s="139"/>
    </row>
    <row r="4683" spans="4:4" x14ac:dyDescent="0.2">
      <c r="D4683" s="139"/>
    </row>
    <row r="4684" spans="4:4" x14ac:dyDescent="0.2">
      <c r="D4684" s="139"/>
    </row>
    <row r="4685" spans="4:4" x14ac:dyDescent="0.2">
      <c r="D4685" s="139"/>
    </row>
    <row r="4686" spans="4:4" x14ac:dyDescent="0.2">
      <c r="D4686" s="139"/>
    </row>
    <row r="4687" spans="4:4" x14ac:dyDescent="0.2">
      <c r="D4687" s="139"/>
    </row>
    <row r="4688" spans="4:4" x14ac:dyDescent="0.2">
      <c r="D4688" s="139"/>
    </row>
    <row r="4689" spans="4:4" x14ac:dyDescent="0.2">
      <c r="D4689" s="139"/>
    </row>
    <row r="4690" spans="4:4" x14ac:dyDescent="0.2">
      <c r="D4690" s="139"/>
    </row>
    <row r="4691" spans="4:4" x14ac:dyDescent="0.2">
      <c r="D4691" s="139"/>
    </row>
    <row r="4692" spans="4:4" x14ac:dyDescent="0.2">
      <c r="D4692" s="139"/>
    </row>
    <row r="4693" spans="4:4" x14ac:dyDescent="0.2">
      <c r="D4693" s="139"/>
    </row>
    <row r="4694" spans="4:4" x14ac:dyDescent="0.2">
      <c r="D4694" s="139"/>
    </row>
    <row r="4695" spans="4:4" x14ac:dyDescent="0.2">
      <c r="D4695" s="139"/>
    </row>
    <row r="4696" spans="4:4" x14ac:dyDescent="0.2">
      <c r="D4696" s="139"/>
    </row>
    <row r="4697" spans="4:4" x14ac:dyDescent="0.2">
      <c r="D4697" s="139"/>
    </row>
    <row r="4698" spans="4:4" x14ac:dyDescent="0.2">
      <c r="D4698" s="139"/>
    </row>
    <row r="4699" spans="4:4" x14ac:dyDescent="0.2">
      <c r="D4699" s="139"/>
    </row>
    <row r="4700" spans="4:4" x14ac:dyDescent="0.2">
      <c r="D4700" s="139"/>
    </row>
    <row r="4701" spans="4:4" x14ac:dyDescent="0.2">
      <c r="D4701" s="139"/>
    </row>
    <row r="4702" spans="4:4" x14ac:dyDescent="0.2">
      <c r="D4702" s="139"/>
    </row>
    <row r="4703" spans="4:4" x14ac:dyDescent="0.2">
      <c r="D4703" s="139"/>
    </row>
    <row r="4704" spans="4:4" x14ac:dyDescent="0.2">
      <c r="D4704" s="139"/>
    </row>
    <row r="4705" spans="4:4" x14ac:dyDescent="0.2">
      <c r="D4705" s="139"/>
    </row>
    <row r="4706" spans="4:4" x14ac:dyDescent="0.2">
      <c r="D4706" s="139"/>
    </row>
    <row r="4707" spans="4:4" x14ac:dyDescent="0.2">
      <c r="D4707" s="139"/>
    </row>
    <row r="4708" spans="4:4" x14ac:dyDescent="0.2">
      <c r="D4708" s="139"/>
    </row>
    <row r="4709" spans="4:4" x14ac:dyDescent="0.2">
      <c r="D4709" s="139"/>
    </row>
    <row r="4710" spans="4:4" x14ac:dyDescent="0.2">
      <c r="D4710" s="139"/>
    </row>
    <row r="4711" spans="4:4" x14ac:dyDescent="0.2">
      <c r="D4711" s="139"/>
    </row>
    <row r="4712" spans="4:4" x14ac:dyDescent="0.2">
      <c r="D4712" s="139"/>
    </row>
    <row r="4713" spans="4:4" x14ac:dyDescent="0.2">
      <c r="D4713" s="139"/>
    </row>
    <row r="4714" spans="4:4" x14ac:dyDescent="0.2">
      <c r="D4714" s="139"/>
    </row>
    <row r="4715" spans="4:4" x14ac:dyDescent="0.2">
      <c r="D4715" s="139"/>
    </row>
    <row r="4716" spans="4:4" x14ac:dyDescent="0.2">
      <c r="D4716" s="139"/>
    </row>
    <row r="4717" spans="4:4" x14ac:dyDescent="0.2">
      <c r="D4717" s="139"/>
    </row>
    <row r="4718" spans="4:4" x14ac:dyDescent="0.2">
      <c r="D4718" s="139"/>
    </row>
    <row r="4719" spans="4:4" x14ac:dyDescent="0.2">
      <c r="D4719" s="139"/>
    </row>
    <row r="4720" spans="4:4" x14ac:dyDescent="0.2">
      <c r="D4720" s="139"/>
    </row>
    <row r="4721" spans="4:4" x14ac:dyDescent="0.2">
      <c r="D4721" s="139"/>
    </row>
    <row r="4722" spans="4:4" x14ac:dyDescent="0.2">
      <c r="D4722" s="139"/>
    </row>
    <row r="4723" spans="4:4" x14ac:dyDescent="0.2">
      <c r="D4723" s="139"/>
    </row>
    <row r="4724" spans="4:4" x14ac:dyDescent="0.2">
      <c r="D4724" s="139"/>
    </row>
    <row r="4725" spans="4:4" x14ac:dyDescent="0.2">
      <c r="D4725" s="139"/>
    </row>
    <row r="4726" spans="4:4" x14ac:dyDescent="0.2">
      <c r="D4726" s="139"/>
    </row>
    <row r="4727" spans="4:4" x14ac:dyDescent="0.2">
      <c r="D4727" s="139"/>
    </row>
    <row r="4728" spans="4:4" x14ac:dyDescent="0.2">
      <c r="D4728" s="139"/>
    </row>
    <row r="4729" spans="4:4" x14ac:dyDescent="0.2">
      <c r="D4729" s="139"/>
    </row>
    <row r="4730" spans="4:4" x14ac:dyDescent="0.2">
      <c r="D4730" s="139"/>
    </row>
    <row r="4731" spans="4:4" x14ac:dyDescent="0.2">
      <c r="D4731" s="139"/>
    </row>
    <row r="4732" spans="4:4" x14ac:dyDescent="0.2">
      <c r="D4732" s="139"/>
    </row>
    <row r="4733" spans="4:4" x14ac:dyDescent="0.2">
      <c r="D4733" s="139"/>
    </row>
    <row r="4734" spans="4:4" x14ac:dyDescent="0.2">
      <c r="D4734" s="139"/>
    </row>
    <row r="4735" spans="4:4" x14ac:dyDescent="0.2">
      <c r="D4735" s="139"/>
    </row>
    <row r="4736" spans="4:4" x14ac:dyDescent="0.2">
      <c r="D4736" s="139"/>
    </row>
    <row r="4737" spans="4:4" x14ac:dyDescent="0.2">
      <c r="D4737" s="139"/>
    </row>
    <row r="4738" spans="4:4" x14ac:dyDescent="0.2">
      <c r="D4738" s="139"/>
    </row>
    <row r="4739" spans="4:4" x14ac:dyDescent="0.2">
      <c r="D4739" s="139"/>
    </row>
    <row r="4740" spans="4:4" x14ac:dyDescent="0.2">
      <c r="D4740" s="139"/>
    </row>
    <row r="4741" spans="4:4" x14ac:dyDescent="0.2">
      <c r="D4741" s="139"/>
    </row>
    <row r="4742" spans="4:4" x14ac:dyDescent="0.2">
      <c r="D4742" s="139"/>
    </row>
    <row r="4743" spans="4:4" x14ac:dyDescent="0.2">
      <c r="D4743" s="139"/>
    </row>
    <row r="4744" spans="4:4" x14ac:dyDescent="0.2">
      <c r="D4744" s="139"/>
    </row>
    <row r="4745" spans="4:4" x14ac:dyDescent="0.2">
      <c r="D4745" s="139"/>
    </row>
    <row r="4746" spans="4:4" x14ac:dyDescent="0.2">
      <c r="D4746" s="139"/>
    </row>
    <row r="4747" spans="4:4" x14ac:dyDescent="0.2">
      <c r="D4747" s="139"/>
    </row>
    <row r="4748" spans="4:4" x14ac:dyDescent="0.2">
      <c r="D4748" s="139"/>
    </row>
    <row r="4749" spans="4:4" x14ac:dyDescent="0.2">
      <c r="D4749" s="139"/>
    </row>
    <row r="4750" spans="4:4" x14ac:dyDescent="0.2">
      <c r="D4750" s="139"/>
    </row>
    <row r="4751" spans="4:4" x14ac:dyDescent="0.2">
      <c r="D4751" s="139"/>
    </row>
    <row r="4752" spans="4:4" x14ac:dyDescent="0.2">
      <c r="D4752" s="139"/>
    </row>
    <row r="4753" spans="4:4" x14ac:dyDescent="0.2">
      <c r="D4753" s="139"/>
    </row>
    <row r="4754" spans="4:4" x14ac:dyDescent="0.2">
      <c r="D4754" s="139"/>
    </row>
    <row r="4755" spans="4:4" x14ac:dyDescent="0.2">
      <c r="D4755" s="139"/>
    </row>
    <row r="4756" spans="4:4" x14ac:dyDescent="0.2">
      <c r="D4756" s="139"/>
    </row>
    <row r="4757" spans="4:4" x14ac:dyDescent="0.2">
      <c r="D4757" s="139"/>
    </row>
    <row r="4758" spans="4:4" x14ac:dyDescent="0.2">
      <c r="D4758" s="139"/>
    </row>
    <row r="4759" spans="4:4" x14ac:dyDescent="0.2">
      <c r="D4759" s="139"/>
    </row>
    <row r="4760" spans="4:4" x14ac:dyDescent="0.2">
      <c r="D4760" s="139"/>
    </row>
    <row r="4761" spans="4:4" x14ac:dyDescent="0.2">
      <c r="D4761" s="139"/>
    </row>
    <row r="4762" spans="4:4" x14ac:dyDescent="0.2">
      <c r="D4762" s="139"/>
    </row>
    <row r="4763" spans="4:4" x14ac:dyDescent="0.2">
      <c r="D4763" s="139"/>
    </row>
    <row r="4764" spans="4:4" x14ac:dyDescent="0.2">
      <c r="D4764" s="139"/>
    </row>
    <row r="4765" spans="4:4" x14ac:dyDescent="0.2">
      <c r="D4765" s="139"/>
    </row>
    <row r="4766" spans="4:4" x14ac:dyDescent="0.2">
      <c r="D4766" s="139"/>
    </row>
    <row r="4767" spans="4:4" x14ac:dyDescent="0.2">
      <c r="D4767" s="139"/>
    </row>
    <row r="4768" spans="4:4" x14ac:dyDescent="0.2">
      <c r="D4768" s="139"/>
    </row>
    <row r="4769" spans="4:4" x14ac:dyDescent="0.2">
      <c r="D4769" s="139"/>
    </row>
    <row r="4770" spans="4:4" x14ac:dyDescent="0.2">
      <c r="D4770" s="139"/>
    </row>
    <row r="4771" spans="4:4" x14ac:dyDescent="0.2">
      <c r="D4771" s="139"/>
    </row>
    <row r="4772" spans="4:4" x14ac:dyDescent="0.2">
      <c r="D4772" s="139"/>
    </row>
    <row r="4773" spans="4:4" x14ac:dyDescent="0.2">
      <c r="D4773" s="139"/>
    </row>
    <row r="4774" spans="4:4" x14ac:dyDescent="0.2">
      <c r="D4774" s="139"/>
    </row>
    <row r="4775" spans="4:4" x14ac:dyDescent="0.2">
      <c r="D4775" s="139"/>
    </row>
    <row r="4776" spans="4:4" x14ac:dyDescent="0.2">
      <c r="D4776" s="139"/>
    </row>
    <row r="4777" spans="4:4" x14ac:dyDescent="0.2">
      <c r="D4777" s="139"/>
    </row>
    <row r="4778" spans="4:4" x14ac:dyDescent="0.2">
      <c r="D4778" s="139"/>
    </row>
    <row r="4779" spans="4:4" x14ac:dyDescent="0.2">
      <c r="D4779" s="139"/>
    </row>
    <row r="4780" spans="4:4" x14ac:dyDescent="0.2">
      <c r="D4780" s="139"/>
    </row>
    <row r="4781" spans="4:4" x14ac:dyDescent="0.2">
      <c r="D4781" s="139"/>
    </row>
    <row r="4782" spans="4:4" x14ac:dyDescent="0.2">
      <c r="D4782" s="139"/>
    </row>
    <row r="4783" spans="4:4" x14ac:dyDescent="0.2">
      <c r="D4783" s="139"/>
    </row>
    <row r="4784" spans="4:4" x14ac:dyDescent="0.2">
      <c r="D4784" s="139"/>
    </row>
    <row r="4785" spans="4:4" x14ac:dyDescent="0.2">
      <c r="D4785" s="139"/>
    </row>
    <row r="4786" spans="4:4" x14ac:dyDescent="0.2">
      <c r="D4786" s="139"/>
    </row>
    <row r="4787" spans="4:4" x14ac:dyDescent="0.2">
      <c r="D4787" s="139"/>
    </row>
    <row r="4788" spans="4:4" x14ac:dyDescent="0.2">
      <c r="D4788" s="139"/>
    </row>
    <row r="4789" spans="4:4" x14ac:dyDescent="0.2">
      <c r="D4789" s="139"/>
    </row>
    <row r="4790" spans="4:4" x14ac:dyDescent="0.2">
      <c r="D4790" s="139"/>
    </row>
    <row r="4791" spans="4:4" x14ac:dyDescent="0.2">
      <c r="D4791" s="139"/>
    </row>
    <row r="4792" spans="4:4" x14ac:dyDescent="0.2">
      <c r="D4792" s="139"/>
    </row>
    <row r="4793" spans="4:4" x14ac:dyDescent="0.2">
      <c r="D4793" s="139"/>
    </row>
    <row r="4794" spans="4:4" x14ac:dyDescent="0.2">
      <c r="D4794" s="139"/>
    </row>
    <row r="4795" spans="4:4" x14ac:dyDescent="0.2">
      <c r="D4795" s="139"/>
    </row>
    <row r="4796" spans="4:4" x14ac:dyDescent="0.2">
      <c r="D4796" s="139"/>
    </row>
    <row r="4797" spans="4:4" x14ac:dyDescent="0.2">
      <c r="D4797" s="139"/>
    </row>
    <row r="4798" spans="4:4" x14ac:dyDescent="0.2">
      <c r="D4798" s="139"/>
    </row>
    <row r="4799" spans="4:4" x14ac:dyDescent="0.2">
      <c r="D4799" s="139"/>
    </row>
    <row r="4800" spans="4:4" x14ac:dyDescent="0.2">
      <c r="D4800" s="139"/>
    </row>
    <row r="4801" spans="4:4" x14ac:dyDescent="0.2">
      <c r="D4801" s="139"/>
    </row>
    <row r="4802" spans="4:4" x14ac:dyDescent="0.2">
      <c r="D4802" s="139"/>
    </row>
    <row r="4803" spans="4:4" x14ac:dyDescent="0.2">
      <c r="D4803" s="139"/>
    </row>
    <row r="4804" spans="4:4" x14ac:dyDescent="0.2">
      <c r="D4804" s="139"/>
    </row>
    <row r="4805" spans="4:4" x14ac:dyDescent="0.2">
      <c r="D4805" s="139"/>
    </row>
    <row r="4806" spans="4:4" x14ac:dyDescent="0.2">
      <c r="D4806" s="139"/>
    </row>
    <row r="4807" spans="4:4" x14ac:dyDescent="0.2">
      <c r="D4807" s="139"/>
    </row>
    <row r="4808" spans="4:4" x14ac:dyDescent="0.2">
      <c r="D4808" s="139"/>
    </row>
    <row r="4809" spans="4:4" x14ac:dyDescent="0.2">
      <c r="D4809" s="139"/>
    </row>
    <row r="4810" spans="4:4" x14ac:dyDescent="0.2">
      <c r="D4810" s="139"/>
    </row>
    <row r="4811" spans="4:4" x14ac:dyDescent="0.2">
      <c r="D4811" s="139"/>
    </row>
    <row r="4812" spans="4:4" x14ac:dyDescent="0.2">
      <c r="D4812" s="139"/>
    </row>
    <row r="4813" spans="4:4" x14ac:dyDescent="0.2">
      <c r="D4813" s="139"/>
    </row>
    <row r="4814" spans="4:4" x14ac:dyDescent="0.2">
      <c r="D4814" s="139"/>
    </row>
    <row r="4815" spans="4:4" x14ac:dyDescent="0.2">
      <c r="D4815" s="139"/>
    </row>
    <row r="4816" spans="4:4" x14ac:dyDescent="0.2">
      <c r="D4816" s="139"/>
    </row>
    <row r="4817" spans="4:4" x14ac:dyDescent="0.2">
      <c r="D4817" s="139"/>
    </row>
    <row r="4818" spans="4:4" x14ac:dyDescent="0.2">
      <c r="D4818" s="139"/>
    </row>
    <row r="4819" spans="4:4" x14ac:dyDescent="0.2">
      <c r="D4819" s="139"/>
    </row>
    <row r="4820" spans="4:4" x14ac:dyDescent="0.2">
      <c r="D4820" s="139"/>
    </row>
    <row r="4821" spans="4:4" x14ac:dyDescent="0.2">
      <c r="D4821" s="139"/>
    </row>
    <row r="4822" spans="4:4" x14ac:dyDescent="0.2">
      <c r="D4822" s="139"/>
    </row>
    <row r="4823" spans="4:4" x14ac:dyDescent="0.2">
      <c r="D4823" s="139"/>
    </row>
    <row r="4824" spans="4:4" x14ac:dyDescent="0.2">
      <c r="D4824" s="139"/>
    </row>
    <row r="4825" spans="4:4" x14ac:dyDescent="0.2">
      <c r="D4825" s="139"/>
    </row>
    <row r="4826" spans="4:4" x14ac:dyDescent="0.2">
      <c r="D4826" s="139"/>
    </row>
    <row r="4827" spans="4:4" x14ac:dyDescent="0.2">
      <c r="D4827" s="139"/>
    </row>
    <row r="4828" spans="4:4" x14ac:dyDescent="0.2">
      <c r="D4828" s="139"/>
    </row>
    <row r="4829" spans="4:4" x14ac:dyDescent="0.2">
      <c r="D4829" s="139"/>
    </row>
    <row r="4830" spans="4:4" x14ac:dyDescent="0.2">
      <c r="D4830" s="139"/>
    </row>
    <row r="4831" spans="4:4" x14ac:dyDescent="0.2">
      <c r="D4831" s="139"/>
    </row>
    <row r="4832" spans="4:4" x14ac:dyDescent="0.2">
      <c r="D4832" s="139"/>
    </row>
    <row r="4833" spans="4:4" x14ac:dyDescent="0.2">
      <c r="D4833" s="139"/>
    </row>
    <row r="4834" spans="4:4" x14ac:dyDescent="0.2">
      <c r="D4834" s="139"/>
    </row>
    <row r="4835" spans="4:4" x14ac:dyDescent="0.2">
      <c r="D4835" s="139"/>
    </row>
    <row r="4836" spans="4:4" x14ac:dyDescent="0.2">
      <c r="D4836" s="139"/>
    </row>
    <row r="4837" spans="4:4" x14ac:dyDescent="0.2">
      <c r="D4837" s="139"/>
    </row>
    <row r="4838" spans="4:4" x14ac:dyDescent="0.2">
      <c r="D4838" s="139"/>
    </row>
    <row r="4839" spans="4:4" x14ac:dyDescent="0.2">
      <c r="D4839" s="139"/>
    </row>
    <row r="4840" spans="4:4" x14ac:dyDescent="0.2">
      <c r="D4840" s="139"/>
    </row>
    <row r="4841" spans="4:4" x14ac:dyDescent="0.2">
      <c r="D4841" s="139"/>
    </row>
    <row r="4842" spans="4:4" x14ac:dyDescent="0.2">
      <c r="D4842" s="139"/>
    </row>
    <row r="4843" spans="4:4" x14ac:dyDescent="0.2">
      <c r="D4843" s="139"/>
    </row>
    <row r="4844" spans="4:4" x14ac:dyDescent="0.2">
      <c r="D4844" s="139"/>
    </row>
    <row r="4845" spans="4:4" x14ac:dyDescent="0.2">
      <c r="D4845" s="139"/>
    </row>
    <row r="4846" spans="4:4" x14ac:dyDescent="0.2">
      <c r="D4846" s="139"/>
    </row>
    <row r="4847" spans="4:4" x14ac:dyDescent="0.2">
      <c r="D4847" s="139"/>
    </row>
    <row r="4848" spans="4:4" x14ac:dyDescent="0.2">
      <c r="D4848" s="139"/>
    </row>
    <row r="4849" spans="4:4" x14ac:dyDescent="0.2">
      <c r="D4849" s="139"/>
    </row>
    <row r="4850" spans="4:4" x14ac:dyDescent="0.2">
      <c r="D4850" s="139"/>
    </row>
    <row r="4851" spans="4:4" x14ac:dyDescent="0.2">
      <c r="D4851" s="139"/>
    </row>
    <row r="4852" spans="4:4" x14ac:dyDescent="0.2">
      <c r="D4852" s="139"/>
    </row>
    <row r="4853" spans="4:4" x14ac:dyDescent="0.2">
      <c r="D4853" s="139"/>
    </row>
    <row r="4854" spans="4:4" x14ac:dyDescent="0.2">
      <c r="D4854" s="139"/>
    </row>
    <row r="4855" spans="4:4" x14ac:dyDescent="0.2">
      <c r="D4855" s="139"/>
    </row>
    <row r="4856" spans="4:4" x14ac:dyDescent="0.2">
      <c r="D4856" s="139"/>
    </row>
    <row r="4857" spans="4:4" x14ac:dyDescent="0.2">
      <c r="D4857" s="139"/>
    </row>
    <row r="4858" spans="4:4" x14ac:dyDescent="0.2">
      <c r="D4858" s="139"/>
    </row>
    <row r="4859" spans="4:4" x14ac:dyDescent="0.2">
      <c r="D4859" s="139"/>
    </row>
    <row r="4860" spans="4:4" x14ac:dyDescent="0.2">
      <c r="D4860" s="139"/>
    </row>
    <row r="4861" spans="4:4" x14ac:dyDescent="0.2">
      <c r="D4861" s="139"/>
    </row>
    <row r="4862" spans="4:4" x14ac:dyDescent="0.2">
      <c r="D4862" s="139"/>
    </row>
    <row r="4863" spans="4:4" x14ac:dyDescent="0.2">
      <c r="D4863" s="139"/>
    </row>
    <row r="4864" spans="4:4" x14ac:dyDescent="0.2">
      <c r="D4864" s="139"/>
    </row>
    <row r="4865" spans="4:4" x14ac:dyDescent="0.2">
      <c r="D4865" s="139"/>
    </row>
    <row r="4866" spans="4:4" x14ac:dyDescent="0.2">
      <c r="D4866" s="139"/>
    </row>
    <row r="4867" spans="4:4" x14ac:dyDescent="0.2">
      <c r="D4867" s="139"/>
    </row>
    <row r="4868" spans="4:4" x14ac:dyDescent="0.2">
      <c r="D4868" s="139"/>
    </row>
    <row r="4869" spans="4:4" x14ac:dyDescent="0.2">
      <c r="D4869" s="139"/>
    </row>
    <row r="4870" spans="4:4" x14ac:dyDescent="0.2">
      <c r="D4870" s="139"/>
    </row>
    <row r="4871" spans="4:4" x14ac:dyDescent="0.2">
      <c r="D4871" s="139"/>
    </row>
    <row r="4872" spans="4:4" x14ac:dyDescent="0.2">
      <c r="D4872" s="139"/>
    </row>
    <row r="4873" spans="4:4" x14ac:dyDescent="0.2">
      <c r="D4873" s="139"/>
    </row>
    <row r="4874" spans="4:4" x14ac:dyDescent="0.2">
      <c r="D4874" s="139"/>
    </row>
    <row r="4875" spans="4:4" x14ac:dyDescent="0.2">
      <c r="D4875" s="139"/>
    </row>
    <row r="4876" spans="4:4" x14ac:dyDescent="0.2">
      <c r="D4876" s="139"/>
    </row>
    <row r="4877" spans="4:4" x14ac:dyDescent="0.2">
      <c r="D4877" s="139"/>
    </row>
    <row r="4878" spans="4:4" x14ac:dyDescent="0.2">
      <c r="D4878" s="139"/>
    </row>
    <row r="4879" spans="4:4" x14ac:dyDescent="0.2">
      <c r="D4879" s="139"/>
    </row>
    <row r="4880" spans="4:4" x14ac:dyDescent="0.2">
      <c r="D4880" s="139"/>
    </row>
    <row r="4881" spans="4:4" x14ac:dyDescent="0.2">
      <c r="D4881" s="139"/>
    </row>
    <row r="4882" spans="4:4" x14ac:dyDescent="0.2">
      <c r="D4882" s="139"/>
    </row>
    <row r="4883" spans="4:4" x14ac:dyDescent="0.2">
      <c r="D4883" s="139"/>
    </row>
    <row r="4884" spans="4:4" x14ac:dyDescent="0.2">
      <c r="D4884" s="139"/>
    </row>
    <row r="4885" spans="4:4" x14ac:dyDescent="0.2">
      <c r="D4885" s="139"/>
    </row>
    <row r="4886" spans="4:4" x14ac:dyDescent="0.2">
      <c r="D4886" s="139"/>
    </row>
    <row r="4887" spans="4:4" x14ac:dyDescent="0.2">
      <c r="D4887" s="139"/>
    </row>
    <row r="4888" spans="4:4" x14ac:dyDescent="0.2">
      <c r="D4888" s="139"/>
    </row>
    <row r="4889" spans="4:4" x14ac:dyDescent="0.2">
      <c r="D4889" s="139"/>
    </row>
    <row r="4890" spans="4:4" x14ac:dyDescent="0.2">
      <c r="D4890" s="139"/>
    </row>
    <row r="4891" spans="4:4" x14ac:dyDescent="0.2">
      <c r="D4891" s="139"/>
    </row>
    <row r="4892" spans="4:4" x14ac:dyDescent="0.2">
      <c r="D4892" s="139"/>
    </row>
    <row r="4893" spans="4:4" x14ac:dyDescent="0.2">
      <c r="D4893" s="139"/>
    </row>
    <row r="4894" spans="4:4" x14ac:dyDescent="0.2">
      <c r="D4894" s="139"/>
    </row>
    <row r="4895" spans="4:4" x14ac:dyDescent="0.2">
      <c r="D4895" s="139"/>
    </row>
    <row r="4896" spans="4:4" x14ac:dyDescent="0.2">
      <c r="D4896" s="139"/>
    </row>
    <row r="4897" spans="4:4" x14ac:dyDescent="0.2">
      <c r="D4897" s="139"/>
    </row>
    <row r="4898" spans="4:4" x14ac:dyDescent="0.2">
      <c r="D4898" s="139"/>
    </row>
    <row r="4899" spans="4:4" x14ac:dyDescent="0.2">
      <c r="D4899" s="139"/>
    </row>
    <row r="4900" spans="4:4" x14ac:dyDescent="0.2">
      <c r="D4900" s="139"/>
    </row>
    <row r="4901" spans="4:4" x14ac:dyDescent="0.2">
      <c r="D4901" s="139"/>
    </row>
    <row r="4902" spans="4:4" x14ac:dyDescent="0.2">
      <c r="D4902" s="139"/>
    </row>
    <row r="4903" spans="4:4" x14ac:dyDescent="0.2">
      <c r="D4903" s="139"/>
    </row>
    <row r="4904" spans="4:4" x14ac:dyDescent="0.2">
      <c r="D4904" s="139"/>
    </row>
    <row r="4905" spans="4:4" x14ac:dyDescent="0.2">
      <c r="D4905" s="139"/>
    </row>
    <row r="4906" spans="4:4" x14ac:dyDescent="0.2">
      <c r="D4906" s="139"/>
    </row>
    <row r="4907" spans="4:4" x14ac:dyDescent="0.2">
      <c r="D4907" s="139"/>
    </row>
    <row r="4908" spans="4:4" x14ac:dyDescent="0.2">
      <c r="D4908" s="139"/>
    </row>
    <row r="4909" spans="4:4" x14ac:dyDescent="0.2">
      <c r="D4909" s="139"/>
    </row>
    <row r="4910" spans="4:4" x14ac:dyDescent="0.2">
      <c r="D4910" s="139"/>
    </row>
    <row r="4911" spans="4:4" x14ac:dyDescent="0.2">
      <c r="D4911" s="139"/>
    </row>
    <row r="4912" spans="4:4" x14ac:dyDescent="0.2">
      <c r="D4912" s="139"/>
    </row>
    <row r="4913" spans="4:4" x14ac:dyDescent="0.2">
      <c r="D4913" s="139"/>
    </row>
    <row r="4914" spans="4:4" x14ac:dyDescent="0.2">
      <c r="D4914" s="139"/>
    </row>
    <row r="4915" spans="4:4" x14ac:dyDescent="0.2">
      <c r="D4915" s="139"/>
    </row>
    <row r="4916" spans="4:4" x14ac:dyDescent="0.2">
      <c r="D4916" s="139"/>
    </row>
    <row r="4917" spans="4:4" x14ac:dyDescent="0.2">
      <c r="D4917" s="139"/>
    </row>
    <row r="4918" spans="4:4" x14ac:dyDescent="0.2">
      <c r="D4918" s="139"/>
    </row>
    <row r="4919" spans="4:4" x14ac:dyDescent="0.2">
      <c r="D4919" s="139"/>
    </row>
    <row r="4920" spans="4:4" x14ac:dyDescent="0.2">
      <c r="D4920" s="139"/>
    </row>
    <row r="4921" spans="4:4" x14ac:dyDescent="0.2">
      <c r="D4921" s="139"/>
    </row>
    <row r="4922" spans="4:4" x14ac:dyDescent="0.2">
      <c r="D4922" s="139"/>
    </row>
    <row r="4923" spans="4:4" x14ac:dyDescent="0.2">
      <c r="D4923" s="139"/>
    </row>
    <row r="4924" spans="4:4" x14ac:dyDescent="0.2">
      <c r="D4924" s="139"/>
    </row>
    <row r="4925" spans="4:4" x14ac:dyDescent="0.2">
      <c r="D4925" s="139"/>
    </row>
    <row r="4926" spans="4:4" x14ac:dyDescent="0.2">
      <c r="D4926" s="139"/>
    </row>
    <row r="4927" spans="4:4" x14ac:dyDescent="0.2">
      <c r="D4927" s="139"/>
    </row>
    <row r="4928" spans="4:4" x14ac:dyDescent="0.2">
      <c r="D4928" s="139"/>
    </row>
    <row r="4929" spans="4:4" x14ac:dyDescent="0.2">
      <c r="D4929" s="139"/>
    </row>
    <row r="4930" spans="4:4" x14ac:dyDescent="0.2">
      <c r="D4930" s="139"/>
    </row>
    <row r="4931" spans="4:4" x14ac:dyDescent="0.2">
      <c r="D4931" s="139"/>
    </row>
    <row r="4932" spans="4:4" x14ac:dyDescent="0.2">
      <c r="D4932" s="139"/>
    </row>
    <row r="4933" spans="4:4" x14ac:dyDescent="0.2">
      <c r="D4933" s="139"/>
    </row>
    <row r="4934" spans="4:4" x14ac:dyDescent="0.2">
      <c r="D4934" s="139"/>
    </row>
    <row r="4935" spans="4:4" x14ac:dyDescent="0.2">
      <c r="D4935" s="139"/>
    </row>
    <row r="4936" spans="4:4" x14ac:dyDescent="0.2">
      <c r="D4936" s="139"/>
    </row>
    <row r="4937" spans="4:4" x14ac:dyDescent="0.2">
      <c r="D4937" s="139"/>
    </row>
    <row r="4938" spans="4:4" x14ac:dyDescent="0.2">
      <c r="D4938" s="139"/>
    </row>
    <row r="4939" spans="4:4" x14ac:dyDescent="0.2">
      <c r="D4939" s="139"/>
    </row>
    <row r="4940" spans="4:4" x14ac:dyDescent="0.2">
      <c r="D4940" s="139"/>
    </row>
    <row r="4941" spans="4:4" x14ac:dyDescent="0.2">
      <c r="D4941" s="139"/>
    </row>
    <row r="4942" spans="4:4" x14ac:dyDescent="0.2">
      <c r="D4942" s="139"/>
    </row>
    <row r="4943" spans="4:4" x14ac:dyDescent="0.2">
      <c r="D4943" s="139"/>
    </row>
    <row r="4944" spans="4:4" x14ac:dyDescent="0.2">
      <c r="D4944" s="139"/>
    </row>
    <row r="4945" spans="4:4" x14ac:dyDescent="0.2">
      <c r="D4945" s="139"/>
    </row>
    <row r="4946" spans="4:4" x14ac:dyDescent="0.2">
      <c r="D4946" s="139"/>
    </row>
    <row r="4947" spans="4:4" x14ac:dyDescent="0.2">
      <c r="D4947" s="139"/>
    </row>
    <row r="4948" spans="4:4" x14ac:dyDescent="0.2">
      <c r="D4948" s="139"/>
    </row>
    <row r="4949" spans="4:4" x14ac:dyDescent="0.2">
      <c r="D4949" s="139"/>
    </row>
    <row r="4950" spans="4:4" x14ac:dyDescent="0.2">
      <c r="D4950" s="139"/>
    </row>
    <row r="4951" spans="4:4" x14ac:dyDescent="0.2">
      <c r="D4951" s="139"/>
    </row>
    <row r="4952" spans="4:4" x14ac:dyDescent="0.2">
      <c r="D4952" s="139"/>
    </row>
    <row r="4953" spans="4:4" x14ac:dyDescent="0.2">
      <c r="D4953" s="139"/>
    </row>
    <row r="4954" spans="4:4" x14ac:dyDescent="0.2">
      <c r="D4954" s="139"/>
    </row>
    <row r="4955" spans="4:4" x14ac:dyDescent="0.2">
      <c r="D4955" s="139"/>
    </row>
    <row r="4956" spans="4:4" x14ac:dyDescent="0.2">
      <c r="D4956" s="139"/>
    </row>
    <row r="4957" spans="4:4" x14ac:dyDescent="0.2">
      <c r="D4957" s="139"/>
    </row>
    <row r="4958" spans="4:4" x14ac:dyDescent="0.2">
      <c r="D4958" s="139"/>
    </row>
    <row r="4959" spans="4:4" x14ac:dyDescent="0.2">
      <c r="D4959" s="139"/>
    </row>
    <row r="4960" spans="4:4" x14ac:dyDescent="0.2">
      <c r="D4960" s="139"/>
    </row>
    <row r="4961" spans="4:4" x14ac:dyDescent="0.2">
      <c r="D4961" s="139"/>
    </row>
    <row r="4962" spans="4:4" x14ac:dyDescent="0.2">
      <c r="D4962" s="139"/>
    </row>
    <row r="4963" spans="4:4" x14ac:dyDescent="0.2">
      <c r="D4963" s="139"/>
    </row>
    <row r="4964" spans="4:4" x14ac:dyDescent="0.2">
      <c r="D4964" s="139"/>
    </row>
    <row r="4965" spans="4:4" x14ac:dyDescent="0.2">
      <c r="D4965" s="139"/>
    </row>
    <row r="4966" spans="4:4" x14ac:dyDescent="0.2">
      <c r="D4966" s="139"/>
    </row>
    <row r="4967" spans="4:4" x14ac:dyDescent="0.2">
      <c r="D4967" s="139"/>
    </row>
    <row r="4968" spans="4:4" x14ac:dyDescent="0.2">
      <c r="D4968" s="139"/>
    </row>
    <row r="4969" spans="4:4" x14ac:dyDescent="0.2">
      <c r="D4969" s="139"/>
    </row>
    <row r="4970" spans="4:4" x14ac:dyDescent="0.2">
      <c r="D4970" s="139"/>
    </row>
    <row r="4971" spans="4:4" x14ac:dyDescent="0.2">
      <c r="D4971" s="139"/>
    </row>
    <row r="4972" spans="4:4" x14ac:dyDescent="0.2">
      <c r="D4972" s="139"/>
    </row>
    <row r="4973" spans="4:4" x14ac:dyDescent="0.2">
      <c r="D4973" s="139"/>
    </row>
    <row r="4974" spans="4:4" x14ac:dyDescent="0.2">
      <c r="D4974" s="139"/>
    </row>
    <row r="4975" spans="4:4" x14ac:dyDescent="0.2">
      <c r="D4975" s="139"/>
    </row>
    <row r="4976" spans="4:4" x14ac:dyDescent="0.2">
      <c r="D4976" s="139"/>
    </row>
    <row r="4977" spans="4:4" x14ac:dyDescent="0.2">
      <c r="D4977" s="139"/>
    </row>
    <row r="4978" spans="4:4" x14ac:dyDescent="0.2">
      <c r="D4978" s="139"/>
    </row>
    <row r="4979" spans="4:4" x14ac:dyDescent="0.2">
      <c r="D4979" s="139"/>
    </row>
    <row r="4980" spans="4:4" x14ac:dyDescent="0.2">
      <c r="D4980" s="139"/>
    </row>
    <row r="4981" spans="4:4" x14ac:dyDescent="0.2">
      <c r="D4981" s="139"/>
    </row>
    <row r="4982" spans="4:4" x14ac:dyDescent="0.2">
      <c r="D4982" s="139"/>
    </row>
    <row r="4983" spans="4:4" x14ac:dyDescent="0.2">
      <c r="D4983" s="139"/>
    </row>
    <row r="4984" spans="4:4" x14ac:dyDescent="0.2">
      <c r="D4984" s="139"/>
    </row>
    <row r="4985" spans="4:4" x14ac:dyDescent="0.2">
      <c r="D4985" s="139"/>
    </row>
    <row r="4986" spans="4:4" x14ac:dyDescent="0.2">
      <c r="D4986" s="139"/>
    </row>
    <row r="4987" spans="4:4" x14ac:dyDescent="0.2">
      <c r="D4987" s="139"/>
    </row>
    <row r="4988" spans="4:4" x14ac:dyDescent="0.2">
      <c r="D4988" s="139"/>
    </row>
    <row r="4989" spans="4:4" x14ac:dyDescent="0.2">
      <c r="D4989" s="139"/>
    </row>
    <row r="4990" spans="4:4" x14ac:dyDescent="0.2">
      <c r="D4990" s="139"/>
    </row>
    <row r="4991" spans="4:4" x14ac:dyDescent="0.2">
      <c r="D4991" s="139"/>
    </row>
    <row r="4992" spans="4:4" x14ac:dyDescent="0.2">
      <c r="D4992" s="139"/>
    </row>
    <row r="4993" spans="4:4" x14ac:dyDescent="0.2">
      <c r="D4993" s="139"/>
    </row>
    <row r="4994" spans="4:4" x14ac:dyDescent="0.2">
      <c r="D4994" s="139"/>
    </row>
    <row r="4995" spans="4:4" x14ac:dyDescent="0.2">
      <c r="D4995" s="139"/>
    </row>
    <row r="4996" spans="4:4" x14ac:dyDescent="0.2">
      <c r="D4996" s="139"/>
    </row>
    <row r="4997" spans="4:4" x14ac:dyDescent="0.2">
      <c r="D4997" s="139"/>
    </row>
    <row r="4998" spans="4:4" x14ac:dyDescent="0.2">
      <c r="D4998" s="139"/>
    </row>
    <row r="4999" spans="4:4" x14ac:dyDescent="0.2">
      <c r="D4999" s="139"/>
    </row>
    <row r="5000" spans="4:4" x14ac:dyDescent="0.2">
      <c r="D5000" s="139"/>
    </row>
  </sheetData>
  <mergeCells count="13">
    <mergeCell ref="C31:G31"/>
    <mergeCell ref="A1:G1"/>
    <mergeCell ref="C2:G2"/>
    <mergeCell ref="C3:G3"/>
    <mergeCell ref="C4:G4"/>
    <mergeCell ref="C10:G10"/>
    <mergeCell ref="C172:G172"/>
    <mergeCell ref="C37:G37"/>
    <mergeCell ref="C38:G38"/>
    <mergeCell ref="C83:G83"/>
    <mergeCell ref="C104:G104"/>
    <mergeCell ref="C157:G157"/>
    <mergeCell ref="C162:G162"/>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activeCell="F9" sqref="F9"/>
    </sheetView>
  </sheetViews>
  <sheetFormatPr defaultRowHeight="12.75" outlineLevelRow="1" x14ac:dyDescent="0.2"/>
  <cols>
    <col min="1" max="1" width="3.42578125" customWidth="1"/>
    <col min="2" max="2" width="12.5703125" style="87" customWidth="1"/>
    <col min="3" max="3" width="63.28515625" style="87"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0" width="8.42578125" customWidth="1"/>
    <col min="21" max="23" width="0" hidden="1" customWidth="1"/>
    <col min="29" max="29" width="0" hidden="1" customWidth="1"/>
    <col min="31" max="41" width="0" hidden="1" customWidth="1"/>
  </cols>
  <sheetData>
    <row r="1" spans="1:60" ht="15.75" customHeight="1" x14ac:dyDescent="0.25">
      <c r="A1" s="242" t="s">
        <v>137</v>
      </c>
      <c r="B1" s="242"/>
      <c r="C1" s="242"/>
      <c r="D1" s="242"/>
      <c r="E1" s="242"/>
      <c r="F1" s="242"/>
      <c r="G1" s="242"/>
      <c r="AG1" t="s">
        <v>138</v>
      </c>
    </row>
    <row r="2" spans="1:60" ht="24.95" customHeight="1" x14ac:dyDescent="0.2">
      <c r="A2" s="140" t="s">
        <v>7</v>
      </c>
      <c r="B2" s="75" t="s">
        <v>43</v>
      </c>
      <c r="C2" s="243" t="s">
        <v>44</v>
      </c>
      <c r="D2" s="244"/>
      <c r="E2" s="244"/>
      <c r="F2" s="244"/>
      <c r="G2" s="245"/>
      <c r="AG2" t="s">
        <v>139</v>
      </c>
    </row>
    <row r="3" spans="1:60" ht="24.95" customHeight="1" x14ac:dyDescent="0.2">
      <c r="A3" s="140" t="s">
        <v>8</v>
      </c>
      <c r="B3" s="75" t="s">
        <v>55</v>
      </c>
      <c r="C3" s="243" t="s">
        <v>56</v>
      </c>
      <c r="D3" s="244"/>
      <c r="E3" s="244"/>
      <c r="F3" s="244"/>
      <c r="G3" s="245"/>
      <c r="AC3" s="87" t="s">
        <v>139</v>
      </c>
      <c r="AG3" t="s">
        <v>140</v>
      </c>
    </row>
    <row r="4" spans="1:60" ht="24.95" customHeight="1" x14ac:dyDescent="0.2">
      <c r="A4" s="141" t="s">
        <v>9</v>
      </c>
      <c r="B4" s="142" t="s">
        <v>55</v>
      </c>
      <c r="C4" s="246" t="s">
        <v>28</v>
      </c>
      <c r="D4" s="247"/>
      <c r="E4" s="247"/>
      <c r="F4" s="247"/>
      <c r="G4" s="248"/>
      <c r="AG4" t="s">
        <v>141</v>
      </c>
    </row>
    <row r="5" spans="1:60" x14ac:dyDescent="0.2">
      <c r="D5" s="139"/>
    </row>
    <row r="6" spans="1:60" ht="38.25" x14ac:dyDescent="0.2">
      <c r="A6" s="144" t="s">
        <v>142</v>
      </c>
      <c r="B6" s="146" t="s">
        <v>143</v>
      </c>
      <c r="C6" s="146" t="s">
        <v>144</v>
      </c>
      <c r="D6" s="145" t="s">
        <v>145</v>
      </c>
      <c r="E6" s="144" t="s">
        <v>146</v>
      </c>
      <c r="F6" s="143" t="s">
        <v>147</v>
      </c>
      <c r="G6" s="144" t="s">
        <v>29</v>
      </c>
      <c r="H6" s="147" t="s">
        <v>30</v>
      </c>
      <c r="I6" s="147" t="s">
        <v>148</v>
      </c>
      <c r="J6" s="147" t="s">
        <v>31</v>
      </c>
      <c r="K6" s="147" t="s">
        <v>149</v>
      </c>
      <c r="L6" s="147" t="s">
        <v>150</v>
      </c>
      <c r="M6" s="147" t="s">
        <v>151</v>
      </c>
      <c r="N6" s="147" t="s">
        <v>152</v>
      </c>
      <c r="O6" s="147" t="s">
        <v>153</v>
      </c>
      <c r="P6" s="147" t="s">
        <v>154</v>
      </c>
      <c r="Q6" s="147" t="s">
        <v>155</v>
      </c>
      <c r="R6" s="147" t="s">
        <v>156</v>
      </c>
      <c r="S6" s="147" t="s">
        <v>157</v>
      </c>
      <c r="T6" s="147" t="s">
        <v>158</v>
      </c>
      <c r="U6" s="147" t="s">
        <v>159</v>
      </c>
      <c r="V6" s="147" t="s">
        <v>160</v>
      </c>
      <c r="W6" s="147" t="s">
        <v>161</v>
      </c>
    </row>
    <row r="7" spans="1:60" hidden="1" x14ac:dyDescent="0.2">
      <c r="A7" s="5"/>
      <c r="B7" s="6"/>
      <c r="C7" s="6"/>
      <c r="D7" s="8"/>
      <c r="E7" s="149"/>
      <c r="F7" s="150"/>
      <c r="G7" s="150"/>
      <c r="H7" s="150"/>
      <c r="I7" s="150"/>
      <c r="J7" s="150"/>
      <c r="K7" s="150"/>
      <c r="L7" s="150"/>
      <c r="M7" s="150"/>
      <c r="N7" s="150"/>
      <c r="O7" s="150"/>
      <c r="P7" s="150"/>
      <c r="Q7" s="150"/>
      <c r="R7" s="150"/>
      <c r="S7" s="150"/>
      <c r="T7" s="150"/>
      <c r="U7" s="150"/>
      <c r="V7" s="150"/>
      <c r="W7" s="150"/>
    </row>
    <row r="8" spans="1:60" x14ac:dyDescent="0.2">
      <c r="A8" s="161" t="s">
        <v>162</v>
      </c>
      <c r="B8" s="162" t="s">
        <v>136</v>
      </c>
      <c r="C8" s="183" t="s">
        <v>28</v>
      </c>
      <c r="D8" s="163"/>
      <c r="E8" s="164"/>
      <c r="F8" s="165"/>
      <c r="G8" s="165">
        <f>SUMIF(AG9:AG11,"&lt;&gt;NOR",G9:G11)</f>
        <v>0</v>
      </c>
      <c r="H8" s="165"/>
      <c r="I8" s="165">
        <f>SUM(I9:I11)</f>
        <v>0</v>
      </c>
      <c r="J8" s="165"/>
      <c r="K8" s="165">
        <f>SUM(K9:K11)</f>
        <v>7000</v>
      </c>
      <c r="L8" s="165"/>
      <c r="M8" s="165">
        <f>SUM(M9:M11)</f>
        <v>0</v>
      </c>
      <c r="N8" s="165"/>
      <c r="O8" s="165">
        <f>SUM(O9:O11)</f>
        <v>0</v>
      </c>
      <c r="P8" s="165"/>
      <c r="Q8" s="165">
        <f>SUM(Q9:Q11)</f>
        <v>0</v>
      </c>
      <c r="R8" s="165"/>
      <c r="S8" s="165"/>
      <c r="T8" s="166"/>
      <c r="U8" s="160"/>
      <c r="V8" s="160">
        <f>SUM(V9:V11)</f>
        <v>0</v>
      </c>
      <c r="W8" s="160"/>
      <c r="AG8" t="s">
        <v>163</v>
      </c>
    </row>
    <row r="9" spans="1:60" outlineLevel="1" x14ac:dyDescent="0.2">
      <c r="A9" s="174">
        <v>1</v>
      </c>
      <c r="B9" s="175" t="s">
        <v>831</v>
      </c>
      <c r="C9" s="186" t="s">
        <v>832</v>
      </c>
      <c r="D9" s="176" t="s">
        <v>833</v>
      </c>
      <c r="E9" s="177">
        <v>1</v>
      </c>
      <c r="F9" s="178">
        <v>0</v>
      </c>
      <c r="G9" s="179">
        <f>ROUND(E9*F9,2)</f>
        <v>0</v>
      </c>
      <c r="H9" s="178">
        <v>0</v>
      </c>
      <c r="I9" s="179">
        <f>ROUND(E9*H9,2)</f>
        <v>0</v>
      </c>
      <c r="J9" s="178">
        <v>2000</v>
      </c>
      <c r="K9" s="179">
        <f>ROUND(E9*J9,2)</f>
        <v>2000</v>
      </c>
      <c r="L9" s="179">
        <v>21</v>
      </c>
      <c r="M9" s="179">
        <f>G9*(1+L9/100)</f>
        <v>0</v>
      </c>
      <c r="N9" s="179">
        <v>0</v>
      </c>
      <c r="O9" s="179">
        <f>ROUND(E9*N9,2)</f>
        <v>0</v>
      </c>
      <c r="P9" s="179">
        <v>0</v>
      </c>
      <c r="Q9" s="179">
        <f>ROUND(E9*P9,2)</f>
        <v>0</v>
      </c>
      <c r="R9" s="179"/>
      <c r="S9" s="179" t="s">
        <v>168</v>
      </c>
      <c r="T9" s="180" t="s">
        <v>408</v>
      </c>
      <c r="U9" s="157">
        <v>0</v>
      </c>
      <c r="V9" s="157">
        <f>ROUND(E9*U9,2)</f>
        <v>0</v>
      </c>
      <c r="W9" s="157"/>
      <c r="X9" s="148"/>
      <c r="Y9" s="148"/>
      <c r="Z9" s="148"/>
      <c r="AA9" s="148"/>
      <c r="AB9" s="148"/>
      <c r="AC9" s="148"/>
      <c r="AD9" s="148"/>
      <c r="AE9" s="148"/>
      <c r="AF9" s="148"/>
      <c r="AG9" s="148" t="s">
        <v>834</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74">
        <v>2</v>
      </c>
      <c r="B10" s="175" t="s">
        <v>835</v>
      </c>
      <c r="C10" s="186" t="s">
        <v>836</v>
      </c>
      <c r="D10" s="176" t="s">
        <v>833</v>
      </c>
      <c r="E10" s="177">
        <v>1</v>
      </c>
      <c r="F10" s="178">
        <v>0</v>
      </c>
      <c r="G10" s="179">
        <f>ROUND(E10*F10,2)</f>
        <v>0</v>
      </c>
      <c r="H10" s="178">
        <v>0</v>
      </c>
      <c r="I10" s="179">
        <f>ROUND(E10*H10,2)</f>
        <v>0</v>
      </c>
      <c r="J10" s="178">
        <v>3000</v>
      </c>
      <c r="K10" s="179">
        <f>ROUND(E10*J10,2)</f>
        <v>3000</v>
      </c>
      <c r="L10" s="179">
        <v>21</v>
      </c>
      <c r="M10" s="179">
        <f>G10*(1+L10/100)</f>
        <v>0</v>
      </c>
      <c r="N10" s="179">
        <v>0</v>
      </c>
      <c r="O10" s="179">
        <f>ROUND(E10*N10,2)</f>
        <v>0</v>
      </c>
      <c r="P10" s="179">
        <v>0</v>
      </c>
      <c r="Q10" s="179">
        <f>ROUND(E10*P10,2)</f>
        <v>0</v>
      </c>
      <c r="R10" s="179"/>
      <c r="S10" s="179" t="s">
        <v>168</v>
      </c>
      <c r="T10" s="180" t="s">
        <v>408</v>
      </c>
      <c r="U10" s="157">
        <v>0</v>
      </c>
      <c r="V10" s="157">
        <f>ROUND(E10*U10,2)</f>
        <v>0</v>
      </c>
      <c r="W10" s="157"/>
      <c r="X10" s="148"/>
      <c r="Y10" s="148"/>
      <c r="Z10" s="148"/>
      <c r="AA10" s="148"/>
      <c r="AB10" s="148"/>
      <c r="AC10" s="148"/>
      <c r="AD10" s="148"/>
      <c r="AE10" s="148"/>
      <c r="AF10" s="148"/>
      <c r="AG10" s="148" t="s">
        <v>834</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67">
        <v>3</v>
      </c>
      <c r="B11" s="168" t="s">
        <v>837</v>
      </c>
      <c r="C11" s="184" t="s">
        <v>838</v>
      </c>
      <c r="D11" s="169" t="s">
        <v>833</v>
      </c>
      <c r="E11" s="170">
        <v>1</v>
      </c>
      <c r="F11" s="171">
        <v>0</v>
      </c>
      <c r="G11" s="172">
        <f>ROUND(E11*F11,2)</f>
        <v>0</v>
      </c>
      <c r="H11" s="171">
        <v>0</v>
      </c>
      <c r="I11" s="172">
        <f>ROUND(E11*H11,2)</f>
        <v>0</v>
      </c>
      <c r="J11" s="171">
        <v>2000</v>
      </c>
      <c r="K11" s="172">
        <f>ROUND(E11*J11,2)</f>
        <v>2000</v>
      </c>
      <c r="L11" s="172">
        <v>21</v>
      </c>
      <c r="M11" s="172">
        <f>G11*(1+L11/100)</f>
        <v>0</v>
      </c>
      <c r="N11" s="172">
        <v>0</v>
      </c>
      <c r="O11" s="172">
        <f>ROUND(E11*N11,2)</f>
        <v>0</v>
      </c>
      <c r="P11" s="172">
        <v>0</v>
      </c>
      <c r="Q11" s="172">
        <f>ROUND(E11*P11,2)</f>
        <v>0</v>
      </c>
      <c r="R11" s="172"/>
      <c r="S11" s="172" t="s">
        <v>168</v>
      </c>
      <c r="T11" s="173" t="s">
        <v>408</v>
      </c>
      <c r="U11" s="157">
        <v>0</v>
      </c>
      <c r="V11" s="157">
        <f>ROUND(E11*U11,2)</f>
        <v>0</v>
      </c>
      <c r="W11" s="157"/>
      <c r="X11" s="148"/>
      <c r="Y11" s="148"/>
      <c r="Z11" s="148"/>
      <c r="AA11" s="148"/>
      <c r="AB11" s="148"/>
      <c r="AC11" s="148"/>
      <c r="AD11" s="148"/>
      <c r="AE11" s="148"/>
      <c r="AF11" s="148"/>
      <c r="AG11" s="148" t="s">
        <v>834</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x14ac:dyDescent="0.2">
      <c r="A12" s="5"/>
      <c r="B12" s="6"/>
      <c r="C12" s="187"/>
      <c r="D12" s="8"/>
      <c r="E12" s="5"/>
      <c r="F12" s="5"/>
      <c r="G12" s="5"/>
      <c r="H12" s="5"/>
      <c r="I12" s="5"/>
      <c r="J12" s="5"/>
      <c r="K12" s="5"/>
      <c r="L12" s="5"/>
      <c r="M12" s="5"/>
      <c r="N12" s="5"/>
      <c r="O12" s="5"/>
      <c r="P12" s="5"/>
      <c r="Q12" s="5"/>
      <c r="R12" s="5"/>
      <c r="S12" s="5"/>
      <c r="T12" s="5"/>
      <c r="U12" s="5"/>
      <c r="V12" s="5"/>
      <c r="W12" s="5"/>
      <c r="AE12">
        <v>15</v>
      </c>
      <c r="AF12">
        <v>21</v>
      </c>
    </row>
    <row r="13" spans="1:60" x14ac:dyDescent="0.2">
      <c r="A13" s="151"/>
      <c r="B13" s="152" t="s">
        <v>29</v>
      </c>
      <c r="C13" s="188"/>
      <c r="D13" s="153"/>
      <c r="E13" s="154"/>
      <c r="F13" s="154"/>
      <c r="G13" s="182">
        <f>G8</f>
        <v>0</v>
      </c>
      <c r="H13" s="5"/>
      <c r="I13" s="5"/>
      <c r="J13" s="5"/>
      <c r="K13" s="5"/>
      <c r="L13" s="5"/>
      <c r="M13" s="5"/>
      <c r="N13" s="5"/>
      <c r="O13" s="5"/>
      <c r="P13" s="5"/>
      <c r="Q13" s="5"/>
      <c r="R13" s="5"/>
      <c r="S13" s="5"/>
      <c r="T13" s="5"/>
      <c r="U13" s="5"/>
      <c r="V13" s="5"/>
      <c r="W13" s="5"/>
      <c r="AE13">
        <f>SUMIF(L7:L11,AE12,G7:G11)</f>
        <v>0</v>
      </c>
      <c r="AF13">
        <f>SUMIF(L7:L11,AF12,G7:G11)</f>
        <v>0</v>
      </c>
      <c r="AG13" t="s">
        <v>721</v>
      </c>
    </row>
    <row r="14" spans="1:60" x14ac:dyDescent="0.2">
      <c r="C14" s="189"/>
      <c r="D14" s="139"/>
      <c r="AG14" t="s">
        <v>722</v>
      </c>
    </row>
    <row r="15" spans="1:60" x14ac:dyDescent="0.2">
      <c r="D15" s="139"/>
    </row>
    <row r="16" spans="1:60" x14ac:dyDescent="0.2">
      <c r="D16" s="139"/>
    </row>
    <row r="17" spans="4:4" x14ac:dyDescent="0.2">
      <c r="D17" s="139"/>
    </row>
    <row r="18" spans="4:4" x14ac:dyDescent="0.2">
      <c r="D18" s="139"/>
    </row>
    <row r="19" spans="4:4" x14ac:dyDescent="0.2">
      <c r="D19" s="139"/>
    </row>
    <row r="20" spans="4:4" x14ac:dyDescent="0.2">
      <c r="D20" s="139"/>
    </row>
    <row r="21" spans="4:4" x14ac:dyDescent="0.2">
      <c r="D21" s="139"/>
    </row>
    <row r="22" spans="4:4" x14ac:dyDescent="0.2">
      <c r="D22" s="139"/>
    </row>
    <row r="23" spans="4:4" x14ac:dyDescent="0.2">
      <c r="D23" s="139"/>
    </row>
    <row r="24" spans="4:4" x14ac:dyDescent="0.2">
      <c r="D24" s="139"/>
    </row>
    <row r="25" spans="4:4" x14ac:dyDescent="0.2">
      <c r="D25" s="139"/>
    </row>
    <row r="26" spans="4:4" x14ac:dyDescent="0.2">
      <c r="D26" s="139"/>
    </row>
    <row r="27" spans="4:4" x14ac:dyDescent="0.2">
      <c r="D27" s="139"/>
    </row>
    <row r="28" spans="4:4" x14ac:dyDescent="0.2">
      <c r="D28" s="139"/>
    </row>
    <row r="29" spans="4:4" x14ac:dyDescent="0.2">
      <c r="D29" s="139"/>
    </row>
    <row r="30" spans="4:4" x14ac:dyDescent="0.2">
      <c r="D30" s="139"/>
    </row>
    <row r="31" spans="4:4" x14ac:dyDescent="0.2">
      <c r="D31" s="139"/>
    </row>
    <row r="32" spans="4:4" x14ac:dyDescent="0.2">
      <c r="D32" s="139"/>
    </row>
    <row r="33" spans="4:4" x14ac:dyDescent="0.2">
      <c r="D33" s="139"/>
    </row>
    <row r="34" spans="4:4" x14ac:dyDescent="0.2">
      <c r="D34" s="139"/>
    </row>
    <row r="35" spans="4:4" x14ac:dyDescent="0.2">
      <c r="D35" s="139"/>
    </row>
    <row r="36" spans="4:4" x14ac:dyDescent="0.2">
      <c r="D36" s="139"/>
    </row>
    <row r="37" spans="4:4" x14ac:dyDescent="0.2">
      <c r="D37" s="139"/>
    </row>
    <row r="38" spans="4:4" x14ac:dyDescent="0.2">
      <c r="D38" s="139"/>
    </row>
    <row r="39" spans="4:4" x14ac:dyDescent="0.2">
      <c r="D39" s="139"/>
    </row>
    <row r="40" spans="4:4" x14ac:dyDescent="0.2">
      <c r="D40" s="139"/>
    </row>
    <row r="41" spans="4:4" x14ac:dyDescent="0.2">
      <c r="D41" s="139"/>
    </row>
    <row r="42" spans="4:4" x14ac:dyDescent="0.2">
      <c r="D42" s="139"/>
    </row>
    <row r="43" spans="4:4" x14ac:dyDescent="0.2">
      <c r="D43" s="139"/>
    </row>
    <row r="44" spans="4:4" x14ac:dyDescent="0.2">
      <c r="D44" s="139"/>
    </row>
    <row r="45" spans="4:4" x14ac:dyDescent="0.2">
      <c r="D45" s="139"/>
    </row>
    <row r="46" spans="4:4" x14ac:dyDescent="0.2">
      <c r="D46" s="139"/>
    </row>
    <row r="47" spans="4:4" x14ac:dyDescent="0.2">
      <c r="D47" s="139"/>
    </row>
    <row r="48" spans="4:4" x14ac:dyDescent="0.2">
      <c r="D48" s="139"/>
    </row>
    <row r="49" spans="4:4" x14ac:dyDescent="0.2">
      <c r="D49" s="139"/>
    </row>
    <row r="50" spans="4:4" x14ac:dyDescent="0.2">
      <c r="D50" s="139"/>
    </row>
    <row r="51" spans="4:4" x14ac:dyDescent="0.2">
      <c r="D51" s="139"/>
    </row>
    <row r="52" spans="4:4" x14ac:dyDescent="0.2">
      <c r="D52" s="139"/>
    </row>
    <row r="53" spans="4:4" x14ac:dyDescent="0.2">
      <c r="D53" s="139"/>
    </row>
    <row r="54" spans="4:4" x14ac:dyDescent="0.2">
      <c r="D54" s="139"/>
    </row>
    <row r="55" spans="4:4" x14ac:dyDescent="0.2">
      <c r="D55" s="139"/>
    </row>
    <row r="56" spans="4:4" x14ac:dyDescent="0.2">
      <c r="D56" s="139"/>
    </row>
    <row r="57" spans="4:4" x14ac:dyDescent="0.2">
      <c r="D57" s="139"/>
    </row>
    <row r="58" spans="4:4" x14ac:dyDescent="0.2">
      <c r="D58" s="139"/>
    </row>
    <row r="59" spans="4:4" x14ac:dyDescent="0.2">
      <c r="D59" s="139"/>
    </row>
    <row r="60" spans="4:4" x14ac:dyDescent="0.2">
      <c r="D60" s="139"/>
    </row>
    <row r="61" spans="4:4" x14ac:dyDescent="0.2">
      <c r="D61" s="139"/>
    </row>
    <row r="62" spans="4:4" x14ac:dyDescent="0.2">
      <c r="D62" s="139"/>
    </row>
    <row r="63" spans="4:4" x14ac:dyDescent="0.2">
      <c r="D63" s="139"/>
    </row>
    <row r="64" spans="4:4" x14ac:dyDescent="0.2">
      <c r="D64" s="139"/>
    </row>
    <row r="65" spans="4:4" x14ac:dyDescent="0.2">
      <c r="D65" s="139"/>
    </row>
    <row r="66" spans="4:4" x14ac:dyDescent="0.2">
      <c r="D66" s="139"/>
    </row>
    <row r="67" spans="4:4" x14ac:dyDescent="0.2">
      <c r="D67" s="139"/>
    </row>
    <row r="68" spans="4:4" x14ac:dyDescent="0.2">
      <c r="D68" s="139"/>
    </row>
    <row r="69" spans="4:4" x14ac:dyDescent="0.2">
      <c r="D69" s="139"/>
    </row>
    <row r="70" spans="4:4" x14ac:dyDescent="0.2">
      <c r="D70" s="139"/>
    </row>
    <row r="71" spans="4:4" x14ac:dyDescent="0.2">
      <c r="D71" s="139"/>
    </row>
    <row r="72" spans="4:4" x14ac:dyDescent="0.2">
      <c r="D72" s="139"/>
    </row>
    <row r="73" spans="4:4" x14ac:dyDescent="0.2">
      <c r="D73" s="139"/>
    </row>
    <row r="74" spans="4:4" x14ac:dyDescent="0.2">
      <c r="D74" s="139"/>
    </row>
    <row r="75" spans="4:4" x14ac:dyDescent="0.2">
      <c r="D75" s="139"/>
    </row>
    <row r="76" spans="4:4" x14ac:dyDescent="0.2">
      <c r="D76" s="139"/>
    </row>
    <row r="77" spans="4:4" x14ac:dyDescent="0.2">
      <c r="D77" s="139"/>
    </row>
    <row r="78" spans="4:4" x14ac:dyDescent="0.2">
      <c r="D78" s="139"/>
    </row>
    <row r="79" spans="4:4" x14ac:dyDescent="0.2">
      <c r="D79" s="139"/>
    </row>
    <row r="80" spans="4:4" x14ac:dyDescent="0.2">
      <c r="D80" s="139"/>
    </row>
    <row r="81" spans="4:4" x14ac:dyDescent="0.2">
      <c r="D81" s="139"/>
    </row>
    <row r="82" spans="4:4" x14ac:dyDescent="0.2">
      <c r="D82" s="139"/>
    </row>
    <row r="83" spans="4:4" x14ac:dyDescent="0.2">
      <c r="D83" s="139"/>
    </row>
    <row r="84" spans="4:4" x14ac:dyDescent="0.2">
      <c r="D84" s="139"/>
    </row>
    <row r="85" spans="4:4" x14ac:dyDescent="0.2">
      <c r="D85" s="139"/>
    </row>
    <row r="86" spans="4:4" x14ac:dyDescent="0.2">
      <c r="D86" s="139"/>
    </row>
    <row r="87" spans="4:4" x14ac:dyDescent="0.2">
      <c r="D87" s="139"/>
    </row>
    <row r="88" spans="4:4" x14ac:dyDescent="0.2">
      <c r="D88" s="139"/>
    </row>
    <row r="89" spans="4:4" x14ac:dyDescent="0.2">
      <c r="D89" s="139"/>
    </row>
    <row r="90" spans="4:4" x14ac:dyDescent="0.2">
      <c r="D90" s="139"/>
    </row>
    <row r="91" spans="4:4" x14ac:dyDescent="0.2">
      <c r="D91" s="139"/>
    </row>
    <row r="92" spans="4:4" x14ac:dyDescent="0.2">
      <c r="D92" s="139"/>
    </row>
    <row r="93" spans="4:4" x14ac:dyDescent="0.2">
      <c r="D93" s="139"/>
    </row>
    <row r="94" spans="4:4" x14ac:dyDescent="0.2">
      <c r="D94" s="139"/>
    </row>
    <row r="95" spans="4:4" x14ac:dyDescent="0.2">
      <c r="D95" s="139"/>
    </row>
    <row r="96" spans="4:4" x14ac:dyDescent="0.2">
      <c r="D96" s="139"/>
    </row>
    <row r="97" spans="4:4" x14ac:dyDescent="0.2">
      <c r="D97" s="139"/>
    </row>
    <row r="98" spans="4:4" x14ac:dyDescent="0.2">
      <c r="D98" s="139"/>
    </row>
    <row r="99" spans="4:4" x14ac:dyDescent="0.2">
      <c r="D99" s="139"/>
    </row>
    <row r="100" spans="4:4" x14ac:dyDescent="0.2">
      <c r="D100" s="139"/>
    </row>
    <row r="101" spans="4:4" x14ac:dyDescent="0.2">
      <c r="D101" s="139"/>
    </row>
    <row r="102" spans="4:4" x14ac:dyDescent="0.2">
      <c r="D102" s="139"/>
    </row>
    <row r="103" spans="4:4" x14ac:dyDescent="0.2">
      <c r="D103" s="139"/>
    </row>
    <row r="104" spans="4:4" x14ac:dyDescent="0.2">
      <c r="D104" s="139"/>
    </row>
    <row r="105" spans="4:4" x14ac:dyDescent="0.2">
      <c r="D105" s="139"/>
    </row>
    <row r="106" spans="4:4" x14ac:dyDescent="0.2">
      <c r="D106" s="139"/>
    </row>
    <row r="107" spans="4:4" x14ac:dyDescent="0.2">
      <c r="D107" s="139"/>
    </row>
    <row r="108" spans="4:4" x14ac:dyDescent="0.2">
      <c r="D108" s="139"/>
    </row>
    <row r="109" spans="4:4" x14ac:dyDescent="0.2">
      <c r="D109" s="139"/>
    </row>
    <row r="110" spans="4:4" x14ac:dyDescent="0.2">
      <c r="D110" s="139"/>
    </row>
    <row r="111" spans="4:4" x14ac:dyDescent="0.2">
      <c r="D111" s="139"/>
    </row>
    <row r="112" spans="4:4" x14ac:dyDescent="0.2">
      <c r="D112" s="139"/>
    </row>
    <row r="113" spans="4:4" x14ac:dyDescent="0.2">
      <c r="D113" s="139"/>
    </row>
    <row r="114" spans="4:4" x14ac:dyDescent="0.2">
      <c r="D114" s="139"/>
    </row>
    <row r="115" spans="4:4" x14ac:dyDescent="0.2">
      <c r="D115" s="139"/>
    </row>
    <row r="116" spans="4:4" x14ac:dyDescent="0.2">
      <c r="D116" s="139"/>
    </row>
    <row r="117" spans="4:4" x14ac:dyDescent="0.2">
      <c r="D117" s="139"/>
    </row>
    <row r="118" spans="4:4" x14ac:dyDescent="0.2">
      <c r="D118" s="139"/>
    </row>
    <row r="119" spans="4:4" x14ac:dyDescent="0.2">
      <c r="D119" s="139"/>
    </row>
    <row r="120" spans="4:4" x14ac:dyDescent="0.2">
      <c r="D120" s="139"/>
    </row>
    <row r="121" spans="4:4" x14ac:dyDescent="0.2">
      <c r="D121" s="139"/>
    </row>
    <row r="122" spans="4:4" x14ac:dyDescent="0.2">
      <c r="D122" s="139"/>
    </row>
    <row r="123" spans="4:4" x14ac:dyDescent="0.2">
      <c r="D123" s="139"/>
    </row>
    <row r="124" spans="4:4" x14ac:dyDescent="0.2">
      <c r="D124" s="139"/>
    </row>
    <row r="125" spans="4:4" x14ac:dyDescent="0.2">
      <c r="D125" s="139"/>
    </row>
    <row r="126" spans="4:4" x14ac:dyDescent="0.2">
      <c r="D126" s="139"/>
    </row>
    <row r="127" spans="4:4" x14ac:dyDescent="0.2">
      <c r="D127" s="139"/>
    </row>
    <row r="128" spans="4:4" x14ac:dyDescent="0.2">
      <c r="D128" s="139"/>
    </row>
    <row r="129" spans="4:4" x14ac:dyDescent="0.2">
      <c r="D129" s="139"/>
    </row>
    <row r="130" spans="4:4" x14ac:dyDescent="0.2">
      <c r="D130" s="139"/>
    </row>
    <row r="131" spans="4:4" x14ac:dyDescent="0.2">
      <c r="D131" s="139"/>
    </row>
    <row r="132" spans="4:4" x14ac:dyDescent="0.2">
      <c r="D132" s="139"/>
    </row>
    <row r="133" spans="4:4" x14ac:dyDescent="0.2">
      <c r="D133" s="139"/>
    </row>
    <row r="134" spans="4:4" x14ac:dyDescent="0.2">
      <c r="D134" s="139"/>
    </row>
    <row r="135" spans="4:4" x14ac:dyDescent="0.2">
      <c r="D135" s="139"/>
    </row>
    <row r="136" spans="4:4" x14ac:dyDescent="0.2">
      <c r="D136" s="139"/>
    </row>
    <row r="137" spans="4:4" x14ac:dyDescent="0.2">
      <c r="D137" s="139"/>
    </row>
    <row r="138" spans="4:4" x14ac:dyDescent="0.2">
      <c r="D138" s="139"/>
    </row>
    <row r="139" spans="4:4" x14ac:dyDescent="0.2">
      <c r="D139" s="139"/>
    </row>
    <row r="140" spans="4:4" x14ac:dyDescent="0.2">
      <c r="D140" s="139"/>
    </row>
    <row r="141" spans="4:4" x14ac:dyDescent="0.2">
      <c r="D141" s="139"/>
    </row>
    <row r="142" spans="4:4" x14ac:dyDescent="0.2">
      <c r="D142" s="139"/>
    </row>
    <row r="143" spans="4:4" x14ac:dyDescent="0.2">
      <c r="D143" s="139"/>
    </row>
    <row r="144" spans="4:4" x14ac:dyDescent="0.2">
      <c r="D144" s="139"/>
    </row>
    <row r="145" spans="4:4" x14ac:dyDescent="0.2">
      <c r="D145" s="139"/>
    </row>
    <row r="146" spans="4:4" x14ac:dyDescent="0.2">
      <c r="D146" s="139"/>
    </row>
    <row r="147" spans="4:4" x14ac:dyDescent="0.2">
      <c r="D147" s="139"/>
    </row>
    <row r="148" spans="4:4" x14ac:dyDescent="0.2">
      <c r="D148" s="139"/>
    </row>
    <row r="149" spans="4:4" x14ac:dyDescent="0.2">
      <c r="D149" s="139"/>
    </row>
    <row r="150" spans="4:4" x14ac:dyDescent="0.2">
      <c r="D150" s="139"/>
    </row>
    <row r="151" spans="4:4" x14ac:dyDescent="0.2">
      <c r="D151" s="139"/>
    </row>
    <row r="152" spans="4:4" x14ac:dyDescent="0.2">
      <c r="D152" s="139"/>
    </row>
    <row r="153" spans="4:4" x14ac:dyDescent="0.2">
      <c r="D153" s="139"/>
    </row>
    <row r="154" spans="4:4" x14ac:dyDescent="0.2">
      <c r="D154" s="139"/>
    </row>
    <row r="155" spans="4:4" x14ac:dyDescent="0.2">
      <c r="D155" s="139"/>
    </row>
    <row r="156" spans="4:4" x14ac:dyDescent="0.2">
      <c r="D156" s="139"/>
    </row>
    <row r="157" spans="4:4" x14ac:dyDescent="0.2">
      <c r="D157" s="139"/>
    </row>
    <row r="158" spans="4:4" x14ac:dyDescent="0.2">
      <c r="D158" s="139"/>
    </row>
    <row r="159" spans="4:4" x14ac:dyDescent="0.2">
      <c r="D159" s="139"/>
    </row>
    <row r="160" spans="4:4" x14ac:dyDescent="0.2">
      <c r="D160" s="139"/>
    </row>
    <row r="161" spans="4:4" x14ac:dyDescent="0.2">
      <c r="D161" s="139"/>
    </row>
    <row r="162" spans="4:4" x14ac:dyDescent="0.2">
      <c r="D162" s="139"/>
    </row>
    <row r="163" spans="4:4" x14ac:dyDescent="0.2">
      <c r="D163" s="139"/>
    </row>
    <row r="164" spans="4:4" x14ac:dyDescent="0.2">
      <c r="D164" s="139"/>
    </row>
    <row r="165" spans="4:4" x14ac:dyDescent="0.2">
      <c r="D165" s="139"/>
    </row>
    <row r="166" spans="4:4" x14ac:dyDescent="0.2">
      <c r="D166" s="139"/>
    </row>
    <row r="167" spans="4:4" x14ac:dyDescent="0.2">
      <c r="D167" s="139"/>
    </row>
    <row r="168" spans="4:4" x14ac:dyDescent="0.2">
      <c r="D168" s="139"/>
    </row>
    <row r="169" spans="4:4" x14ac:dyDescent="0.2">
      <c r="D169" s="139"/>
    </row>
    <row r="170" spans="4:4" x14ac:dyDescent="0.2">
      <c r="D170" s="139"/>
    </row>
    <row r="171" spans="4:4" x14ac:dyDescent="0.2">
      <c r="D171" s="139"/>
    </row>
    <row r="172" spans="4:4" x14ac:dyDescent="0.2">
      <c r="D172" s="139"/>
    </row>
    <row r="173" spans="4:4" x14ac:dyDescent="0.2">
      <c r="D173" s="139"/>
    </row>
    <row r="174" spans="4:4" x14ac:dyDescent="0.2">
      <c r="D174" s="139"/>
    </row>
    <row r="175" spans="4:4" x14ac:dyDescent="0.2">
      <c r="D175" s="139"/>
    </row>
    <row r="176" spans="4:4" x14ac:dyDescent="0.2">
      <c r="D176" s="139"/>
    </row>
    <row r="177" spans="4:4" x14ac:dyDescent="0.2">
      <c r="D177" s="139"/>
    </row>
    <row r="178" spans="4:4" x14ac:dyDescent="0.2">
      <c r="D178" s="139"/>
    </row>
    <row r="179" spans="4:4" x14ac:dyDescent="0.2">
      <c r="D179" s="139"/>
    </row>
    <row r="180" spans="4:4" x14ac:dyDescent="0.2">
      <c r="D180" s="139"/>
    </row>
    <row r="181" spans="4:4" x14ac:dyDescent="0.2">
      <c r="D181" s="139"/>
    </row>
    <row r="182" spans="4:4" x14ac:dyDescent="0.2">
      <c r="D182" s="139"/>
    </row>
    <row r="183" spans="4:4" x14ac:dyDescent="0.2">
      <c r="D183" s="139"/>
    </row>
    <row r="184" spans="4:4" x14ac:dyDescent="0.2">
      <c r="D184" s="139"/>
    </row>
    <row r="185" spans="4:4" x14ac:dyDescent="0.2">
      <c r="D185" s="139"/>
    </row>
    <row r="186" spans="4:4" x14ac:dyDescent="0.2">
      <c r="D186" s="139"/>
    </row>
    <row r="187" spans="4:4" x14ac:dyDescent="0.2">
      <c r="D187" s="139"/>
    </row>
    <row r="188" spans="4:4" x14ac:dyDescent="0.2">
      <c r="D188" s="139"/>
    </row>
    <row r="189" spans="4:4" x14ac:dyDescent="0.2">
      <c r="D189" s="139"/>
    </row>
    <row r="190" spans="4:4" x14ac:dyDescent="0.2">
      <c r="D190" s="139"/>
    </row>
    <row r="191" spans="4:4" x14ac:dyDescent="0.2">
      <c r="D191" s="139"/>
    </row>
    <row r="192" spans="4:4" x14ac:dyDescent="0.2">
      <c r="D192" s="139"/>
    </row>
    <row r="193" spans="4:4" x14ac:dyDescent="0.2">
      <c r="D193" s="139"/>
    </row>
    <row r="194" spans="4:4" x14ac:dyDescent="0.2">
      <c r="D194" s="139"/>
    </row>
    <row r="195" spans="4:4" x14ac:dyDescent="0.2">
      <c r="D195" s="139"/>
    </row>
    <row r="196" spans="4:4" x14ac:dyDescent="0.2">
      <c r="D196" s="139"/>
    </row>
    <row r="197" spans="4:4" x14ac:dyDescent="0.2">
      <c r="D197" s="139"/>
    </row>
    <row r="198" spans="4:4" x14ac:dyDescent="0.2">
      <c r="D198" s="139"/>
    </row>
    <row r="199" spans="4:4" x14ac:dyDescent="0.2">
      <c r="D199" s="139"/>
    </row>
    <row r="200" spans="4:4" x14ac:dyDescent="0.2">
      <c r="D200" s="139"/>
    </row>
    <row r="201" spans="4:4" x14ac:dyDescent="0.2">
      <c r="D201" s="139"/>
    </row>
    <row r="202" spans="4:4" x14ac:dyDescent="0.2">
      <c r="D202" s="139"/>
    </row>
    <row r="203" spans="4:4" x14ac:dyDescent="0.2">
      <c r="D203" s="139"/>
    </row>
    <row r="204" spans="4:4" x14ac:dyDescent="0.2">
      <c r="D204" s="139"/>
    </row>
    <row r="205" spans="4:4" x14ac:dyDescent="0.2">
      <c r="D205" s="139"/>
    </row>
    <row r="206" spans="4:4" x14ac:dyDescent="0.2">
      <c r="D206" s="139"/>
    </row>
    <row r="207" spans="4:4" x14ac:dyDescent="0.2">
      <c r="D207" s="139"/>
    </row>
    <row r="208" spans="4:4" x14ac:dyDescent="0.2">
      <c r="D208" s="139"/>
    </row>
    <row r="209" spans="4:4" x14ac:dyDescent="0.2">
      <c r="D209" s="139"/>
    </row>
    <row r="210" spans="4:4" x14ac:dyDescent="0.2">
      <c r="D210" s="139"/>
    </row>
    <row r="211" spans="4:4" x14ac:dyDescent="0.2">
      <c r="D211" s="139"/>
    </row>
    <row r="212" spans="4:4" x14ac:dyDescent="0.2">
      <c r="D212" s="139"/>
    </row>
    <row r="213" spans="4:4" x14ac:dyDescent="0.2">
      <c r="D213" s="139"/>
    </row>
    <row r="214" spans="4:4" x14ac:dyDescent="0.2">
      <c r="D214" s="139"/>
    </row>
    <row r="215" spans="4:4" x14ac:dyDescent="0.2">
      <c r="D215" s="139"/>
    </row>
    <row r="216" spans="4:4" x14ac:dyDescent="0.2">
      <c r="D216" s="139"/>
    </row>
    <row r="217" spans="4:4" x14ac:dyDescent="0.2">
      <c r="D217" s="139"/>
    </row>
    <row r="218" spans="4:4" x14ac:dyDescent="0.2">
      <c r="D218" s="139"/>
    </row>
    <row r="219" spans="4:4" x14ac:dyDescent="0.2">
      <c r="D219" s="139"/>
    </row>
    <row r="220" spans="4:4" x14ac:dyDescent="0.2">
      <c r="D220" s="139"/>
    </row>
    <row r="221" spans="4:4" x14ac:dyDescent="0.2">
      <c r="D221" s="139"/>
    </row>
    <row r="222" spans="4:4" x14ac:dyDescent="0.2">
      <c r="D222" s="139"/>
    </row>
    <row r="223" spans="4:4" x14ac:dyDescent="0.2">
      <c r="D223" s="139"/>
    </row>
    <row r="224" spans="4:4" x14ac:dyDescent="0.2">
      <c r="D224" s="139"/>
    </row>
    <row r="225" spans="4:4" x14ac:dyDescent="0.2">
      <c r="D225" s="139"/>
    </row>
    <row r="226" spans="4:4" x14ac:dyDescent="0.2">
      <c r="D226" s="139"/>
    </row>
    <row r="227" spans="4:4" x14ac:dyDescent="0.2">
      <c r="D227" s="139"/>
    </row>
    <row r="228" spans="4:4" x14ac:dyDescent="0.2">
      <c r="D228" s="139"/>
    </row>
    <row r="229" spans="4:4" x14ac:dyDescent="0.2">
      <c r="D229" s="139"/>
    </row>
    <row r="230" spans="4:4" x14ac:dyDescent="0.2">
      <c r="D230" s="139"/>
    </row>
    <row r="231" spans="4:4" x14ac:dyDescent="0.2">
      <c r="D231" s="139"/>
    </row>
    <row r="232" spans="4:4" x14ac:dyDescent="0.2">
      <c r="D232" s="139"/>
    </row>
    <row r="233" spans="4:4" x14ac:dyDescent="0.2">
      <c r="D233" s="139"/>
    </row>
    <row r="234" spans="4:4" x14ac:dyDescent="0.2">
      <c r="D234" s="139"/>
    </row>
    <row r="235" spans="4:4" x14ac:dyDescent="0.2">
      <c r="D235" s="139"/>
    </row>
    <row r="236" spans="4:4" x14ac:dyDescent="0.2">
      <c r="D236" s="139"/>
    </row>
    <row r="237" spans="4:4" x14ac:dyDescent="0.2">
      <c r="D237" s="139"/>
    </row>
    <row r="238" spans="4:4" x14ac:dyDescent="0.2">
      <c r="D238" s="139"/>
    </row>
    <row r="239" spans="4:4" x14ac:dyDescent="0.2">
      <c r="D239" s="139"/>
    </row>
    <row r="240" spans="4:4" x14ac:dyDescent="0.2">
      <c r="D240" s="139"/>
    </row>
    <row r="241" spans="4:4" x14ac:dyDescent="0.2">
      <c r="D241" s="139"/>
    </row>
    <row r="242" spans="4:4" x14ac:dyDescent="0.2">
      <c r="D242" s="139"/>
    </row>
    <row r="243" spans="4:4" x14ac:dyDescent="0.2">
      <c r="D243" s="139"/>
    </row>
    <row r="244" spans="4:4" x14ac:dyDescent="0.2">
      <c r="D244" s="139"/>
    </row>
    <row r="245" spans="4:4" x14ac:dyDescent="0.2">
      <c r="D245" s="139"/>
    </row>
    <row r="246" spans="4:4" x14ac:dyDescent="0.2">
      <c r="D246" s="139"/>
    </row>
    <row r="247" spans="4:4" x14ac:dyDescent="0.2">
      <c r="D247" s="139"/>
    </row>
    <row r="248" spans="4:4" x14ac:dyDescent="0.2">
      <c r="D248" s="139"/>
    </row>
    <row r="249" spans="4:4" x14ac:dyDescent="0.2">
      <c r="D249" s="139"/>
    </row>
    <row r="250" spans="4:4" x14ac:dyDescent="0.2">
      <c r="D250" s="139"/>
    </row>
    <row r="251" spans="4:4" x14ac:dyDescent="0.2">
      <c r="D251" s="139"/>
    </row>
    <row r="252" spans="4:4" x14ac:dyDescent="0.2">
      <c r="D252" s="139"/>
    </row>
    <row r="253" spans="4:4" x14ac:dyDescent="0.2">
      <c r="D253" s="139"/>
    </row>
    <row r="254" spans="4:4" x14ac:dyDescent="0.2">
      <c r="D254" s="139"/>
    </row>
    <row r="255" spans="4:4" x14ac:dyDescent="0.2">
      <c r="D255" s="139"/>
    </row>
    <row r="256" spans="4:4" x14ac:dyDescent="0.2">
      <c r="D256" s="139"/>
    </row>
    <row r="257" spans="4:4" x14ac:dyDescent="0.2">
      <c r="D257" s="139"/>
    </row>
    <row r="258" spans="4:4" x14ac:dyDescent="0.2">
      <c r="D258" s="139"/>
    </row>
    <row r="259" spans="4:4" x14ac:dyDescent="0.2">
      <c r="D259" s="139"/>
    </row>
    <row r="260" spans="4:4" x14ac:dyDescent="0.2">
      <c r="D260" s="139"/>
    </row>
    <row r="261" spans="4:4" x14ac:dyDescent="0.2">
      <c r="D261" s="139"/>
    </row>
    <row r="262" spans="4:4" x14ac:dyDescent="0.2">
      <c r="D262" s="139"/>
    </row>
    <row r="263" spans="4:4" x14ac:dyDescent="0.2">
      <c r="D263" s="139"/>
    </row>
    <row r="264" spans="4:4" x14ac:dyDescent="0.2">
      <c r="D264" s="139"/>
    </row>
    <row r="265" spans="4:4" x14ac:dyDescent="0.2">
      <c r="D265" s="139"/>
    </row>
    <row r="266" spans="4:4" x14ac:dyDescent="0.2">
      <c r="D266" s="139"/>
    </row>
    <row r="267" spans="4:4" x14ac:dyDescent="0.2">
      <c r="D267" s="139"/>
    </row>
    <row r="268" spans="4:4" x14ac:dyDescent="0.2">
      <c r="D268" s="139"/>
    </row>
    <row r="269" spans="4:4" x14ac:dyDescent="0.2">
      <c r="D269" s="139"/>
    </row>
    <row r="270" spans="4:4" x14ac:dyDescent="0.2">
      <c r="D270" s="139"/>
    </row>
    <row r="271" spans="4:4" x14ac:dyDescent="0.2">
      <c r="D271" s="139"/>
    </row>
    <row r="272" spans="4:4" x14ac:dyDescent="0.2">
      <c r="D272" s="139"/>
    </row>
    <row r="273" spans="4:4" x14ac:dyDescent="0.2">
      <c r="D273" s="139"/>
    </row>
    <row r="274" spans="4:4" x14ac:dyDescent="0.2">
      <c r="D274" s="139"/>
    </row>
    <row r="275" spans="4:4" x14ac:dyDescent="0.2">
      <c r="D275" s="139"/>
    </row>
    <row r="276" spans="4:4" x14ac:dyDescent="0.2">
      <c r="D276" s="139"/>
    </row>
    <row r="277" spans="4:4" x14ac:dyDescent="0.2">
      <c r="D277" s="139"/>
    </row>
    <row r="278" spans="4:4" x14ac:dyDescent="0.2">
      <c r="D278" s="139"/>
    </row>
    <row r="279" spans="4:4" x14ac:dyDescent="0.2">
      <c r="D279" s="139"/>
    </row>
    <row r="280" spans="4:4" x14ac:dyDescent="0.2">
      <c r="D280" s="139"/>
    </row>
    <row r="281" spans="4:4" x14ac:dyDescent="0.2">
      <c r="D281" s="139"/>
    </row>
    <row r="282" spans="4:4" x14ac:dyDescent="0.2">
      <c r="D282" s="139"/>
    </row>
    <row r="283" spans="4:4" x14ac:dyDescent="0.2">
      <c r="D283" s="139"/>
    </row>
    <row r="284" spans="4:4" x14ac:dyDescent="0.2">
      <c r="D284" s="139"/>
    </row>
    <row r="285" spans="4:4" x14ac:dyDescent="0.2">
      <c r="D285" s="139"/>
    </row>
    <row r="286" spans="4:4" x14ac:dyDescent="0.2">
      <c r="D286" s="139"/>
    </row>
    <row r="287" spans="4:4" x14ac:dyDescent="0.2">
      <c r="D287" s="139"/>
    </row>
    <row r="288" spans="4:4" x14ac:dyDescent="0.2">
      <c r="D288" s="139"/>
    </row>
    <row r="289" spans="4:4" x14ac:dyDescent="0.2">
      <c r="D289" s="139"/>
    </row>
    <row r="290" spans="4:4" x14ac:dyDescent="0.2">
      <c r="D290" s="139"/>
    </row>
    <row r="291" spans="4:4" x14ac:dyDescent="0.2">
      <c r="D291" s="139"/>
    </row>
    <row r="292" spans="4:4" x14ac:dyDescent="0.2">
      <c r="D292" s="139"/>
    </row>
    <row r="293" spans="4:4" x14ac:dyDescent="0.2">
      <c r="D293" s="139"/>
    </row>
    <row r="294" spans="4:4" x14ac:dyDescent="0.2">
      <c r="D294" s="139"/>
    </row>
    <row r="295" spans="4:4" x14ac:dyDescent="0.2">
      <c r="D295" s="139"/>
    </row>
    <row r="296" spans="4:4" x14ac:dyDescent="0.2">
      <c r="D296" s="139"/>
    </row>
    <row r="297" spans="4:4" x14ac:dyDescent="0.2">
      <c r="D297" s="139"/>
    </row>
    <row r="298" spans="4:4" x14ac:dyDescent="0.2">
      <c r="D298" s="139"/>
    </row>
    <row r="299" spans="4:4" x14ac:dyDescent="0.2">
      <c r="D299" s="139"/>
    </row>
    <row r="300" spans="4:4" x14ac:dyDescent="0.2">
      <c r="D300" s="139"/>
    </row>
    <row r="301" spans="4:4" x14ac:dyDescent="0.2">
      <c r="D301" s="139"/>
    </row>
    <row r="302" spans="4:4" x14ac:dyDescent="0.2">
      <c r="D302" s="139"/>
    </row>
    <row r="303" spans="4:4" x14ac:dyDescent="0.2">
      <c r="D303" s="139"/>
    </row>
    <row r="304" spans="4:4" x14ac:dyDescent="0.2">
      <c r="D304" s="139"/>
    </row>
    <row r="305" spans="4:4" x14ac:dyDescent="0.2">
      <c r="D305" s="139"/>
    </row>
    <row r="306" spans="4:4" x14ac:dyDescent="0.2">
      <c r="D306" s="139"/>
    </row>
    <row r="307" spans="4:4" x14ac:dyDescent="0.2">
      <c r="D307" s="139"/>
    </row>
    <row r="308" spans="4:4" x14ac:dyDescent="0.2">
      <c r="D308" s="139"/>
    </row>
    <row r="309" spans="4:4" x14ac:dyDescent="0.2">
      <c r="D309" s="139"/>
    </row>
    <row r="310" spans="4:4" x14ac:dyDescent="0.2">
      <c r="D310" s="139"/>
    </row>
    <row r="311" spans="4:4" x14ac:dyDescent="0.2">
      <c r="D311" s="139"/>
    </row>
    <row r="312" spans="4:4" x14ac:dyDescent="0.2">
      <c r="D312" s="139"/>
    </row>
    <row r="313" spans="4:4" x14ac:dyDescent="0.2">
      <c r="D313" s="139"/>
    </row>
    <row r="314" spans="4:4" x14ac:dyDescent="0.2">
      <c r="D314" s="139"/>
    </row>
    <row r="315" spans="4:4" x14ac:dyDescent="0.2">
      <c r="D315" s="139"/>
    </row>
    <row r="316" spans="4:4" x14ac:dyDescent="0.2">
      <c r="D316" s="139"/>
    </row>
    <row r="317" spans="4:4" x14ac:dyDescent="0.2">
      <c r="D317" s="139"/>
    </row>
    <row r="318" spans="4:4" x14ac:dyDescent="0.2">
      <c r="D318" s="139"/>
    </row>
    <row r="319" spans="4:4" x14ac:dyDescent="0.2">
      <c r="D319" s="139"/>
    </row>
    <row r="320" spans="4:4" x14ac:dyDescent="0.2">
      <c r="D320" s="139"/>
    </row>
    <row r="321" spans="4:4" x14ac:dyDescent="0.2">
      <c r="D321" s="139"/>
    </row>
    <row r="322" spans="4:4" x14ac:dyDescent="0.2">
      <c r="D322" s="139"/>
    </row>
    <row r="323" spans="4:4" x14ac:dyDescent="0.2">
      <c r="D323" s="139"/>
    </row>
    <row r="324" spans="4:4" x14ac:dyDescent="0.2">
      <c r="D324" s="139"/>
    </row>
    <row r="325" spans="4:4" x14ac:dyDescent="0.2">
      <c r="D325" s="139"/>
    </row>
    <row r="326" spans="4:4" x14ac:dyDescent="0.2">
      <c r="D326" s="139"/>
    </row>
    <row r="327" spans="4:4" x14ac:dyDescent="0.2">
      <c r="D327" s="139"/>
    </row>
    <row r="328" spans="4:4" x14ac:dyDescent="0.2">
      <c r="D328" s="139"/>
    </row>
    <row r="329" spans="4:4" x14ac:dyDescent="0.2">
      <c r="D329" s="139"/>
    </row>
    <row r="330" spans="4:4" x14ac:dyDescent="0.2">
      <c r="D330" s="139"/>
    </row>
    <row r="331" spans="4:4" x14ac:dyDescent="0.2">
      <c r="D331" s="139"/>
    </row>
    <row r="332" spans="4:4" x14ac:dyDescent="0.2">
      <c r="D332" s="139"/>
    </row>
    <row r="333" spans="4:4" x14ac:dyDescent="0.2">
      <c r="D333" s="139"/>
    </row>
    <row r="334" spans="4:4" x14ac:dyDescent="0.2">
      <c r="D334" s="139"/>
    </row>
    <row r="335" spans="4:4" x14ac:dyDescent="0.2">
      <c r="D335" s="139"/>
    </row>
    <row r="336" spans="4:4" x14ac:dyDescent="0.2">
      <c r="D336" s="139"/>
    </row>
    <row r="337" spans="4:4" x14ac:dyDescent="0.2">
      <c r="D337" s="139"/>
    </row>
    <row r="338" spans="4:4" x14ac:dyDescent="0.2">
      <c r="D338" s="139"/>
    </row>
    <row r="339" spans="4:4" x14ac:dyDescent="0.2">
      <c r="D339" s="139"/>
    </row>
    <row r="340" spans="4:4" x14ac:dyDescent="0.2">
      <c r="D340" s="139"/>
    </row>
    <row r="341" spans="4:4" x14ac:dyDescent="0.2">
      <c r="D341" s="139"/>
    </row>
    <row r="342" spans="4:4" x14ac:dyDescent="0.2">
      <c r="D342" s="139"/>
    </row>
    <row r="343" spans="4:4" x14ac:dyDescent="0.2">
      <c r="D343" s="139"/>
    </row>
    <row r="344" spans="4:4" x14ac:dyDescent="0.2">
      <c r="D344" s="139"/>
    </row>
    <row r="345" spans="4:4" x14ac:dyDescent="0.2">
      <c r="D345" s="139"/>
    </row>
    <row r="346" spans="4:4" x14ac:dyDescent="0.2">
      <c r="D346" s="139"/>
    </row>
    <row r="347" spans="4:4" x14ac:dyDescent="0.2">
      <c r="D347" s="139"/>
    </row>
    <row r="348" spans="4:4" x14ac:dyDescent="0.2">
      <c r="D348" s="139"/>
    </row>
    <row r="349" spans="4:4" x14ac:dyDescent="0.2">
      <c r="D349" s="139"/>
    </row>
    <row r="350" spans="4:4" x14ac:dyDescent="0.2">
      <c r="D350" s="139"/>
    </row>
    <row r="351" spans="4:4" x14ac:dyDescent="0.2">
      <c r="D351" s="139"/>
    </row>
    <row r="352" spans="4:4" x14ac:dyDescent="0.2">
      <c r="D352" s="139"/>
    </row>
    <row r="353" spans="4:4" x14ac:dyDescent="0.2">
      <c r="D353" s="139"/>
    </row>
    <row r="354" spans="4:4" x14ac:dyDescent="0.2">
      <c r="D354" s="139"/>
    </row>
    <row r="355" spans="4:4" x14ac:dyDescent="0.2">
      <c r="D355" s="139"/>
    </row>
    <row r="356" spans="4:4" x14ac:dyDescent="0.2">
      <c r="D356" s="139"/>
    </row>
    <row r="357" spans="4:4" x14ac:dyDescent="0.2">
      <c r="D357" s="139"/>
    </row>
    <row r="358" spans="4:4" x14ac:dyDescent="0.2">
      <c r="D358" s="139"/>
    </row>
    <row r="359" spans="4:4" x14ac:dyDescent="0.2">
      <c r="D359" s="139"/>
    </row>
    <row r="360" spans="4:4" x14ac:dyDescent="0.2">
      <c r="D360" s="139"/>
    </row>
    <row r="361" spans="4:4" x14ac:dyDescent="0.2">
      <c r="D361" s="139"/>
    </row>
    <row r="362" spans="4:4" x14ac:dyDescent="0.2">
      <c r="D362" s="139"/>
    </row>
    <row r="363" spans="4:4" x14ac:dyDescent="0.2">
      <c r="D363" s="139"/>
    </row>
    <row r="364" spans="4:4" x14ac:dyDescent="0.2">
      <c r="D364" s="139"/>
    </row>
    <row r="365" spans="4:4" x14ac:dyDescent="0.2">
      <c r="D365" s="139"/>
    </row>
    <row r="366" spans="4:4" x14ac:dyDescent="0.2">
      <c r="D366" s="139"/>
    </row>
    <row r="367" spans="4:4" x14ac:dyDescent="0.2">
      <c r="D367" s="139"/>
    </row>
    <row r="368" spans="4:4" x14ac:dyDescent="0.2">
      <c r="D368" s="139"/>
    </row>
    <row r="369" spans="4:4" x14ac:dyDescent="0.2">
      <c r="D369" s="139"/>
    </row>
    <row r="370" spans="4:4" x14ac:dyDescent="0.2">
      <c r="D370" s="139"/>
    </row>
    <row r="371" spans="4:4" x14ac:dyDescent="0.2">
      <c r="D371" s="139"/>
    </row>
    <row r="372" spans="4:4" x14ac:dyDescent="0.2">
      <c r="D372" s="139"/>
    </row>
    <row r="373" spans="4:4" x14ac:dyDescent="0.2">
      <c r="D373" s="139"/>
    </row>
    <row r="374" spans="4:4" x14ac:dyDescent="0.2">
      <c r="D374" s="139"/>
    </row>
    <row r="375" spans="4:4" x14ac:dyDescent="0.2">
      <c r="D375" s="139"/>
    </row>
    <row r="376" spans="4:4" x14ac:dyDescent="0.2">
      <c r="D376" s="139"/>
    </row>
    <row r="377" spans="4:4" x14ac:dyDescent="0.2">
      <c r="D377" s="139"/>
    </row>
    <row r="378" spans="4:4" x14ac:dyDescent="0.2">
      <c r="D378" s="139"/>
    </row>
    <row r="379" spans="4:4" x14ac:dyDescent="0.2">
      <c r="D379" s="139"/>
    </row>
    <row r="380" spans="4:4" x14ac:dyDescent="0.2">
      <c r="D380" s="139"/>
    </row>
    <row r="381" spans="4:4" x14ac:dyDescent="0.2">
      <c r="D381" s="139"/>
    </row>
    <row r="382" spans="4:4" x14ac:dyDescent="0.2">
      <c r="D382" s="139"/>
    </row>
    <row r="383" spans="4:4" x14ac:dyDescent="0.2">
      <c r="D383" s="139"/>
    </row>
    <row r="384" spans="4:4" x14ac:dyDescent="0.2">
      <c r="D384" s="139"/>
    </row>
    <row r="385" spans="4:4" x14ac:dyDescent="0.2">
      <c r="D385" s="139"/>
    </row>
    <row r="386" spans="4:4" x14ac:dyDescent="0.2">
      <c r="D386" s="139"/>
    </row>
    <row r="387" spans="4:4" x14ac:dyDescent="0.2">
      <c r="D387" s="139"/>
    </row>
    <row r="388" spans="4:4" x14ac:dyDescent="0.2">
      <c r="D388" s="139"/>
    </row>
    <row r="389" spans="4:4" x14ac:dyDescent="0.2">
      <c r="D389" s="139"/>
    </row>
    <row r="390" spans="4:4" x14ac:dyDescent="0.2">
      <c r="D390" s="139"/>
    </row>
    <row r="391" spans="4:4" x14ac:dyDescent="0.2">
      <c r="D391" s="139"/>
    </row>
    <row r="392" spans="4:4" x14ac:dyDescent="0.2">
      <c r="D392" s="139"/>
    </row>
    <row r="393" spans="4:4" x14ac:dyDescent="0.2">
      <c r="D393" s="139"/>
    </row>
    <row r="394" spans="4:4" x14ac:dyDescent="0.2">
      <c r="D394" s="139"/>
    </row>
    <row r="395" spans="4:4" x14ac:dyDescent="0.2">
      <c r="D395" s="139"/>
    </row>
    <row r="396" spans="4:4" x14ac:dyDescent="0.2">
      <c r="D396" s="139"/>
    </row>
    <row r="397" spans="4:4" x14ac:dyDescent="0.2">
      <c r="D397" s="139"/>
    </row>
    <row r="398" spans="4:4" x14ac:dyDescent="0.2">
      <c r="D398" s="139"/>
    </row>
    <row r="399" spans="4:4" x14ac:dyDescent="0.2">
      <c r="D399" s="139"/>
    </row>
    <row r="400" spans="4:4" x14ac:dyDescent="0.2">
      <c r="D400" s="139"/>
    </row>
    <row r="401" spans="4:4" x14ac:dyDescent="0.2">
      <c r="D401" s="139"/>
    </row>
    <row r="402" spans="4:4" x14ac:dyDescent="0.2">
      <c r="D402" s="139"/>
    </row>
    <row r="403" spans="4:4" x14ac:dyDescent="0.2">
      <c r="D403" s="139"/>
    </row>
    <row r="404" spans="4:4" x14ac:dyDescent="0.2">
      <c r="D404" s="139"/>
    </row>
    <row r="405" spans="4:4" x14ac:dyDescent="0.2">
      <c r="D405" s="139"/>
    </row>
    <row r="406" spans="4:4" x14ac:dyDescent="0.2">
      <c r="D406" s="139"/>
    </row>
    <row r="407" spans="4:4" x14ac:dyDescent="0.2">
      <c r="D407" s="139"/>
    </row>
    <row r="408" spans="4:4" x14ac:dyDescent="0.2">
      <c r="D408" s="139"/>
    </row>
    <row r="409" spans="4:4" x14ac:dyDescent="0.2">
      <c r="D409" s="139"/>
    </row>
    <row r="410" spans="4:4" x14ac:dyDescent="0.2">
      <c r="D410" s="139"/>
    </row>
    <row r="411" spans="4:4" x14ac:dyDescent="0.2">
      <c r="D411" s="139"/>
    </row>
    <row r="412" spans="4:4" x14ac:dyDescent="0.2">
      <c r="D412" s="139"/>
    </row>
    <row r="413" spans="4:4" x14ac:dyDescent="0.2">
      <c r="D413" s="139"/>
    </row>
    <row r="414" spans="4:4" x14ac:dyDescent="0.2">
      <c r="D414" s="139"/>
    </row>
    <row r="415" spans="4:4" x14ac:dyDescent="0.2">
      <c r="D415" s="139"/>
    </row>
    <row r="416" spans="4:4" x14ac:dyDescent="0.2">
      <c r="D416" s="139"/>
    </row>
    <row r="417" spans="4:4" x14ac:dyDescent="0.2">
      <c r="D417" s="139"/>
    </row>
    <row r="418" spans="4:4" x14ac:dyDescent="0.2">
      <c r="D418" s="139"/>
    </row>
    <row r="419" spans="4:4" x14ac:dyDescent="0.2">
      <c r="D419" s="139"/>
    </row>
    <row r="420" spans="4:4" x14ac:dyDescent="0.2">
      <c r="D420" s="139"/>
    </row>
    <row r="421" spans="4:4" x14ac:dyDescent="0.2">
      <c r="D421" s="139"/>
    </row>
    <row r="422" spans="4:4" x14ac:dyDescent="0.2">
      <c r="D422" s="139"/>
    </row>
    <row r="423" spans="4:4" x14ac:dyDescent="0.2">
      <c r="D423" s="139"/>
    </row>
    <row r="424" spans="4:4" x14ac:dyDescent="0.2">
      <c r="D424" s="139"/>
    </row>
    <row r="425" spans="4:4" x14ac:dyDescent="0.2">
      <c r="D425" s="139"/>
    </row>
    <row r="426" spans="4:4" x14ac:dyDescent="0.2">
      <c r="D426" s="139"/>
    </row>
    <row r="427" spans="4:4" x14ac:dyDescent="0.2">
      <c r="D427" s="139"/>
    </row>
    <row r="428" spans="4:4" x14ac:dyDescent="0.2">
      <c r="D428" s="139"/>
    </row>
    <row r="429" spans="4:4" x14ac:dyDescent="0.2">
      <c r="D429" s="139"/>
    </row>
    <row r="430" spans="4:4" x14ac:dyDescent="0.2">
      <c r="D430" s="139"/>
    </row>
    <row r="431" spans="4:4" x14ac:dyDescent="0.2">
      <c r="D431" s="139"/>
    </row>
    <row r="432" spans="4:4" x14ac:dyDescent="0.2">
      <c r="D432" s="139"/>
    </row>
    <row r="433" spans="4:4" x14ac:dyDescent="0.2">
      <c r="D433" s="139"/>
    </row>
    <row r="434" spans="4:4" x14ac:dyDescent="0.2">
      <c r="D434" s="139"/>
    </row>
    <row r="435" spans="4:4" x14ac:dyDescent="0.2">
      <c r="D435" s="139"/>
    </row>
    <row r="436" spans="4:4" x14ac:dyDescent="0.2">
      <c r="D436" s="139"/>
    </row>
    <row r="437" spans="4:4" x14ac:dyDescent="0.2">
      <c r="D437" s="139"/>
    </row>
    <row r="438" spans="4:4" x14ac:dyDescent="0.2">
      <c r="D438" s="139"/>
    </row>
    <row r="439" spans="4:4" x14ac:dyDescent="0.2">
      <c r="D439" s="139"/>
    </row>
    <row r="440" spans="4:4" x14ac:dyDescent="0.2">
      <c r="D440" s="139"/>
    </row>
    <row r="441" spans="4:4" x14ac:dyDescent="0.2">
      <c r="D441" s="139"/>
    </row>
    <row r="442" spans="4:4" x14ac:dyDescent="0.2">
      <c r="D442" s="139"/>
    </row>
    <row r="443" spans="4:4" x14ac:dyDescent="0.2">
      <c r="D443" s="139"/>
    </row>
    <row r="444" spans="4:4" x14ac:dyDescent="0.2">
      <c r="D444" s="139"/>
    </row>
    <row r="445" spans="4:4" x14ac:dyDescent="0.2">
      <c r="D445" s="139"/>
    </row>
    <row r="446" spans="4:4" x14ac:dyDescent="0.2">
      <c r="D446" s="139"/>
    </row>
    <row r="447" spans="4:4" x14ac:dyDescent="0.2">
      <c r="D447" s="139"/>
    </row>
    <row r="448" spans="4:4" x14ac:dyDescent="0.2">
      <c r="D448" s="139"/>
    </row>
    <row r="449" spans="4:4" x14ac:dyDescent="0.2">
      <c r="D449" s="139"/>
    </row>
    <row r="450" spans="4:4" x14ac:dyDescent="0.2">
      <c r="D450" s="139"/>
    </row>
    <row r="451" spans="4:4" x14ac:dyDescent="0.2">
      <c r="D451" s="139"/>
    </row>
    <row r="452" spans="4:4" x14ac:dyDescent="0.2">
      <c r="D452" s="139"/>
    </row>
    <row r="453" spans="4:4" x14ac:dyDescent="0.2">
      <c r="D453" s="139"/>
    </row>
    <row r="454" spans="4:4" x14ac:dyDescent="0.2">
      <c r="D454" s="139"/>
    </row>
    <row r="455" spans="4:4" x14ac:dyDescent="0.2">
      <c r="D455" s="139"/>
    </row>
    <row r="456" spans="4:4" x14ac:dyDescent="0.2">
      <c r="D456" s="139"/>
    </row>
    <row r="457" spans="4:4" x14ac:dyDescent="0.2">
      <c r="D457" s="139"/>
    </row>
    <row r="458" spans="4:4" x14ac:dyDescent="0.2">
      <c r="D458" s="139"/>
    </row>
    <row r="459" spans="4:4" x14ac:dyDescent="0.2">
      <c r="D459" s="139"/>
    </row>
    <row r="460" spans="4:4" x14ac:dyDescent="0.2">
      <c r="D460" s="139"/>
    </row>
    <row r="461" spans="4:4" x14ac:dyDescent="0.2">
      <c r="D461" s="139"/>
    </row>
    <row r="462" spans="4:4" x14ac:dyDescent="0.2">
      <c r="D462" s="139"/>
    </row>
    <row r="463" spans="4:4" x14ac:dyDescent="0.2">
      <c r="D463" s="139"/>
    </row>
    <row r="464" spans="4:4" x14ac:dyDescent="0.2">
      <c r="D464" s="139"/>
    </row>
    <row r="465" spans="4:4" x14ac:dyDescent="0.2">
      <c r="D465" s="139"/>
    </row>
    <row r="466" spans="4:4" x14ac:dyDescent="0.2">
      <c r="D466" s="139"/>
    </row>
    <row r="467" spans="4:4" x14ac:dyDescent="0.2">
      <c r="D467" s="139"/>
    </row>
    <row r="468" spans="4:4" x14ac:dyDescent="0.2">
      <c r="D468" s="139"/>
    </row>
    <row r="469" spans="4:4" x14ac:dyDescent="0.2">
      <c r="D469" s="139"/>
    </row>
    <row r="470" spans="4:4" x14ac:dyDescent="0.2">
      <c r="D470" s="139"/>
    </row>
    <row r="471" spans="4:4" x14ac:dyDescent="0.2">
      <c r="D471" s="139"/>
    </row>
    <row r="472" spans="4:4" x14ac:dyDescent="0.2">
      <c r="D472" s="139"/>
    </row>
    <row r="473" spans="4:4" x14ac:dyDescent="0.2">
      <c r="D473" s="139"/>
    </row>
    <row r="474" spans="4:4" x14ac:dyDescent="0.2">
      <c r="D474" s="139"/>
    </row>
    <row r="475" spans="4:4" x14ac:dyDescent="0.2">
      <c r="D475" s="139"/>
    </row>
    <row r="476" spans="4:4" x14ac:dyDescent="0.2">
      <c r="D476" s="139"/>
    </row>
    <row r="477" spans="4:4" x14ac:dyDescent="0.2">
      <c r="D477" s="139"/>
    </row>
    <row r="478" spans="4:4" x14ac:dyDescent="0.2">
      <c r="D478" s="139"/>
    </row>
    <row r="479" spans="4:4" x14ac:dyDescent="0.2">
      <c r="D479" s="139"/>
    </row>
    <row r="480" spans="4:4" x14ac:dyDescent="0.2">
      <c r="D480" s="139"/>
    </row>
    <row r="481" spans="4:4" x14ac:dyDescent="0.2">
      <c r="D481" s="139"/>
    </row>
    <row r="482" spans="4:4" x14ac:dyDescent="0.2">
      <c r="D482" s="139"/>
    </row>
    <row r="483" spans="4:4" x14ac:dyDescent="0.2">
      <c r="D483" s="139"/>
    </row>
    <row r="484" spans="4:4" x14ac:dyDescent="0.2">
      <c r="D484" s="139"/>
    </row>
    <row r="485" spans="4:4" x14ac:dyDescent="0.2">
      <c r="D485" s="139"/>
    </row>
    <row r="486" spans="4:4" x14ac:dyDescent="0.2">
      <c r="D486" s="139"/>
    </row>
    <row r="487" spans="4:4" x14ac:dyDescent="0.2">
      <c r="D487" s="139"/>
    </row>
    <row r="488" spans="4:4" x14ac:dyDescent="0.2">
      <c r="D488" s="139"/>
    </row>
    <row r="489" spans="4:4" x14ac:dyDescent="0.2">
      <c r="D489" s="139"/>
    </row>
    <row r="490" spans="4:4" x14ac:dyDescent="0.2">
      <c r="D490" s="139"/>
    </row>
    <row r="491" spans="4:4" x14ac:dyDescent="0.2">
      <c r="D491" s="139"/>
    </row>
    <row r="492" spans="4:4" x14ac:dyDescent="0.2">
      <c r="D492" s="139"/>
    </row>
    <row r="493" spans="4:4" x14ac:dyDescent="0.2">
      <c r="D493" s="139"/>
    </row>
    <row r="494" spans="4:4" x14ac:dyDescent="0.2">
      <c r="D494" s="139"/>
    </row>
    <row r="495" spans="4:4" x14ac:dyDescent="0.2">
      <c r="D495" s="139"/>
    </row>
    <row r="496" spans="4:4" x14ac:dyDescent="0.2">
      <c r="D496" s="139"/>
    </row>
    <row r="497" spans="4:4" x14ac:dyDescent="0.2">
      <c r="D497" s="139"/>
    </row>
    <row r="498" spans="4:4" x14ac:dyDescent="0.2">
      <c r="D498" s="139"/>
    </row>
    <row r="499" spans="4:4" x14ac:dyDescent="0.2">
      <c r="D499" s="139"/>
    </row>
    <row r="500" spans="4:4" x14ac:dyDescent="0.2">
      <c r="D500" s="139"/>
    </row>
    <row r="501" spans="4:4" x14ac:dyDescent="0.2">
      <c r="D501" s="139"/>
    </row>
    <row r="502" spans="4:4" x14ac:dyDescent="0.2">
      <c r="D502" s="139"/>
    </row>
    <row r="503" spans="4:4" x14ac:dyDescent="0.2">
      <c r="D503" s="139"/>
    </row>
    <row r="504" spans="4:4" x14ac:dyDescent="0.2">
      <c r="D504" s="139"/>
    </row>
    <row r="505" spans="4:4" x14ac:dyDescent="0.2">
      <c r="D505" s="139"/>
    </row>
    <row r="506" spans="4:4" x14ac:dyDescent="0.2">
      <c r="D506" s="139"/>
    </row>
    <row r="507" spans="4:4" x14ac:dyDescent="0.2">
      <c r="D507" s="139"/>
    </row>
    <row r="508" spans="4:4" x14ac:dyDescent="0.2">
      <c r="D508" s="139"/>
    </row>
    <row r="509" spans="4:4" x14ac:dyDescent="0.2">
      <c r="D509" s="139"/>
    </row>
    <row r="510" spans="4:4" x14ac:dyDescent="0.2">
      <c r="D510" s="139"/>
    </row>
    <row r="511" spans="4:4" x14ac:dyDescent="0.2">
      <c r="D511" s="139"/>
    </row>
    <row r="512" spans="4:4" x14ac:dyDescent="0.2">
      <c r="D512" s="139"/>
    </row>
    <row r="513" spans="4:4" x14ac:dyDescent="0.2">
      <c r="D513" s="139"/>
    </row>
    <row r="514" spans="4:4" x14ac:dyDescent="0.2">
      <c r="D514" s="139"/>
    </row>
    <row r="515" spans="4:4" x14ac:dyDescent="0.2">
      <c r="D515" s="139"/>
    </row>
    <row r="516" spans="4:4" x14ac:dyDescent="0.2">
      <c r="D516" s="139"/>
    </row>
    <row r="517" spans="4:4" x14ac:dyDescent="0.2">
      <c r="D517" s="139"/>
    </row>
    <row r="518" spans="4:4" x14ac:dyDescent="0.2">
      <c r="D518" s="139"/>
    </row>
    <row r="519" spans="4:4" x14ac:dyDescent="0.2">
      <c r="D519" s="139"/>
    </row>
    <row r="520" spans="4:4" x14ac:dyDescent="0.2">
      <c r="D520" s="139"/>
    </row>
    <row r="521" spans="4:4" x14ac:dyDescent="0.2">
      <c r="D521" s="139"/>
    </row>
    <row r="522" spans="4:4" x14ac:dyDescent="0.2">
      <c r="D522" s="139"/>
    </row>
    <row r="523" spans="4:4" x14ac:dyDescent="0.2">
      <c r="D523" s="139"/>
    </row>
    <row r="524" spans="4:4" x14ac:dyDescent="0.2">
      <c r="D524" s="139"/>
    </row>
    <row r="525" spans="4:4" x14ac:dyDescent="0.2">
      <c r="D525" s="139"/>
    </row>
    <row r="526" spans="4:4" x14ac:dyDescent="0.2">
      <c r="D526" s="139"/>
    </row>
    <row r="527" spans="4:4" x14ac:dyDescent="0.2">
      <c r="D527" s="139"/>
    </row>
    <row r="528" spans="4:4" x14ac:dyDescent="0.2">
      <c r="D528" s="139"/>
    </row>
    <row r="529" spans="4:4" x14ac:dyDescent="0.2">
      <c r="D529" s="139"/>
    </row>
    <row r="530" spans="4:4" x14ac:dyDescent="0.2">
      <c r="D530" s="139"/>
    </row>
    <row r="531" spans="4:4" x14ac:dyDescent="0.2">
      <c r="D531" s="139"/>
    </row>
    <row r="532" spans="4:4" x14ac:dyDescent="0.2">
      <c r="D532" s="139"/>
    </row>
    <row r="533" spans="4:4" x14ac:dyDescent="0.2">
      <c r="D533" s="139"/>
    </row>
    <row r="534" spans="4:4" x14ac:dyDescent="0.2">
      <c r="D534" s="139"/>
    </row>
    <row r="535" spans="4:4" x14ac:dyDescent="0.2">
      <c r="D535" s="139"/>
    </row>
    <row r="536" spans="4:4" x14ac:dyDescent="0.2">
      <c r="D536" s="139"/>
    </row>
    <row r="537" spans="4:4" x14ac:dyDescent="0.2">
      <c r="D537" s="139"/>
    </row>
    <row r="538" spans="4:4" x14ac:dyDescent="0.2">
      <c r="D538" s="139"/>
    </row>
    <row r="539" spans="4:4" x14ac:dyDescent="0.2">
      <c r="D539" s="139"/>
    </row>
    <row r="540" spans="4:4" x14ac:dyDescent="0.2">
      <c r="D540" s="139"/>
    </row>
    <row r="541" spans="4:4" x14ac:dyDescent="0.2">
      <c r="D541" s="139"/>
    </row>
    <row r="542" spans="4:4" x14ac:dyDescent="0.2">
      <c r="D542" s="139"/>
    </row>
    <row r="543" spans="4:4" x14ac:dyDescent="0.2">
      <c r="D543" s="139"/>
    </row>
    <row r="544" spans="4:4" x14ac:dyDescent="0.2">
      <c r="D544" s="139"/>
    </row>
    <row r="545" spans="4:4" x14ac:dyDescent="0.2">
      <c r="D545" s="139"/>
    </row>
    <row r="546" spans="4:4" x14ac:dyDescent="0.2">
      <c r="D546" s="139"/>
    </row>
    <row r="547" spans="4:4" x14ac:dyDescent="0.2">
      <c r="D547" s="139"/>
    </row>
    <row r="548" spans="4:4" x14ac:dyDescent="0.2">
      <c r="D548" s="139"/>
    </row>
    <row r="549" spans="4:4" x14ac:dyDescent="0.2">
      <c r="D549" s="139"/>
    </row>
    <row r="550" spans="4:4" x14ac:dyDescent="0.2">
      <c r="D550" s="139"/>
    </row>
    <row r="551" spans="4:4" x14ac:dyDescent="0.2">
      <c r="D551" s="139"/>
    </row>
    <row r="552" spans="4:4" x14ac:dyDescent="0.2">
      <c r="D552" s="139"/>
    </row>
    <row r="553" spans="4:4" x14ac:dyDescent="0.2">
      <c r="D553" s="139"/>
    </row>
    <row r="554" spans="4:4" x14ac:dyDescent="0.2">
      <c r="D554" s="139"/>
    </row>
    <row r="555" spans="4:4" x14ac:dyDescent="0.2">
      <c r="D555" s="139"/>
    </row>
    <row r="556" spans="4:4" x14ac:dyDescent="0.2">
      <c r="D556" s="139"/>
    </row>
    <row r="557" spans="4:4" x14ac:dyDescent="0.2">
      <c r="D557" s="139"/>
    </row>
    <row r="558" spans="4:4" x14ac:dyDescent="0.2">
      <c r="D558" s="139"/>
    </row>
    <row r="559" spans="4:4" x14ac:dyDescent="0.2">
      <c r="D559" s="139"/>
    </row>
    <row r="560" spans="4:4" x14ac:dyDescent="0.2">
      <c r="D560" s="139"/>
    </row>
    <row r="561" spans="4:4" x14ac:dyDescent="0.2">
      <c r="D561" s="139"/>
    </row>
    <row r="562" spans="4:4" x14ac:dyDescent="0.2">
      <c r="D562" s="139"/>
    </row>
    <row r="563" spans="4:4" x14ac:dyDescent="0.2">
      <c r="D563" s="139"/>
    </row>
    <row r="564" spans="4:4" x14ac:dyDescent="0.2">
      <c r="D564" s="139"/>
    </row>
    <row r="565" spans="4:4" x14ac:dyDescent="0.2">
      <c r="D565" s="139"/>
    </row>
    <row r="566" spans="4:4" x14ac:dyDescent="0.2">
      <c r="D566" s="139"/>
    </row>
    <row r="567" spans="4:4" x14ac:dyDescent="0.2">
      <c r="D567" s="139"/>
    </row>
    <row r="568" spans="4:4" x14ac:dyDescent="0.2">
      <c r="D568" s="139"/>
    </row>
    <row r="569" spans="4:4" x14ac:dyDescent="0.2">
      <c r="D569" s="139"/>
    </row>
    <row r="570" spans="4:4" x14ac:dyDescent="0.2">
      <c r="D570" s="139"/>
    </row>
    <row r="571" spans="4:4" x14ac:dyDescent="0.2">
      <c r="D571" s="139"/>
    </row>
    <row r="572" spans="4:4" x14ac:dyDescent="0.2">
      <c r="D572" s="139"/>
    </row>
    <row r="573" spans="4:4" x14ac:dyDescent="0.2">
      <c r="D573" s="139"/>
    </row>
    <row r="574" spans="4:4" x14ac:dyDescent="0.2">
      <c r="D574" s="139"/>
    </row>
    <row r="575" spans="4:4" x14ac:dyDescent="0.2">
      <c r="D575" s="139"/>
    </row>
    <row r="576" spans="4:4" x14ac:dyDescent="0.2">
      <c r="D576" s="139"/>
    </row>
    <row r="577" spans="4:4" x14ac:dyDescent="0.2">
      <c r="D577" s="139"/>
    </row>
    <row r="578" spans="4:4" x14ac:dyDescent="0.2">
      <c r="D578" s="139"/>
    </row>
    <row r="579" spans="4:4" x14ac:dyDescent="0.2">
      <c r="D579" s="139"/>
    </row>
    <row r="580" spans="4:4" x14ac:dyDescent="0.2">
      <c r="D580" s="139"/>
    </row>
    <row r="581" spans="4:4" x14ac:dyDescent="0.2">
      <c r="D581" s="139"/>
    </row>
    <row r="582" spans="4:4" x14ac:dyDescent="0.2">
      <c r="D582" s="139"/>
    </row>
    <row r="583" spans="4:4" x14ac:dyDescent="0.2">
      <c r="D583" s="139"/>
    </row>
    <row r="584" spans="4:4" x14ac:dyDescent="0.2">
      <c r="D584" s="139"/>
    </row>
    <row r="585" spans="4:4" x14ac:dyDescent="0.2">
      <c r="D585" s="139"/>
    </row>
    <row r="586" spans="4:4" x14ac:dyDescent="0.2">
      <c r="D586" s="139"/>
    </row>
    <row r="587" spans="4:4" x14ac:dyDescent="0.2">
      <c r="D587" s="139"/>
    </row>
    <row r="588" spans="4:4" x14ac:dyDescent="0.2">
      <c r="D588" s="139"/>
    </row>
    <row r="589" spans="4:4" x14ac:dyDescent="0.2">
      <c r="D589" s="139"/>
    </row>
    <row r="590" spans="4:4" x14ac:dyDescent="0.2">
      <c r="D590" s="139"/>
    </row>
    <row r="591" spans="4:4" x14ac:dyDescent="0.2">
      <c r="D591" s="139"/>
    </row>
    <row r="592" spans="4:4" x14ac:dyDescent="0.2">
      <c r="D592" s="139"/>
    </row>
    <row r="593" spans="4:4" x14ac:dyDescent="0.2">
      <c r="D593" s="139"/>
    </row>
    <row r="594" spans="4:4" x14ac:dyDescent="0.2">
      <c r="D594" s="139"/>
    </row>
    <row r="595" spans="4:4" x14ac:dyDescent="0.2">
      <c r="D595" s="139"/>
    </row>
    <row r="596" spans="4:4" x14ac:dyDescent="0.2">
      <c r="D596" s="139"/>
    </row>
    <row r="597" spans="4:4" x14ac:dyDescent="0.2">
      <c r="D597" s="139"/>
    </row>
    <row r="598" spans="4:4" x14ac:dyDescent="0.2">
      <c r="D598" s="139"/>
    </row>
    <row r="599" spans="4:4" x14ac:dyDescent="0.2">
      <c r="D599" s="139"/>
    </row>
    <row r="600" spans="4:4" x14ac:dyDescent="0.2">
      <c r="D600" s="139"/>
    </row>
    <row r="601" spans="4:4" x14ac:dyDescent="0.2">
      <c r="D601" s="139"/>
    </row>
    <row r="602" spans="4:4" x14ac:dyDescent="0.2">
      <c r="D602" s="139"/>
    </row>
    <row r="603" spans="4:4" x14ac:dyDescent="0.2">
      <c r="D603" s="139"/>
    </row>
    <row r="604" spans="4:4" x14ac:dyDescent="0.2">
      <c r="D604" s="139"/>
    </row>
    <row r="605" spans="4:4" x14ac:dyDescent="0.2">
      <c r="D605" s="139"/>
    </row>
    <row r="606" spans="4:4" x14ac:dyDescent="0.2">
      <c r="D606" s="139"/>
    </row>
    <row r="607" spans="4:4" x14ac:dyDescent="0.2">
      <c r="D607" s="139"/>
    </row>
    <row r="608" spans="4:4" x14ac:dyDescent="0.2">
      <c r="D608" s="139"/>
    </row>
    <row r="609" spans="4:4" x14ac:dyDescent="0.2">
      <c r="D609" s="139"/>
    </row>
    <row r="610" spans="4:4" x14ac:dyDescent="0.2">
      <c r="D610" s="139"/>
    </row>
    <row r="611" spans="4:4" x14ac:dyDescent="0.2">
      <c r="D611" s="139"/>
    </row>
    <row r="612" spans="4:4" x14ac:dyDescent="0.2">
      <c r="D612" s="139"/>
    </row>
    <row r="613" spans="4:4" x14ac:dyDescent="0.2">
      <c r="D613" s="139"/>
    </row>
    <row r="614" spans="4:4" x14ac:dyDescent="0.2">
      <c r="D614" s="139"/>
    </row>
    <row r="615" spans="4:4" x14ac:dyDescent="0.2">
      <c r="D615" s="139"/>
    </row>
    <row r="616" spans="4:4" x14ac:dyDescent="0.2">
      <c r="D616" s="139"/>
    </row>
    <row r="617" spans="4:4" x14ac:dyDescent="0.2">
      <c r="D617" s="139"/>
    </row>
    <row r="618" spans="4:4" x14ac:dyDescent="0.2">
      <c r="D618" s="139"/>
    </row>
    <row r="619" spans="4:4" x14ac:dyDescent="0.2">
      <c r="D619" s="139"/>
    </row>
    <row r="620" spans="4:4" x14ac:dyDescent="0.2">
      <c r="D620" s="139"/>
    </row>
    <row r="621" spans="4:4" x14ac:dyDescent="0.2">
      <c r="D621" s="139"/>
    </row>
    <row r="622" spans="4:4" x14ac:dyDescent="0.2">
      <c r="D622" s="139"/>
    </row>
    <row r="623" spans="4:4" x14ac:dyDescent="0.2">
      <c r="D623" s="139"/>
    </row>
    <row r="624" spans="4:4" x14ac:dyDescent="0.2">
      <c r="D624" s="139"/>
    </row>
    <row r="625" spans="4:4" x14ac:dyDescent="0.2">
      <c r="D625" s="139"/>
    </row>
    <row r="626" spans="4:4" x14ac:dyDescent="0.2">
      <c r="D626" s="139"/>
    </row>
    <row r="627" spans="4:4" x14ac:dyDescent="0.2">
      <c r="D627" s="139"/>
    </row>
    <row r="628" spans="4:4" x14ac:dyDescent="0.2">
      <c r="D628" s="139"/>
    </row>
    <row r="629" spans="4:4" x14ac:dyDescent="0.2">
      <c r="D629" s="139"/>
    </row>
    <row r="630" spans="4:4" x14ac:dyDescent="0.2">
      <c r="D630" s="139"/>
    </row>
    <row r="631" spans="4:4" x14ac:dyDescent="0.2">
      <c r="D631" s="139"/>
    </row>
    <row r="632" spans="4:4" x14ac:dyDescent="0.2">
      <c r="D632" s="139"/>
    </row>
    <row r="633" spans="4:4" x14ac:dyDescent="0.2">
      <c r="D633" s="139"/>
    </row>
    <row r="634" spans="4:4" x14ac:dyDescent="0.2">
      <c r="D634" s="139"/>
    </row>
    <row r="635" spans="4:4" x14ac:dyDescent="0.2">
      <c r="D635" s="139"/>
    </row>
    <row r="636" spans="4:4" x14ac:dyDescent="0.2">
      <c r="D636" s="139"/>
    </row>
    <row r="637" spans="4:4" x14ac:dyDescent="0.2">
      <c r="D637" s="139"/>
    </row>
    <row r="638" spans="4:4" x14ac:dyDescent="0.2">
      <c r="D638" s="139"/>
    </row>
    <row r="639" spans="4:4" x14ac:dyDescent="0.2">
      <c r="D639" s="139"/>
    </row>
    <row r="640" spans="4:4" x14ac:dyDescent="0.2">
      <c r="D640" s="139"/>
    </row>
    <row r="641" spans="4:4" x14ac:dyDescent="0.2">
      <c r="D641" s="139"/>
    </row>
    <row r="642" spans="4:4" x14ac:dyDescent="0.2">
      <c r="D642" s="139"/>
    </row>
    <row r="643" spans="4:4" x14ac:dyDescent="0.2">
      <c r="D643" s="139"/>
    </row>
    <row r="644" spans="4:4" x14ac:dyDescent="0.2">
      <c r="D644" s="139"/>
    </row>
    <row r="645" spans="4:4" x14ac:dyDescent="0.2">
      <c r="D645" s="139"/>
    </row>
    <row r="646" spans="4:4" x14ac:dyDescent="0.2">
      <c r="D646" s="139"/>
    </row>
    <row r="647" spans="4:4" x14ac:dyDescent="0.2">
      <c r="D647" s="139"/>
    </row>
    <row r="648" spans="4:4" x14ac:dyDescent="0.2">
      <c r="D648" s="139"/>
    </row>
    <row r="649" spans="4:4" x14ac:dyDescent="0.2">
      <c r="D649" s="139"/>
    </row>
    <row r="650" spans="4:4" x14ac:dyDescent="0.2">
      <c r="D650" s="139"/>
    </row>
    <row r="651" spans="4:4" x14ac:dyDescent="0.2">
      <c r="D651" s="139"/>
    </row>
    <row r="652" spans="4:4" x14ac:dyDescent="0.2">
      <c r="D652" s="139"/>
    </row>
    <row r="653" spans="4:4" x14ac:dyDescent="0.2">
      <c r="D653" s="139"/>
    </row>
    <row r="654" spans="4:4" x14ac:dyDescent="0.2">
      <c r="D654" s="139"/>
    </row>
    <row r="655" spans="4:4" x14ac:dyDescent="0.2">
      <c r="D655" s="139"/>
    </row>
    <row r="656" spans="4:4" x14ac:dyDescent="0.2">
      <c r="D656" s="139"/>
    </row>
    <row r="657" spans="4:4" x14ac:dyDescent="0.2">
      <c r="D657" s="139"/>
    </row>
    <row r="658" spans="4:4" x14ac:dyDescent="0.2">
      <c r="D658" s="139"/>
    </row>
    <row r="659" spans="4:4" x14ac:dyDescent="0.2">
      <c r="D659" s="139"/>
    </row>
    <row r="660" spans="4:4" x14ac:dyDescent="0.2">
      <c r="D660" s="139"/>
    </row>
    <row r="661" spans="4:4" x14ac:dyDescent="0.2">
      <c r="D661" s="139"/>
    </row>
    <row r="662" spans="4:4" x14ac:dyDescent="0.2">
      <c r="D662" s="139"/>
    </row>
    <row r="663" spans="4:4" x14ac:dyDescent="0.2">
      <c r="D663" s="139"/>
    </row>
    <row r="664" spans="4:4" x14ac:dyDescent="0.2">
      <c r="D664" s="139"/>
    </row>
    <row r="665" spans="4:4" x14ac:dyDescent="0.2">
      <c r="D665" s="139"/>
    </row>
    <row r="666" spans="4:4" x14ac:dyDescent="0.2">
      <c r="D666" s="139"/>
    </row>
    <row r="667" spans="4:4" x14ac:dyDescent="0.2">
      <c r="D667" s="139"/>
    </row>
    <row r="668" spans="4:4" x14ac:dyDescent="0.2">
      <c r="D668" s="139"/>
    </row>
    <row r="669" spans="4:4" x14ac:dyDescent="0.2">
      <c r="D669" s="139"/>
    </row>
    <row r="670" spans="4:4" x14ac:dyDescent="0.2">
      <c r="D670" s="139"/>
    </row>
    <row r="671" spans="4:4" x14ac:dyDescent="0.2">
      <c r="D671" s="139"/>
    </row>
    <row r="672" spans="4:4" x14ac:dyDescent="0.2">
      <c r="D672" s="139"/>
    </row>
    <row r="673" spans="4:4" x14ac:dyDescent="0.2">
      <c r="D673" s="139"/>
    </row>
    <row r="674" spans="4:4" x14ac:dyDescent="0.2">
      <c r="D674" s="139"/>
    </row>
    <row r="675" spans="4:4" x14ac:dyDescent="0.2">
      <c r="D675" s="139"/>
    </row>
    <row r="676" spans="4:4" x14ac:dyDescent="0.2">
      <c r="D676" s="139"/>
    </row>
    <row r="677" spans="4:4" x14ac:dyDescent="0.2">
      <c r="D677" s="139"/>
    </row>
    <row r="678" spans="4:4" x14ac:dyDescent="0.2">
      <c r="D678" s="139"/>
    </row>
    <row r="679" spans="4:4" x14ac:dyDescent="0.2">
      <c r="D679" s="139"/>
    </row>
    <row r="680" spans="4:4" x14ac:dyDescent="0.2">
      <c r="D680" s="139"/>
    </row>
    <row r="681" spans="4:4" x14ac:dyDescent="0.2">
      <c r="D681" s="139"/>
    </row>
    <row r="682" spans="4:4" x14ac:dyDescent="0.2">
      <c r="D682" s="139"/>
    </row>
    <row r="683" spans="4:4" x14ac:dyDescent="0.2">
      <c r="D683" s="139"/>
    </row>
    <row r="684" spans="4:4" x14ac:dyDescent="0.2">
      <c r="D684" s="139"/>
    </row>
    <row r="685" spans="4:4" x14ac:dyDescent="0.2">
      <c r="D685" s="139"/>
    </row>
    <row r="686" spans="4:4" x14ac:dyDescent="0.2">
      <c r="D686" s="139"/>
    </row>
    <row r="687" spans="4:4" x14ac:dyDescent="0.2">
      <c r="D687" s="139"/>
    </row>
    <row r="688" spans="4:4" x14ac:dyDescent="0.2">
      <c r="D688" s="139"/>
    </row>
    <row r="689" spans="4:4" x14ac:dyDescent="0.2">
      <c r="D689" s="139"/>
    </row>
    <row r="690" spans="4:4" x14ac:dyDescent="0.2">
      <c r="D690" s="139"/>
    </row>
    <row r="691" spans="4:4" x14ac:dyDescent="0.2">
      <c r="D691" s="139"/>
    </row>
    <row r="692" spans="4:4" x14ac:dyDescent="0.2">
      <c r="D692" s="139"/>
    </row>
    <row r="693" spans="4:4" x14ac:dyDescent="0.2">
      <c r="D693" s="139"/>
    </row>
    <row r="694" spans="4:4" x14ac:dyDescent="0.2">
      <c r="D694" s="139"/>
    </row>
    <row r="695" spans="4:4" x14ac:dyDescent="0.2">
      <c r="D695" s="139"/>
    </row>
    <row r="696" spans="4:4" x14ac:dyDescent="0.2">
      <c r="D696" s="139"/>
    </row>
    <row r="697" spans="4:4" x14ac:dyDescent="0.2">
      <c r="D697" s="139"/>
    </row>
    <row r="698" spans="4:4" x14ac:dyDescent="0.2">
      <c r="D698" s="139"/>
    </row>
    <row r="699" spans="4:4" x14ac:dyDescent="0.2">
      <c r="D699" s="139"/>
    </row>
    <row r="700" spans="4:4" x14ac:dyDescent="0.2">
      <c r="D700" s="139"/>
    </row>
    <row r="701" spans="4:4" x14ac:dyDescent="0.2">
      <c r="D701" s="139"/>
    </row>
    <row r="702" spans="4:4" x14ac:dyDescent="0.2">
      <c r="D702" s="139"/>
    </row>
    <row r="703" spans="4:4" x14ac:dyDescent="0.2">
      <c r="D703" s="139"/>
    </row>
    <row r="704" spans="4:4" x14ac:dyDescent="0.2">
      <c r="D704" s="139"/>
    </row>
    <row r="705" spans="4:4" x14ac:dyDescent="0.2">
      <c r="D705" s="139"/>
    </row>
    <row r="706" spans="4:4" x14ac:dyDescent="0.2">
      <c r="D706" s="139"/>
    </row>
    <row r="707" spans="4:4" x14ac:dyDescent="0.2">
      <c r="D707" s="139"/>
    </row>
    <row r="708" spans="4:4" x14ac:dyDescent="0.2">
      <c r="D708" s="139"/>
    </row>
    <row r="709" spans="4:4" x14ac:dyDescent="0.2">
      <c r="D709" s="139"/>
    </row>
    <row r="710" spans="4:4" x14ac:dyDescent="0.2">
      <c r="D710" s="139"/>
    </row>
    <row r="711" spans="4:4" x14ac:dyDescent="0.2">
      <c r="D711" s="139"/>
    </row>
    <row r="712" spans="4:4" x14ac:dyDescent="0.2">
      <c r="D712" s="139"/>
    </row>
    <row r="713" spans="4:4" x14ac:dyDescent="0.2">
      <c r="D713" s="139"/>
    </row>
    <row r="714" spans="4:4" x14ac:dyDescent="0.2">
      <c r="D714" s="139"/>
    </row>
    <row r="715" spans="4:4" x14ac:dyDescent="0.2">
      <c r="D715" s="139"/>
    </row>
    <row r="716" spans="4:4" x14ac:dyDescent="0.2">
      <c r="D716" s="139"/>
    </row>
    <row r="717" spans="4:4" x14ac:dyDescent="0.2">
      <c r="D717" s="139"/>
    </row>
    <row r="718" spans="4:4" x14ac:dyDescent="0.2">
      <c r="D718" s="139"/>
    </row>
    <row r="719" spans="4:4" x14ac:dyDescent="0.2">
      <c r="D719" s="139"/>
    </row>
    <row r="720" spans="4:4" x14ac:dyDescent="0.2">
      <c r="D720" s="139"/>
    </row>
    <row r="721" spans="4:4" x14ac:dyDescent="0.2">
      <c r="D721" s="139"/>
    </row>
    <row r="722" spans="4:4" x14ac:dyDescent="0.2">
      <c r="D722" s="139"/>
    </row>
    <row r="723" spans="4:4" x14ac:dyDescent="0.2">
      <c r="D723" s="139"/>
    </row>
    <row r="724" spans="4:4" x14ac:dyDescent="0.2">
      <c r="D724" s="139"/>
    </row>
    <row r="725" spans="4:4" x14ac:dyDescent="0.2">
      <c r="D725" s="139"/>
    </row>
    <row r="726" spans="4:4" x14ac:dyDescent="0.2">
      <c r="D726" s="139"/>
    </row>
    <row r="727" spans="4:4" x14ac:dyDescent="0.2">
      <c r="D727" s="139"/>
    </row>
    <row r="728" spans="4:4" x14ac:dyDescent="0.2">
      <c r="D728" s="139"/>
    </row>
    <row r="729" spans="4:4" x14ac:dyDescent="0.2">
      <c r="D729" s="139"/>
    </row>
    <row r="730" spans="4:4" x14ac:dyDescent="0.2">
      <c r="D730" s="139"/>
    </row>
    <row r="731" spans="4:4" x14ac:dyDescent="0.2">
      <c r="D731" s="139"/>
    </row>
    <row r="732" spans="4:4" x14ac:dyDescent="0.2">
      <c r="D732" s="139"/>
    </row>
    <row r="733" spans="4:4" x14ac:dyDescent="0.2">
      <c r="D733" s="139"/>
    </row>
    <row r="734" spans="4:4" x14ac:dyDescent="0.2">
      <c r="D734" s="139"/>
    </row>
    <row r="735" spans="4:4" x14ac:dyDescent="0.2">
      <c r="D735" s="139"/>
    </row>
    <row r="736" spans="4:4" x14ac:dyDescent="0.2">
      <c r="D736" s="139"/>
    </row>
    <row r="737" spans="4:4" x14ac:dyDescent="0.2">
      <c r="D737" s="139"/>
    </row>
    <row r="738" spans="4:4" x14ac:dyDescent="0.2">
      <c r="D738" s="139"/>
    </row>
    <row r="739" spans="4:4" x14ac:dyDescent="0.2">
      <c r="D739" s="139"/>
    </row>
    <row r="740" spans="4:4" x14ac:dyDescent="0.2">
      <c r="D740" s="139"/>
    </row>
    <row r="741" spans="4:4" x14ac:dyDescent="0.2">
      <c r="D741" s="139"/>
    </row>
    <row r="742" spans="4:4" x14ac:dyDescent="0.2">
      <c r="D742" s="139"/>
    </row>
    <row r="743" spans="4:4" x14ac:dyDescent="0.2">
      <c r="D743" s="139"/>
    </row>
    <row r="744" spans="4:4" x14ac:dyDescent="0.2">
      <c r="D744" s="139"/>
    </row>
    <row r="745" spans="4:4" x14ac:dyDescent="0.2">
      <c r="D745" s="139"/>
    </row>
    <row r="746" spans="4:4" x14ac:dyDescent="0.2">
      <c r="D746" s="139"/>
    </row>
    <row r="747" spans="4:4" x14ac:dyDescent="0.2">
      <c r="D747" s="139"/>
    </row>
    <row r="748" spans="4:4" x14ac:dyDescent="0.2">
      <c r="D748" s="139"/>
    </row>
    <row r="749" spans="4:4" x14ac:dyDescent="0.2">
      <c r="D749" s="139"/>
    </row>
    <row r="750" spans="4:4" x14ac:dyDescent="0.2">
      <c r="D750" s="139"/>
    </row>
    <row r="751" spans="4:4" x14ac:dyDescent="0.2">
      <c r="D751" s="139"/>
    </row>
    <row r="752" spans="4:4" x14ac:dyDescent="0.2">
      <c r="D752" s="139"/>
    </row>
    <row r="753" spans="4:4" x14ac:dyDescent="0.2">
      <c r="D753" s="139"/>
    </row>
    <row r="754" spans="4:4" x14ac:dyDescent="0.2">
      <c r="D754" s="139"/>
    </row>
    <row r="755" spans="4:4" x14ac:dyDescent="0.2">
      <c r="D755" s="139"/>
    </row>
    <row r="756" spans="4:4" x14ac:dyDescent="0.2">
      <c r="D756" s="139"/>
    </row>
    <row r="757" spans="4:4" x14ac:dyDescent="0.2">
      <c r="D757" s="139"/>
    </row>
    <row r="758" spans="4:4" x14ac:dyDescent="0.2">
      <c r="D758" s="139"/>
    </row>
    <row r="759" spans="4:4" x14ac:dyDescent="0.2">
      <c r="D759" s="139"/>
    </row>
    <row r="760" spans="4:4" x14ac:dyDescent="0.2">
      <c r="D760" s="139"/>
    </row>
    <row r="761" spans="4:4" x14ac:dyDescent="0.2">
      <c r="D761" s="139"/>
    </row>
    <row r="762" spans="4:4" x14ac:dyDescent="0.2">
      <c r="D762" s="139"/>
    </row>
    <row r="763" spans="4:4" x14ac:dyDescent="0.2">
      <c r="D763" s="139"/>
    </row>
    <row r="764" spans="4:4" x14ac:dyDescent="0.2">
      <c r="D764" s="139"/>
    </row>
    <row r="765" spans="4:4" x14ac:dyDescent="0.2">
      <c r="D765" s="139"/>
    </row>
    <row r="766" spans="4:4" x14ac:dyDescent="0.2">
      <c r="D766" s="139"/>
    </row>
    <row r="767" spans="4:4" x14ac:dyDescent="0.2">
      <c r="D767" s="139"/>
    </row>
    <row r="768" spans="4:4" x14ac:dyDescent="0.2">
      <c r="D768" s="139"/>
    </row>
    <row r="769" spans="4:4" x14ac:dyDescent="0.2">
      <c r="D769" s="139"/>
    </row>
    <row r="770" spans="4:4" x14ac:dyDescent="0.2">
      <c r="D770" s="139"/>
    </row>
    <row r="771" spans="4:4" x14ac:dyDescent="0.2">
      <c r="D771" s="139"/>
    </row>
    <row r="772" spans="4:4" x14ac:dyDescent="0.2">
      <c r="D772" s="139"/>
    </row>
    <row r="773" spans="4:4" x14ac:dyDescent="0.2">
      <c r="D773" s="139"/>
    </row>
    <row r="774" spans="4:4" x14ac:dyDescent="0.2">
      <c r="D774" s="139"/>
    </row>
    <row r="775" spans="4:4" x14ac:dyDescent="0.2">
      <c r="D775" s="139"/>
    </row>
    <row r="776" spans="4:4" x14ac:dyDescent="0.2">
      <c r="D776" s="139"/>
    </row>
    <row r="777" spans="4:4" x14ac:dyDescent="0.2">
      <c r="D777" s="139"/>
    </row>
    <row r="778" spans="4:4" x14ac:dyDescent="0.2">
      <c r="D778" s="139"/>
    </row>
    <row r="779" spans="4:4" x14ac:dyDescent="0.2">
      <c r="D779" s="139"/>
    </row>
    <row r="780" spans="4:4" x14ac:dyDescent="0.2">
      <c r="D780" s="139"/>
    </row>
    <row r="781" spans="4:4" x14ac:dyDescent="0.2">
      <c r="D781" s="139"/>
    </row>
    <row r="782" spans="4:4" x14ac:dyDescent="0.2">
      <c r="D782" s="139"/>
    </row>
    <row r="783" spans="4:4" x14ac:dyDescent="0.2">
      <c r="D783" s="139"/>
    </row>
    <row r="784" spans="4:4" x14ac:dyDescent="0.2">
      <c r="D784" s="139"/>
    </row>
    <row r="785" spans="4:4" x14ac:dyDescent="0.2">
      <c r="D785" s="139"/>
    </row>
    <row r="786" spans="4:4" x14ac:dyDescent="0.2">
      <c r="D786" s="139"/>
    </row>
    <row r="787" spans="4:4" x14ac:dyDescent="0.2">
      <c r="D787" s="139"/>
    </row>
    <row r="788" spans="4:4" x14ac:dyDescent="0.2">
      <c r="D788" s="139"/>
    </row>
    <row r="789" spans="4:4" x14ac:dyDescent="0.2">
      <c r="D789" s="139"/>
    </row>
    <row r="790" spans="4:4" x14ac:dyDescent="0.2">
      <c r="D790" s="139"/>
    </row>
    <row r="791" spans="4:4" x14ac:dyDescent="0.2">
      <c r="D791" s="139"/>
    </row>
    <row r="792" spans="4:4" x14ac:dyDescent="0.2">
      <c r="D792" s="139"/>
    </row>
    <row r="793" spans="4:4" x14ac:dyDescent="0.2">
      <c r="D793" s="139"/>
    </row>
    <row r="794" spans="4:4" x14ac:dyDescent="0.2">
      <c r="D794" s="139"/>
    </row>
    <row r="795" spans="4:4" x14ac:dyDescent="0.2">
      <c r="D795" s="139"/>
    </row>
    <row r="796" spans="4:4" x14ac:dyDescent="0.2">
      <c r="D796" s="139"/>
    </row>
    <row r="797" spans="4:4" x14ac:dyDescent="0.2">
      <c r="D797" s="139"/>
    </row>
    <row r="798" spans="4:4" x14ac:dyDescent="0.2">
      <c r="D798" s="139"/>
    </row>
    <row r="799" spans="4:4" x14ac:dyDescent="0.2">
      <c r="D799" s="139"/>
    </row>
    <row r="800" spans="4:4" x14ac:dyDescent="0.2">
      <c r="D800" s="139"/>
    </row>
    <row r="801" spans="4:4" x14ac:dyDescent="0.2">
      <c r="D801" s="139"/>
    </row>
    <row r="802" spans="4:4" x14ac:dyDescent="0.2">
      <c r="D802" s="139"/>
    </row>
    <row r="803" spans="4:4" x14ac:dyDescent="0.2">
      <c r="D803" s="139"/>
    </row>
    <row r="804" spans="4:4" x14ac:dyDescent="0.2">
      <c r="D804" s="139"/>
    </row>
    <row r="805" spans="4:4" x14ac:dyDescent="0.2">
      <c r="D805" s="139"/>
    </row>
    <row r="806" spans="4:4" x14ac:dyDescent="0.2">
      <c r="D806" s="139"/>
    </row>
    <row r="807" spans="4:4" x14ac:dyDescent="0.2">
      <c r="D807" s="139"/>
    </row>
    <row r="808" spans="4:4" x14ac:dyDescent="0.2">
      <c r="D808" s="139"/>
    </row>
    <row r="809" spans="4:4" x14ac:dyDescent="0.2">
      <c r="D809" s="139"/>
    </row>
    <row r="810" spans="4:4" x14ac:dyDescent="0.2">
      <c r="D810" s="139"/>
    </row>
    <row r="811" spans="4:4" x14ac:dyDescent="0.2">
      <c r="D811" s="139"/>
    </row>
    <row r="812" spans="4:4" x14ac:dyDescent="0.2">
      <c r="D812" s="139"/>
    </row>
    <row r="813" spans="4:4" x14ac:dyDescent="0.2">
      <c r="D813" s="139"/>
    </row>
    <row r="814" spans="4:4" x14ac:dyDescent="0.2">
      <c r="D814" s="139"/>
    </row>
    <row r="815" spans="4:4" x14ac:dyDescent="0.2">
      <c r="D815" s="139"/>
    </row>
    <row r="816" spans="4:4" x14ac:dyDescent="0.2">
      <c r="D816" s="139"/>
    </row>
    <row r="817" spans="4:4" x14ac:dyDescent="0.2">
      <c r="D817" s="139"/>
    </row>
    <row r="818" spans="4:4" x14ac:dyDescent="0.2">
      <c r="D818" s="139"/>
    </row>
    <row r="819" spans="4:4" x14ac:dyDescent="0.2">
      <c r="D819" s="139"/>
    </row>
    <row r="820" spans="4:4" x14ac:dyDescent="0.2">
      <c r="D820" s="139"/>
    </row>
    <row r="821" spans="4:4" x14ac:dyDescent="0.2">
      <c r="D821" s="139"/>
    </row>
    <row r="822" spans="4:4" x14ac:dyDescent="0.2">
      <c r="D822" s="139"/>
    </row>
    <row r="823" spans="4:4" x14ac:dyDescent="0.2">
      <c r="D823" s="139"/>
    </row>
    <row r="824" spans="4:4" x14ac:dyDescent="0.2">
      <c r="D824" s="139"/>
    </row>
    <row r="825" spans="4:4" x14ac:dyDescent="0.2">
      <c r="D825" s="139"/>
    </row>
    <row r="826" spans="4:4" x14ac:dyDescent="0.2">
      <c r="D826" s="139"/>
    </row>
    <row r="827" spans="4:4" x14ac:dyDescent="0.2">
      <c r="D827" s="139"/>
    </row>
    <row r="828" spans="4:4" x14ac:dyDescent="0.2">
      <c r="D828" s="139"/>
    </row>
    <row r="829" spans="4:4" x14ac:dyDescent="0.2">
      <c r="D829" s="139"/>
    </row>
    <row r="830" spans="4:4" x14ac:dyDescent="0.2">
      <c r="D830" s="139"/>
    </row>
    <row r="831" spans="4:4" x14ac:dyDescent="0.2">
      <c r="D831" s="139"/>
    </row>
    <row r="832" spans="4:4" x14ac:dyDescent="0.2">
      <c r="D832" s="139"/>
    </row>
    <row r="833" spans="4:4" x14ac:dyDescent="0.2">
      <c r="D833" s="139"/>
    </row>
    <row r="834" spans="4:4" x14ac:dyDescent="0.2">
      <c r="D834" s="139"/>
    </row>
    <row r="835" spans="4:4" x14ac:dyDescent="0.2">
      <c r="D835" s="139"/>
    </row>
    <row r="836" spans="4:4" x14ac:dyDescent="0.2">
      <c r="D836" s="139"/>
    </row>
    <row r="837" spans="4:4" x14ac:dyDescent="0.2">
      <c r="D837" s="139"/>
    </row>
    <row r="838" spans="4:4" x14ac:dyDescent="0.2">
      <c r="D838" s="139"/>
    </row>
    <row r="839" spans="4:4" x14ac:dyDescent="0.2">
      <c r="D839" s="139"/>
    </row>
    <row r="840" spans="4:4" x14ac:dyDescent="0.2">
      <c r="D840" s="139"/>
    </row>
    <row r="841" spans="4:4" x14ac:dyDescent="0.2">
      <c r="D841" s="139"/>
    </row>
    <row r="842" spans="4:4" x14ac:dyDescent="0.2">
      <c r="D842" s="139"/>
    </row>
    <row r="843" spans="4:4" x14ac:dyDescent="0.2">
      <c r="D843" s="139"/>
    </row>
    <row r="844" spans="4:4" x14ac:dyDescent="0.2">
      <c r="D844" s="139"/>
    </row>
    <row r="845" spans="4:4" x14ac:dyDescent="0.2">
      <c r="D845" s="139"/>
    </row>
    <row r="846" spans="4:4" x14ac:dyDescent="0.2">
      <c r="D846" s="139"/>
    </row>
    <row r="847" spans="4:4" x14ac:dyDescent="0.2">
      <c r="D847" s="139"/>
    </row>
    <row r="848" spans="4:4" x14ac:dyDescent="0.2">
      <c r="D848" s="139"/>
    </row>
    <row r="849" spans="4:4" x14ac:dyDescent="0.2">
      <c r="D849" s="139"/>
    </row>
    <row r="850" spans="4:4" x14ac:dyDescent="0.2">
      <c r="D850" s="139"/>
    </row>
    <row r="851" spans="4:4" x14ac:dyDescent="0.2">
      <c r="D851" s="139"/>
    </row>
    <row r="852" spans="4:4" x14ac:dyDescent="0.2">
      <c r="D852" s="139"/>
    </row>
    <row r="853" spans="4:4" x14ac:dyDescent="0.2">
      <c r="D853" s="139"/>
    </row>
    <row r="854" spans="4:4" x14ac:dyDescent="0.2">
      <c r="D854" s="139"/>
    </row>
    <row r="855" spans="4:4" x14ac:dyDescent="0.2">
      <c r="D855" s="139"/>
    </row>
    <row r="856" spans="4:4" x14ac:dyDescent="0.2">
      <c r="D856" s="139"/>
    </row>
    <row r="857" spans="4:4" x14ac:dyDescent="0.2">
      <c r="D857" s="139"/>
    </row>
    <row r="858" spans="4:4" x14ac:dyDescent="0.2">
      <c r="D858" s="139"/>
    </row>
    <row r="859" spans="4:4" x14ac:dyDescent="0.2">
      <c r="D859" s="139"/>
    </row>
    <row r="860" spans="4:4" x14ac:dyDescent="0.2">
      <c r="D860" s="139"/>
    </row>
    <row r="861" spans="4:4" x14ac:dyDescent="0.2">
      <c r="D861" s="139"/>
    </row>
    <row r="862" spans="4:4" x14ac:dyDescent="0.2">
      <c r="D862" s="139"/>
    </row>
    <row r="863" spans="4:4" x14ac:dyDescent="0.2">
      <c r="D863" s="139"/>
    </row>
    <row r="864" spans="4:4" x14ac:dyDescent="0.2">
      <c r="D864" s="139"/>
    </row>
    <row r="865" spans="4:4" x14ac:dyDescent="0.2">
      <c r="D865" s="139"/>
    </row>
    <row r="866" spans="4:4" x14ac:dyDescent="0.2">
      <c r="D866" s="139"/>
    </row>
    <row r="867" spans="4:4" x14ac:dyDescent="0.2">
      <c r="D867" s="139"/>
    </row>
    <row r="868" spans="4:4" x14ac:dyDescent="0.2">
      <c r="D868" s="139"/>
    </row>
    <row r="869" spans="4:4" x14ac:dyDescent="0.2">
      <c r="D869" s="139"/>
    </row>
    <row r="870" spans="4:4" x14ac:dyDescent="0.2">
      <c r="D870" s="139"/>
    </row>
    <row r="871" spans="4:4" x14ac:dyDescent="0.2">
      <c r="D871" s="139"/>
    </row>
    <row r="872" spans="4:4" x14ac:dyDescent="0.2">
      <c r="D872" s="139"/>
    </row>
    <row r="873" spans="4:4" x14ac:dyDescent="0.2">
      <c r="D873" s="139"/>
    </row>
    <row r="874" spans="4:4" x14ac:dyDescent="0.2">
      <c r="D874" s="139"/>
    </row>
    <row r="875" spans="4:4" x14ac:dyDescent="0.2">
      <c r="D875" s="139"/>
    </row>
    <row r="876" spans="4:4" x14ac:dyDescent="0.2">
      <c r="D876" s="139"/>
    </row>
    <row r="877" spans="4:4" x14ac:dyDescent="0.2">
      <c r="D877" s="139"/>
    </row>
    <row r="878" spans="4:4" x14ac:dyDescent="0.2">
      <c r="D878" s="139"/>
    </row>
    <row r="879" spans="4:4" x14ac:dyDescent="0.2">
      <c r="D879" s="139"/>
    </row>
    <row r="880" spans="4:4" x14ac:dyDescent="0.2">
      <c r="D880" s="139"/>
    </row>
    <row r="881" spans="4:4" x14ac:dyDescent="0.2">
      <c r="D881" s="139"/>
    </row>
    <row r="882" spans="4:4" x14ac:dyDescent="0.2">
      <c r="D882" s="139"/>
    </row>
    <row r="883" spans="4:4" x14ac:dyDescent="0.2">
      <c r="D883" s="139"/>
    </row>
    <row r="884" spans="4:4" x14ac:dyDescent="0.2">
      <c r="D884" s="139"/>
    </row>
    <row r="885" spans="4:4" x14ac:dyDescent="0.2">
      <c r="D885" s="139"/>
    </row>
    <row r="886" spans="4:4" x14ac:dyDescent="0.2">
      <c r="D886" s="139"/>
    </row>
    <row r="887" spans="4:4" x14ac:dyDescent="0.2">
      <c r="D887" s="139"/>
    </row>
    <row r="888" spans="4:4" x14ac:dyDescent="0.2">
      <c r="D888" s="139"/>
    </row>
    <row r="889" spans="4:4" x14ac:dyDescent="0.2">
      <c r="D889" s="139"/>
    </row>
    <row r="890" spans="4:4" x14ac:dyDescent="0.2">
      <c r="D890" s="139"/>
    </row>
    <row r="891" spans="4:4" x14ac:dyDescent="0.2">
      <c r="D891" s="139"/>
    </row>
    <row r="892" spans="4:4" x14ac:dyDescent="0.2">
      <c r="D892" s="139"/>
    </row>
    <row r="893" spans="4:4" x14ac:dyDescent="0.2">
      <c r="D893" s="139"/>
    </row>
    <row r="894" spans="4:4" x14ac:dyDescent="0.2">
      <c r="D894" s="139"/>
    </row>
    <row r="895" spans="4:4" x14ac:dyDescent="0.2">
      <c r="D895" s="139"/>
    </row>
    <row r="896" spans="4:4" x14ac:dyDescent="0.2">
      <c r="D896" s="139"/>
    </row>
    <row r="897" spans="4:4" x14ac:dyDescent="0.2">
      <c r="D897" s="139"/>
    </row>
    <row r="898" spans="4:4" x14ac:dyDescent="0.2">
      <c r="D898" s="139"/>
    </row>
    <row r="899" spans="4:4" x14ac:dyDescent="0.2">
      <c r="D899" s="139"/>
    </row>
    <row r="900" spans="4:4" x14ac:dyDescent="0.2">
      <c r="D900" s="139"/>
    </row>
    <row r="901" spans="4:4" x14ac:dyDescent="0.2">
      <c r="D901" s="139"/>
    </row>
    <row r="902" spans="4:4" x14ac:dyDescent="0.2">
      <c r="D902" s="139"/>
    </row>
    <row r="903" spans="4:4" x14ac:dyDescent="0.2">
      <c r="D903" s="139"/>
    </row>
    <row r="904" spans="4:4" x14ac:dyDescent="0.2">
      <c r="D904" s="139"/>
    </row>
    <row r="905" spans="4:4" x14ac:dyDescent="0.2">
      <c r="D905" s="139"/>
    </row>
    <row r="906" spans="4:4" x14ac:dyDescent="0.2">
      <c r="D906" s="139"/>
    </row>
    <row r="907" spans="4:4" x14ac:dyDescent="0.2">
      <c r="D907" s="139"/>
    </row>
    <row r="908" spans="4:4" x14ac:dyDescent="0.2">
      <c r="D908" s="139"/>
    </row>
    <row r="909" spans="4:4" x14ac:dyDescent="0.2">
      <c r="D909" s="139"/>
    </row>
    <row r="910" spans="4:4" x14ac:dyDescent="0.2">
      <c r="D910" s="139"/>
    </row>
    <row r="911" spans="4:4" x14ac:dyDescent="0.2">
      <c r="D911" s="139"/>
    </row>
    <row r="912" spans="4:4" x14ac:dyDescent="0.2">
      <c r="D912" s="139"/>
    </row>
    <row r="913" spans="4:4" x14ac:dyDescent="0.2">
      <c r="D913" s="139"/>
    </row>
    <row r="914" spans="4:4" x14ac:dyDescent="0.2">
      <c r="D914" s="139"/>
    </row>
    <row r="915" spans="4:4" x14ac:dyDescent="0.2">
      <c r="D915" s="139"/>
    </row>
    <row r="916" spans="4:4" x14ac:dyDescent="0.2">
      <c r="D916" s="139"/>
    </row>
    <row r="917" spans="4:4" x14ac:dyDescent="0.2">
      <c r="D917" s="139"/>
    </row>
    <row r="918" spans="4:4" x14ac:dyDescent="0.2">
      <c r="D918" s="139"/>
    </row>
    <row r="919" spans="4:4" x14ac:dyDescent="0.2">
      <c r="D919" s="139"/>
    </row>
    <row r="920" spans="4:4" x14ac:dyDescent="0.2">
      <c r="D920" s="139"/>
    </row>
    <row r="921" spans="4:4" x14ac:dyDescent="0.2">
      <c r="D921" s="139"/>
    </row>
    <row r="922" spans="4:4" x14ac:dyDescent="0.2">
      <c r="D922" s="139"/>
    </row>
    <row r="923" spans="4:4" x14ac:dyDescent="0.2">
      <c r="D923" s="139"/>
    </row>
    <row r="924" spans="4:4" x14ac:dyDescent="0.2">
      <c r="D924" s="139"/>
    </row>
    <row r="925" spans="4:4" x14ac:dyDescent="0.2">
      <c r="D925" s="139"/>
    </row>
    <row r="926" spans="4:4" x14ac:dyDescent="0.2">
      <c r="D926" s="139"/>
    </row>
    <row r="927" spans="4:4" x14ac:dyDescent="0.2">
      <c r="D927" s="139"/>
    </row>
    <row r="928" spans="4:4" x14ac:dyDescent="0.2">
      <c r="D928" s="139"/>
    </row>
    <row r="929" spans="4:4" x14ac:dyDescent="0.2">
      <c r="D929" s="139"/>
    </row>
    <row r="930" spans="4:4" x14ac:dyDescent="0.2">
      <c r="D930" s="139"/>
    </row>
    <row r="931" spans="4:4" x14ac:dyDescent="0.2">
      <c r="D931" s="139"/>
    </row>
    <row r="932" spans="4:4" x14ac:dyDescent="0.2">
      <c r="D932" s="139"/>
    </row>
    <row r="933" spans="4:4" x14ac:dyDescent="0.2">
      <c r="D933" s="139"/>
    </row>
    <row r="934" spans="4:4" x14ac:dyDescent="0.2">
      <c r="D934" s="139"/>
    </row>
    <row r="935" spans="4:4" x14ac:dyDescent="0.2">
      <c r="D935" s="139"/>
    </row>
    <row r="936" spans="4:4" x14ac:dyDescent="0.2">
      <c r="D936" s="139"/>
    </row>
    <row r="937" spans="4:4" x14ac:dyDescent="0.2">
      <c r="D937" s="139"/>
    </row>
    <row r="938" spans="4:4" x14ac:dyDescent="0.2">
      <c r="D938" s="139"/>
    </row>
    <row r="939" spans="4:4" x14ac:dyDescent="0.2">
      <c r="D939" s="139"/>
    </row>
    <row r="940" spans="4:4" x14ac:dyDescent="0.2">
      <c r="D940" s="139"/>
    </row>
    <row r="941" spans="4:4" x14ac:dyDescent="0.2">
      <c r="D941" s="139"/>
    </row>
    <row r="942" spans="4:4" x14ac:dyDescent="0.2">
      <c r="D942" s="139"/>
    </row>
    <row r="943" spans="4:4" x14ac:dyDescent="0.2">
      <c r="D943" s="139"/>
    </row>
    <row r="944" spans="4:4" x14ac:dyDescent="0.2">
      <c r="D944" s="139"/>
    </row>
    <row r="945" spans="4:4" x14ac:dyDescent="0.2">
      <c r="D945" s="139"/>
    </row>
    <row r="946" spans="4:4" x14ac:dyDescent="0.2">
      <c r="D946" s="139"/>
    </row>
    <row r="947" spans="4:4" x14ac:dyDescent="0.2">
      <c r="D947" s="139"/>
    </row>
    <row r="948" spans="4:4" x14ac:dyDescent="0.2">
      <c r="D948" s="139"/>
    </row>
    <row r="949" spans="4:4" x14ac:dyDescent="0.2">
      <c r="D949" s="139"/>
    </row>
    <row r="950" spans="4:4" x14ac:dyDescent="0.2">
      <c r="D950" s="139"/>
    </row>
    <row r="951" spans="4:4" x14ac:dyDescent="0.2">
      <c r="D951" s="139"/>
    </row>
    <row r="952" spans="4:4" x14ac:dyDescent="0.2">
      <c r="D952" s="139"/>
    </row>
    <row r="953" spans="4:4" x14ac:dyDescent="0.2">
      <c r="D953" s="139"/>
    </row>
    <row r="954" spans="4:4" x14ac:dyDescent="0.2">
      <c r="D954" s="139"/>
    </row>
    <row r="955" spans="4:4" x14ac:dyDescent="0.2">
      <c r="D955" s="139"/>
    </row>
    <row r="956" spans="4:4" x14ac:dyDescent="0.2">
      <c r="D956" s="139"/>
    </row>
    <row r="957" spans="4:4" x14ac:dyDescent="0.2">
      <c r="D957" s="139"/>
    </row>
    <row r="958" spans="4:4" x14ac:dyDescent="0.2">
      <c r="D958" s="139"/>
    </row>
    <row r="959" spans="4:4" x14ac:dyDescent="0.2">
      <c r="D959" s="139"/>
    </row>
    <row r="960" spans="4:4" x14ac:dyDescent="0.2">
      <c r="D960" s="139"/>
    </row>
    <row r="961" spans="4:4" x14ac:dyDescent="0.2">
      <c r="D961" s="139"/>
    </row>
    <row r="962" spans="4:4" x14ac:dyDescent="0.2">
      <c r="D962" s="139"/>
    </row>
    <row r="963" spans="4:4" x14ac:dyDescent="0.2">
      <c r="D963" s="139"/>
    </row>
    <row r="964" spans="4:4" x14ac:dyDescent="0.2">
      <c r="D964" s="139"/>
    </row>
    <row r="965" spans="4:4" x14ac:dyDescent="0.2">
      <c r="D965" s="139"/>
    </row>
    <row r="966" spans="4:4" x14ac:dyDescent="0.2">
      <c r="D966" s="139"/>
    </row>
    <row r="967" spans="4:4" x14ac:dyDescent="0.2">
      <c r="D967" s="139"/>
    </row>
    <row r="968" spans="4:4" x14ac:dyDescent="0.2">
      <c r="D968" s="139"/>
    </row>
    <row r="969" spans="4:4" x14ac:dyDescent="0.2">
      <c r="D969" s="139"/>
    </row>
    <row r="970" spans="4:4" x14ac:dyDescent="0.2">
      <c r="D970" s="139"/>
    </row>
    <row r="971" spans="4:4" x14ac:dyDescent="0.2">
      <c r="D971" s="139"/>
    </row>
    <row r="972" spans="4:4" x14ac:dyDescent="0.2">
      <c r="D972" s="139"/>
    </row>
    <row r="973" spans="4:4" x14ac:dyDescent="0.2">
      <c r="D973" s="139"/>
    </row>
    <row r="974" spans="4:4" x14ac:dyDescent="0.2">
      <c r="D974" s="139"/>
    </row>
    <row r="975" spans="4:4" x14ac:dyDescent="0.2">
      <c r="D975" s="139"/>
    </row>
    <row r="976" spans="4:4" x14ac:dyDescent="0.2">
      <c r="D976" s="139"/>
    </row>
    <row r="977" spans="4:4" x14ac:dyDescent="0.2">
      <c r="D977" s="139"/>
    </row>
    <row r="978" spans="4:4" x14ac:dyDescent="0.2">
      <c r="D978" s="139"/>
    </row>
    <row r="979" spans="4:4" x14ac:dyDescent="0.2">
      <c r="D979" s="139"/>
    </row>
    <row r="980" spans="4:4" x14ac:dyDescent="0.2">
      <c r="D980" s="139"/>
    </row>
    <row r="981" spans="4:4" x14ac:dyDescent="0.2">
      <c r="D981" s="139"/>
    </row>
    <row r="982" spans="4:4" x14ac:dyDescent="0.2">
      <c r="D982" s="139"/>
    </row>
    <row r="983" spans="4:4" x14ac:dyDescent="0.2">
      <c r="D983" s="139"/>
    </row>
    <row r="984" spans="4:4" x14ac:dyDescent="0.2">
      <c r="D984" s="139"/>
    </row>
    <row r="985" spans="4:4" x14ac:dyDescent="0.2">
      <c r="D985" s="139"/>
    </row>
    <row r="986" spans="4:4" x14ac:dyDescent="0.2">
      <c r="D986" s="139"/>
    </row>
    <row r="987" spans="4:4" x14ac:dyDescent="0.2">
      <c r="D987" s="139"/>
    </row>
    <row r="988" spans="4:4" x14ac:dyDescent="0.2">
      <c r="D988" s="139"/>
    </row>
    <row r="989" spans="4:4" x14ac:dyDescent="0.2">
      <c r="D989" s="139"/>
    </row>
    <row r="990" spans="4:4" x14ac:dyDescent="0.2">
      <c r="D990" s="139"/>
    </row>
    <row r="991" spans="4:4" x14ac:dyDescent="0.2">
      <c r="D991" s="139"/>
    </row>
    <row r="992" spans="4:4" x14ac:dyDescent="0.2">
      <c r="D992" s="139"/>
    </row>
    <row r="993" spans="4:4" x14ac:dyDescent="0.2">
      <c r="D993" s="139"/>
    </row>
    <row r="994" spans="4:4" x14ac:dyDescent="0.2">
      <c r="D994" s="139"/>
    </row>
    <row r="995" spans="4:4" x14ac:dyDescent="0.2">
      <c r="D995" s="139"/>
    </row>
    <row r="996" spans="4:4" x14ac:dyDescent="0.2">
      <c r="D996" s="139"/>
    </row>
    <row r="997" spans="4:4" x14ac:dyDescent="0.2">
      <c r="D997" s="139"/>
    </row>
    <row r="998" spans="4:4" x14ac:dyDescent="0.2">
      <c r="D998" s="139"/>
    </row>
    <row r="999" spans="4:4" x14ac:dyDescent="0.2">
      <c r="D999" s="139"/>
    </row>
    <row r="1000" spans="4:4" x14ac:dyDescent="0.2">
      <c r="D1000" s="139"/>
    </row>
    <row r="1001" spans="4:4" x14ac:dyDescent="0.2">
      <c r="D1001" s="139"/>
    </row>
    <row r="1002" spans="4:4" x14ac:dyDescent="0.2">
      <c r="D1002" s="139"/>
    </row>
    <row r="1003" spans="4:4" x14ac:dyDescent="0.2">
      <c r="D1003" s="139"/>
    </row>
    <row r="1004" spans="4:4" x14ac:dyDescent="0.2">
      <c r="D1004" s="139"/>
    </row>
    <row r="1005" spans="4:4" x14ac:dyDescent="0.2">
      <c r="D1005" s="139"/>
    </row>
    <row r="1006" spans="4:4" x14ac:dyDescent="0.2">
      <c r="D1006" s="139"/>
    </row>
    <row r="1007" spans="4:4" x14ac:dyDescent="0.2">
      <c r="D1007" s="139"/>
    </row>
    <row r="1008" spans="4:4" x14ac:dyDescent="0.2">
      <c r="D1008" s="139"/>
    </row>
    <row r="1009" spans="4:4" x14ac:dyDescent="0.2">
      <c r="D1009" s="139"/>
    </row>
    <row r="1010" spans="4:4" x14ac:dyDescent="0.2">
      <c r="D1010" s="139"/>
    </row>
    <row r="1011" spans="4:4" x14ac:dyDescent="0.2">
      <c r="D1011" s="139"/>
    </row>
    <row r="1012" spans="4:4" x14ac:dyDescent="0.2">
      <c r="D1012" s="139"/>
    </row>
    <row r="1013" spans="4:4" x14ac:dyDescent="0.2">
      <c r="D1013" s="139"/>
    </row>
    <row r="1014" spans="4:4" x14ac:dyDescent="0.2">
      <c r="D1014" s="139"/>
    </row>
    <row r="1015" spans="4:4" x14ac:dyDescent="0.2">
      <c r="D1015" s="139"/>
    </row>
    <row r="1016" spans="4:4" x14ac:dyDescent="0.2">
      <c r="D1016" s="139"/>
    </row>
    <row r="1017" spans="4:4" x14ac:dyDescent="0.2">
      <c r="D1017" s="139"/>
    </row>
    <row r="1018" spans="4:4" x14ac:dyDescent="0.2">
      <c r="D1018" s="139"/>
    </row>
    <row r="1019" spans="4:4" x14ac:dyDescent="0.2">
      <c r="D1019" s="139"/>
    </row>
    <row r="1020" spans="4:4" x14ac:dyDescent="0.2">
      <c r="D1020" s="139"/>
    </row>
    <row r="1021" spans="4:4" x14ac:dyDescent="0.2">
      <c r="D1021" s="139"/>
    </row>
    <row r="1022" spans="4:4" x14ac:dyDescent="0.2">
      <c r="D1022" s="139"/>
    </row>
    <row r="1023" spans="4:4" x14ac:dyDescent="0.2">
      <c r="D1023" s="139"/>
    </row>
    <row r="1024" spans="4:4" x14ac:dyDescent="0.2">
      <c r="D1024" s="139"/>
    </row>
    <row r="1025" spans="4:4" x14ac:dyDescent="0.2">
      <c r="D1025" s="139"/>
    </row>
    <row r="1026" spans="4:4" x14ac:dyDescent="0.2">
      <c r="D1026" s="139"/>
    </row>
    <row r="1027" spans="4:4" x14ac:dyDescent="0.2">
      <c r="D1027" s="139"/>
    </row>
    <row r="1028" spans="4:4" x14ac:dyDescent="0.2">
      <c r="D1028" s="139"/>
    </row>
    <row r="1029" spans="4:4" x14ac:dyDescent="0.2">
      <c r="D1029" s="139"/>
    </row>
    <row r="1030" spans="4:4" x14ac:dyDescent="0.2">
      <c r="D1030" s="139"/>
    </row>
    <row r="1031" spans="4:4" x14ac:dyDescent="0.2">
      <c r="D1031" s="139"/>
    </row>
    <row r="1032" spans="4:4" x14ac:dyDescent="0.2">
      <c r="D1032" s="139"/>
    </row>
    <row r="1033" spans="4:4" x14ac:dyDescent="0.2">
      <c r="D1033" s="139"/>
    </row>
    <row r="1034" spans="4:4" x14ac:dyDescent="0.2">
      <c r="D1034" s="139"/>
    </row>
    <row r="1035" spans="4:4" x14ac:dyDescent="0.2">
      <c r="D1035" s="139"/>
    </row>
    <row r="1036" spans="4:4" x14ac:dyDescent="0.2">
      <c r="D1036" s="139"/>
    </row>
    <row r="1037" spans="4:4" x14ac:dyDescent="0.2">
      <c r="D1037" s="139"/>
    </row>
    <row r="1038" spans="4:4" x14ac:dyDescent="0.2">
      <c r="D1038" s="139"/>
    </row>
    <row r="1039" spans="4:4" x14ac:dyDescent="0.2">
      <c r="D1039" s="139"/>
    </row>
    <row r="1040" spans="4:4" x14ac:dyDescent="0.2">
      <c r="D1040" s="139"/>
    </row>
    <row r="1041" spans="4:4" x14ac:dyDescent="0.2">
      <c r="D1041" s="139"/>
    </row>
    <row r="1042" spans="4:4" x14ac:dyDescent="0.2">
      <c r="D1042" s="139"/>
    </row>
    <row r="1043" spans="4:4" x14ac:dyDescent="0.2">
      <c r="D1043" s="139"/>
    </row>
    <row r="1044" spans="4:4" x14ac:dyDescent="0.2">
      <c r="D1044" s="139"/>
    </row>
    <row r="1045" spans="4:4" x14ac:dyDescent="0.2">
      <c r="D1045" s="139"/>
    </row>
    <row r="1046" spans="4:4" x14ac:dyDescent="0.2">
      <c r="D1046" s="139"/>
    </row>
    <row r="1047" spans="4:4" x14ac:dyDescent="0.2">
      <c r="D1047" s="139"/>
    </row>
    <row r="1048" spans="4:4" x14ac:dyDescent="0.2">
      <c r="D1048" s="139"/>
    </row>
    <row r="1049" spans="4:4" x14ac:dyDescent="0.2">
      <c r="D1049" s="139"/>
    </row>
    <row r="1050" spans="4:4" x14ac:dyDescent="0.2">
      <c r="D1050" s="139"/>
    </row>
    <row r="1051" spans="4:4" x14ac:dyDescent="0.2">
      <c r="D1051" s="139"/>
    </row>
    <row r="1052" spans="4:4" x14ac:dyDescent="0.2">
      <c r="D1052" s="139"/>
    </row>
    <row r="1053" spans="4:4" x14ac:dyDescent="0.2">
      <c r="D1053" s="139"/>
    </row>
    <row r="1054" spans="4:4" x14ac:dyDescent="0.2">
      <c r="D1054" s="139"/>
    </row>
    <row r="1055" spans="4:4" x14ac:dyDescent="0.2">
      <c r="D1055" s="139"/>
    </row>
    <row r="1056" spans="4:4" x14ac:dyDescent="0.2">
      <c r="D1056" s="139"/>
    </row>
    <row r="1057" spans="4:4" x14ac:dyDescent="0.2">
      <c r="D1057" s="139"/>
    </row>
    <row r="1058" spans="4:4" x14ac:dyDescent="0.2">
      <c r="D1058" s="139"/>
    </row>
    <row r="1059" spans="4:4" x14ac:dyDescent="0.2">
      <c r="D1059" s="139"/>
    </row>
    <row r="1060" spans="4:4" x14ac:dyDescent="0.2">
      <c r="D1060" s="139"/>
    </row>
    <row r="1061" spans="4:4" x14ac:dyDescent="0.2">
      <c r="D1061" s="139"/>
    </row>
    <row r="1062" spans="4:4" x14ac:dyDescent="0.2">
      <c r="D1062" s="139"/>
    </row>
    <row r="1063" spans="4:4" x14ac:dyDescent="0.2">
      <c r="D1063" s="139"/>
    </row>
    <row r="1064" spans="4:4" x14ac:dyDescent="0.2">
      <c r="D1064" s="139"/>
    </row>
    <row r="1065" spans="4:4" x14ac:dyDescent="0.2">
      <c r="D1065" s="139"/>
    </row>
    <row r="1066" spans="4:4" x14ac:dyDescent="0.2">
      <c r="D1066" s="139"/>
    </row>
    <row r="1067" spans="4:4" x14ac:dyDescent="0.2">
      <c r="D1067" s="139"/>
    </row>
    <row r="1068" spans="4:4" x14ac:dyDescent="0.2">
      <c r="D1068" s="139"/>
    </row>
    <row r="1069" spans="4:4" x14ac:dyDescent="0.2">
      <c r="D1069" s="139"/>
    </row>
    <row r="1070" spans="4:4" x14ac:dyDescent="0.2">
      <c r="D1070" s="139"/>
    </row>
    <row r="1071" spans="4:4" x14ac:dyDescent="0.2">
      <c r="D1071" s="139"/>
    </row>
    <row r="1072" spans="4:4" x14ac:dyDescent="0.2">
      <c r="D1072" s="139"/>
    </row>
    <row r="1073" spans="4:4" x14ac:dyDescent="0.2">
      <c r="D1073" s="139"/>
    </row>
    <row r="1074" spans="4:4" x14ac:dyDescent="0.2">
      <c r="D1074" s="139"/>
    </row>
    <row r="1075" spans="4:4" x14ac:dyDescent="0.2">
      <c r="D1075" s="139"/>
    </row>
    <row r="1076" spans="4:4" x14ac:dyDescent="0.2">
      <c r="D1076" s="139"/>
    </row>
    <row r="1077" spans="4:4" x14ac:dyDescent="0.2">
      <c r="D1077" s="139"/>
    </row>
    <row r="1078" spans="4:4" x14ac:dyDescent="0.2">
      <c r="D1078" s="139"/>
    </row>
    <row r="1079" spans="4:4" x14ac:dyDescent="0.2">
      <c r="D1079" s="139"/>
    </row>
    <row r="1080" spans="4:4" x14ac:dyDescent="0.2">
      <c r="D1080" s="139"/>
    </row>
    <row r="1081" spans="4:4" x14ac:dyDescent="0.2">
      <c r="D1081" s="139"/>
    </row>
    <row r="1082" spans="4:4" x14ac:dyDescent="0.2">
      <c r="D1082" s="139"/>
    </row>
    <row r="1083" spans="4:4" x14ac:dyDescent="0.2">
      <c r="D1083" s="139"/>
    </row>
    <row r="1084" spans="4:4" x14ac:dyDescent="0.2">
      <c r="D1084" s="139"/>
    </row>
    <row r="1085" spans="4:4" x14ac:dyDescent="0.2">
      <c r="D1085" s="139"/>
    </row>
    <row r="1086" spans="4:4" x14ac:dyDescent="0.2">
      <c r="D1086" s="139"/>
    </row>
    <row r="1087" spans="4:4" x14ac:dyDescent="0.2">
      <c r="D1087" s="139"/>
    </row>
    <row r="1088" spans="4:4" x14ac:dyDescent="0.2">
      <c r="D1088" s="139"/>
    </row>
    <row r="1089" spans="4:4" x14ac:dyDescent="0.2">
      <c r="D1089" s="139"/>
    </row>
    <row r="1090" spans="4:4" x14ac:dyDescent="0.2">
      <c r="D1090" s="139"/>
    </row>
    <row r="1091" spans="4:4" x14ac:dyDescent="0.2">
      <c r="D1091" s="139"/>
    </row>
    <row r="1092" spans="4:4" x14ac:dyDescent="0.2">
      <c r="D1092" s="139"/>
    </row>
    <row r="1093" spans="4:4" x14ac:dyDescent="0.2">
      <c r="D1093" s="139"/>
    </row>
    <row r="1094" spans="4:4" x14ac:dyDescent="0.2">
      <c r="D1094" s="139"/>
    </row>
    <row r="1095" spans="4:4" x14ac:dyDescent="0.2">
      <c r="D1095" s="139"/>
    </row>
    <row r="1096" spans="4:4" x14ac:dyDescent="0.2">
      <c r="D1096" s="139"/>
    </row>
    <row r="1097" spans="4:4" x14ac:dyDescent="0.2">
      <c r="D1097" s="139"/>
    </row>
    <row r="1098" spans="4:4" x14ac:dyDescent="0.2">
      <c r="D1098" s="139"/>
    </row>
    <row r="1099" spans="4:4" x14ac:dyDescent="0.2">
      <c r="D1099" s="139"/>
    </row>
    <row r="1100" spans="4:4" x14ac:dyDescent="0.2">
      <c r="D1100" s="139"/>
    </row>
    <row r="1101" spans="4:4" x14ac:dyDescent="0.2">
      <c r="D1101" s="139"/>
    </row>
    <row r="1102" spans="4:4" x14ac:dyDescent="0.2">
      <c r="D1102" s="139"/>
    </row>
    <row r="1103" spans="4:4" x14ac:dyDescent="0.2">
      <c r="D1103" s="139"/>
    </row>
    <row r="1104" spans="4:4" x14ac:dyDescent="0.2">
      <c r="D1104" s="139"/>
    </row>
    <row r="1105" spans="4:4" x14ac:dyDescent="0.2">
      <c r="D1105" s="139"/>
    </row>
    <row r="1106" spans="4:4" x14ac:dyDescent="0.2">
      <c r="D1106" s="139"/>
    </row>
    <row r="1107" spans="4:4" x14ac:dyDescent="0.2">
      <c r="D1107" s="139"/>
    </row>
    <row r="1108" spans="4:4" x14ac:dyDescent="0.2">
      <c r="D1108" s="139"/>
    </row>
    <row r="1109" spans="4:4" x14ac:dyDescent="0.2">
      <c r="D1109" s="139"/>
    </row>
    <row r="1110" spans="4:4" x14ac:dyDescent="0.2">
      <c r="D1110" s="139"/>
    </row>
    <row r="1111" spans="4:4" x14ac:dyDescent="0.2">
      <c r="D1111" s="139"/>
    </row>
    <row r="1112" spans="4:4" x14ac:dyDescent="0.2">
      <c r="D1112" s="139"/>
    </row>
    <row r="1113" spans="4:4" x14ac:dyDescent="0.2">
      <c r="D1113" s="139"/>
    </row>
    <row r="1114" spans="4:4" x14ac:dyDescent="0.2">
      <c r="D1114" s="139"/>
    </row>
    <row r="1115" spans="4:4" x14ac:dyDescent="0.2">
      <c r="D1115" s="139"/>
    </row>
    <row r="1116" spans="4:4" x14ac:dyDescent="0.2">
      <c r="D1116" s="139"/>
    </row>
    <row r="1117" spans="4:4" x14ac:dyDescent="0.2">
      <c r="D1117" s="139"/>
    </row>
    <row r="1118" spans="4:4" x14ac:dyDescent="0.2">
      <c r="D1118" s="139"/>
    </row>
    <row r="1119" spans="4:4" x14ac:dyDescent="0.2">
      <c r="D1119" s="139"/>
    </row>
    <row r="1120" spans="4:4" x14ac:dyDescent="0.2">
      <c r="D1120" s="139"/>
    </row>
    <row r="1121" spans="4:4" x14ac:dyDescent="0.2">
      <c r="D1121" s="139"/>
    </row>
    <row r="1122" spans="4:4" x14ac:dyDescent="0.2">
      <c r="D1122" s="139"/>
    </row>
    <row r="1123" spans="4:4" x14ac:dyDescent="0.2">
      <c r="D1123" s="139"/>
    </row>
    <row r="1124" spans="4:4" x14ac:dyDescent="0.2">
      <c r="D1124" s="139"/>
    </row>
    <row r="1125" spans="4:4" x14ac:dyDescent="0.2">
      <c r="D1125" s="139"/>
    </row>
    <row r="1126" spans="4:4" x14ac:dyDescent="0.2">
      <c r="D1126" s="139"/>
    </row>
    <row r="1127" spans="4:4" x14ac:dyDescent="0.2">
      <c r="D1127" s="139"/>
    </row>
    <row r="1128" spans="4:4" x14ac:dyDescent="0.2">
      <c r="D1128" s="139"/>
    </row>
    <row r="1129" spans="4:4" x14ac:dyDescent="0.2">
      <c r="D1129" s="139"/>
    </row>
    <row r="1130" spans="4:4" x14ac:dyDescent="0.2">
      <c r="D1130" s="139"/>
    </row>
    <row r="1131" spans="4:4" x14ac:dyDescent="0.2">
      <c r="D1131" s="139"/>
    </row>
    <row r="1132" spans="4:4" x14ac:dyDescent="0.2">
      <c r="D1132" s="139"/>
    </row>
    <row r="1133" spans="4:4" x14ac:dyDescent="0.2">
      <c r="D1133" s="139"/>
    </row>
    <row r="1134" spans="4:4" x14ac:dyDescent="0.2">
      <c r="D1134" s="139"/>
    </row>
    <row r="1135" spans="4:4" x14ac:dyDescent="0.2">
      <c r="D1135" s="139"/>
    </row>
    <row r="1136" spans="4:4" x14ac:dyDescent="0.2">
      <c r="D1136" s="139"/>
    </row>
    <row r="1137" spans="4:4" x14ac:dyDescent="0.2">
      <c r="D1137" s="139"/>
    </row>
    <row r="1138" spans="4:4" x14ac:dyDescent="0.2">
      <c r="D1138" s="139"/>
    </row>
    <row r="1139" spans="4:4" x14ac:dyDescent="0.2">
      <c r="D1139" s="139"/>
    </row>
    <row r="1140" spans="4:4" x14ac:dyDescent="0.2">
      <c r="D1140" s="139"/>
    </row>
    <row r="1141" spans="4:4" x14ac:dyDescent="0.2">
      <c r="D1141" s="139"/>
    </row>
    <row r="1142" spans="4:4" x14ac:dyDescent="0.2">
      <c r="D1142" s="139"/>
    </row>
    <row r="1143" spans="4:4" x14ac:dyDescent="0.2">
      <c r="D1143" s="139"/>
    </row>
    <row r="1144" spans="4:4" x14ac:dyDescent="0.2">
      <c r="D1144" s="139"/>
    </row>
    <row r="1145" spans="4:4" x14ac:dyDescent="0.2">
      <c r="D1145" s="139"/>
    </row>
    <row r="1146" spans="4:4" x14ac:dyDescent="0.2">
      <c r="D1146" s="139"/>
    </row>
    <row r="1147" spans="4:4" x14ac:dyDescent="0.2">
      <c r="D1147" s="139"/>
    </row>
    <row r="1148" spans="4:4" x14ac:dyDescent="0.2">
      <c r="D1148" s="139"/>
    </row>
    <row r="1149" spans="4:4" x14ac:dyDescent="0.2">
      <c r="D1149" s="139"/>
    </row>
    <row r="1150" spans="4:4" x14ac:dyDescent="0.2">
      <c r="D1150" s="139"/>
    </row>
    <row r="1151" spans="4:4" x14ac:dyDescent="0.2">
      <c r="D1151" s="139"/>
    </row>
    <row r="1152" spans="4:4" x14ac:dyDescent="0.2">
      <c r="D1152" s="139"/>
    </row>
    <row r="1153" spans="4:4" x14ac:dyDescent="0.2">
      <c r="D1153" s="139"/>
    </row>
    <row r="1154" spans="4:4" x14ac:dyDescent="0.2">
      <c r="D1154" s="139"/>
    </row>
    <row r="1155" spans="4:4" x14ac:dyDescent="0.2">
      <c r="D1155" s="139"/>
    </row>
    <row r="1156" spans="4:4" x14ac:dyDescent="0.2">
      <c r="D1156" s="139"/>
    </row>
    <row r="1157" spans="4:4" x14ac:dyDescent="0.2">
      <c r="D1157" s="139"/>
    </row>
    <row r="1158" spans="4:4" x14ac:dyDescent="0.2">
      <c r="D1158" s="139"/>
    </row>
    <row r="1159" spans="4:4" x14ac:dyDescent="0.2">
      <c r="D1159" s="139"/>
    </row>
    <row r="1160" spans="4:4" x14ac:dyDescent="0.2">
      <c r="D1160" s="139"/>
    </row>
    <row r="1161" spans="4:4" x14ac:dyDescent="0.2">
      <c r="D1161" s="139"/>
    </row>
    <row r="1162" spans="4:4" x14ac:dyDescent="0.2">
      <c r="D1162" s="139"/>
    </row>
    <row r="1163" spans="4:4" x14ac:dyDescent="0.2">
      <c r="D1163" s="139"/>
    </row>
    <row r="1164" spans="4:4" x14ac:dyDescent="0.2">
      <c r="D1164" s="139"/>
    </row>
    <row r="1165" spans="4:4" x14ac:dyDescent="0.2">
      <c r="D1165" s="139"/>
    </row>
    <row r="1166" spans="4:4" x14ac:dyDescent="0.2">
      <c r="D1166" s="139"/>
    </row>
    <row r="1167" spans="4:4" x14ac:dyDescent="0.2">
      <c r="D1167" s="139"/>
    </row>
    <row r="1168" spans="4:4" x14ac:dyDescent="0.2">
      <c r="D1168" s="139"/>
    </row>
    <row r="1169" spans="4:4" x14ac:dyDescent="0.2">
      <c r="D1169" s="139"/>
    </row>
    <row r="1170" spans="4:4" x14ac:dyDescent="0.2">
      <c r="D1170" s="139"/>
    </row>
    <row r="1171" spans="4:4" x14ac:dyDescent="0.2">
      <c r="D1171" s="139"/>
    </row>
    <row r="1172" spans="4:4" x14ac:dyDescent="0.2">
      <c r="D1172" s="139"/>
    </row>
    <row r="1173" spans="4:4" x14ac:dyDescent="0.2">
      <c r="D1173" s="139"/>
    </row>
    <row r="1174" spans="4:4" x14ac:dyDescent="0.2">
      <c r="D1174" s="139"/>
    </row>
    <row r="1175" spans="4:4" x14ac:dyDescent="0.2">
      <c r="D1175" s="139"/>
    </row>
    <row r="1176" spans="4:4" x14ac:dyDescent="0.2">
      <c r="D1176" s="139"/>
    </row>
    <row r="1177" spans="4:4" x14ac:dyDescent="0.2">
      <c r="D1177" s="139"/>
    </row>
    <row r="1178" spans="4:4" x14ac:dyDescent="0.2">
      <c r="D1178" s="139"/>
    </row>
    <row r="1179" spans="4:4" x14ac:dyDescent="0.2">
      <c r="D1179" s="139"/>
    </row>
    <row r="1180" spans="4:4" x14ac:dyDescent="0.2">
      <c r="D1180" s="139"/>
    </row>
    <row r="1181" spans="4:4" x14ac:dyDescent="0.2">
      <c r="D1181" s="139"/>
    </row>
    <row r="1182" spans="4:4" x14ac:dyDescent="0.2">
      <c r="D1182" s="139"/>
    </row>
    <row r="1183" spans="4:4" x14ac:dyDescent="0.2">
      <c r="D1183" s="139"/>
    </row>
    <row r="1184" spans="4:4" x14ac:dyDescent="0.2">
      <c r="D1184" s="139"/>
    </row>
    <row r="1185" spans="4:4" x14ac:dyDescent="0.2">
      <c r="D1185" s="139"/>
    </row>
    <row r="1186" spans="4:4" x14ac:dyDescent="0.2">
      <c r="D1186" s="139"/>
    </row>
    <row r="1187" spans="4:4" x14ac:dyDescent="0.2">
      <c r="D1187" s="139"/>
    </row>
    <row r="1188" spans="4:4" x14ac:dyDescent="0.2">
      <c r="D1188" s="139"/>
    </row>
    <row r="1189" spans="4:4" x14ac:dyDescent="0.2">
      <c r="D1189" s="139"/>
    </row>
    <row r="1190" spans="4:4" x14ac:dyDescent="0.2">
      <c r="D1190" s="139"/>
    </row>
    <row r="1191" spans="4:4" x14ac:dyDescent="0.2">
      <c r="D1191" s="139"/>
    </row>
    <row r="1192" spans="4:4" x14ac:dyDescent="0.2">
      <c r="D1192" s="139"/>
    </row>
    <row r="1193" spans="4:4" x14ac:dyDescent="0.2">
      <c r="D1193" s="139"/>
    </row>
    <row r="1194" spans="4:4" x14ac:dyDescent="0.2">
      <c r="D1194" s="139"/>
    </row>
    <row r="1195" spans="4:4" x14ac:dyDescent="0.2">
      <c r="D1195" s="139"/>
    </row>
    <row r="1196" spans="4:4" x14ac:dyDescent="0.2">
      <c r="D1196" s="139"/>
    </row>
    <row r="1197" spans="4:4" x14ac:dyDescent="0.2">
      <c r="D1197" s="139"/>
    </row>
    <row r="1198" spans="4:4" x14ac:dyDescent="0.2">
      <c r="D1198" s="139"/>
    </row>
    <row r="1199" spans="4:4" x14ac:dyDescent="0.2">
      <c r="D1199" s="139"/>
    </row>
    <row r="1200" spans="4:4" x14ac:dyDescent="0.2">
      <c r="D1200" s="139"/>
    </row>
    <row r="1201" spans="4:4" x14ac:dyDescent="0.2">
      <c r="D1201" s="139"/>
    </row>
    <row r="1202" spans="4:4" x14ac:dyDescent="0.2">
      <c r="D1202" s="139"/>
    </row>
    <row r="1203" spans="4:4" x14ac:dyDescent="0.2">
      <c r="D1203" s="139"/>
    </row>
    <row r="1204" spans="4:4" x14ac:dyDescent="0.2">
      <c r="D1204" s="139"/>
    </row>
    <row r="1205" spans="4:4" x14ac:dyDescent="0.2">
      <c r="D1205" s="139"/>
    </row>
    <row r="1206" spans="4:4" x14ac:dyDescent="0.2">
      <c r="D1206" s="139"/>
    </row>
    <row r="1207" spans="4:4" x14ac:dyDescent="0.2">
      <c r="D1207" s="139"/>
    </row>
    <row r="1208" spans="4:4" x14ac:dyDescent="0.2">
      <c r="D1208" s="139"/>
    </row>
    <row r="1209" spans="4:4" x14ac:dyDescent="0.2">
      <c r="D1209" s="139"/>
    </row>
    <row r="1210" spans="4:4" x14ac:dyDescent="0.2">
      <c r="D1210" s="139"/>
    </row>
    <row r="1211" spans="4:4" x14ac:dyDescent="0.2">
      <c r="D1211" s="139"/>
    </row>
    <row r="1212" spans="4:4" x14ac:dyDescent="0.2">
      <c r="D1212" s="139"/>
    </row>
    <row r="1213" spans="4:4" x14ac:dyDescent="0.2">
      <c r="D1213" s="139"/>
    </row>
    <row r="1214" spans="4:4" x14ac:dyDescent="0.2">
      <c r="D1214" s="139"/>
    </row>
    <row r="1215" spans="4:4" x14ac:dyDescent="0.2">
      <c r="D1215" s="139"/>
    </row>
    <row r="1216" spans="4:4" x14ac:dyDescent="0.2">
      <c r="D1216" s="139"/>
    </row>
    <row r="1217" spans="4:4" x14ac:dyDescent="0.2">
      <c r="D1217" s="139"/>
    </row>
    <row r="1218" spans="4:4" x14ac:dyDescent="0.2">
      <c r="D1218" s="139"/>
    </row>
    <row r="1219" spans="4:4" x14ac:dyDescent="0.2">
      <c r="D1219" s="139"/>
    </row>
    <row r="1220" spans="4:4" x14ac:dyDescent="0.2">
      <c r="D1220" s="139"/>
    </row>
    <row r="1221" spans="4:4" x14ac:dyDescent="0.2">
      <c r="D1221" s="139"/>
    </row>
    <row r="1222" spans="4:4" x14ac:dyDescent="0.2">
      <c r="D1222" s="139"/>
    </row>
    <row r="1223" spans="4:4" x14ac:dyDescent="0.2">
      <c r="D1223" s="139"/>
    </row>
    <row r="1224" spans="4:4" x14ac:dyDescent="0.2">
      <c r="D1224" s="139"/>
    </row>
    <row r="1225" spans="4:4" x14ac:dyDescent="0.2">
      <c r="D1225" s="139"/>
    </row>
    <row r="1226" spans="4:4" x14ac:dyDescent="0.2">
      <c r="D1226" s="139"/>
    </row>
    <row r="1227" spans="4:4" x14ac:dyDescent="0.2">
      <c r="D1227" s="139"/>
    </row>
    <row r="1228" spans="4:4" x14ac:dyDescent="0.2">
      <c r="D1228" s="139"/>
    </row>
    <row r="1229" spans="4:4" x14ac:dyDescent="0.2">
      <c r="D1229" s="139"/>
    </row>
    <row r="1230" spans="4:4" x14ac:dyDescent="0.2">
      <c r="D1230" s="139"/>
    </row>
    <row r="1231" spans="4:4" x14ac:dyDescent="0.2">
      <c r="D1231" s="139"/>
    </row>
    <row r="1232" spans="4:4" x14ac:dyDescent="0.2">
      <c r="D1232" s="139"/>
    </row>
    <row r="1233" spans="4:4" x14ac:dyDescent="0.2">
      <c r="D1233" s="139"/>
    </row>
    <row r="1234" spans="4:4" x14ac:dyDescent="0.2">
      <c r="D1234" s="139"/>
    </row>
    <row r="1235" spans="4:4" x14ac:dyDescent="0.2">
      <c r="D1235" s="139"/>
    </row>
    <row r="1236" spans="4:4" x14ac:dyDescent="0.2">
      <c r="D1236" s="139"/>
    </row>
    <row r="1237" spans="4:4" x14ac:dyDescent="0.2">
      <c r="D1237" s="139"/>
    </row>
    <row r="1238" spans="4:4" x14ac:dyDescent="0.2">
      <c r="D1238" s="139"/>
    </row>
    <row r="1239" spans="4:4" x14ac:dyDescent="0.2">
      <c r="D1239" s="139"/>
    </row>
    <row r="1240" spans="4:4" x14ac:dyDescent="0.2">
      <c r="D1240" s="139"/>
    </row>
    <row r="1241" spans="4:4" x14ac:dyDescent="0.2">
      <c r="D1241" s="139"/>
    </row>
    <row r="1242" spans="4:4" x14ac:dyDescent="0.2">
      <c r="D1242" s="139"/>
    </row>
    <row r="1243" spans="4:4" x14ac:dyDescent="0.2">
      <c r="D1243" s="139"/>
    </row>
    <row r="1244" spans="4:4" x14ac:dyDescent="0.2">
      <c r="D1244" s="139"/>
    </row>
    <row r="1245" spans="4:4" x14ac:dyDescent="0.2">
      <c r="D1245" s="139"/>
    </row>
    <row r="1246" spans="4:4" x14ac:dyDescent="0.2">
      <c r="D1246" s="139"/>
    </row>
    <row r="1247" spans="4:4" x14ac:dyDescent="0.2">
      <c r="D1247" s="139"/>
    </row>
    <row r="1248" spans="4:4" x14ac:dyDescent="0.2">
      <c r="D1248" s="139"/>
    </row>
    <row r="1249" spans="4:4" x14ac:dyDescent="0.2">
      <c r="D1249" s="139"/>
    </row>
    <row r="1250" spans="4:4" x14ac:dyDescent="0.2">
      <c r="D1250" s="139"/>
    </row>
    <row r="1251" spans="4:4" x14ac:dyDescent="0.2">
      <c r="D1251" s="139"/>
    </row>
    <row r="1252" spans="4:4" x14ac:dyDescent="0.2">
      <c r="D1252" s="139"/>
    </row>
    <row r="1253" spans="4:4" x14ac:dyDescent="0.2">
      <c r="D1253" s="139"/>
    </row>
    <row r="1254" spans="4:4" x14ac:dyDescent="0.2">
      <c r="D1254" s="139"/>
    </row>
    <row r="1255" spans="4:4" x14ac:dyDescent="0.2">
      <c r="D1255" s="139"/>
    </row>
    <row r="1256" spans="4:4" x14ac:dyDescent="0.2">
      <c r="D1256" s="139"/>
    </row>
    <row r="1257" spans="4:4" x14ac:dyDescent="0.2">
      <c r="D1257" s="139"/>
    </row>
    <row r="1258" spans="4:4" x14ac:dyDescent="0.2">
      <c r="D1258" s="139"/>
    </row>
    <row r="1259" spans="4:4" x14ac:dyDescent="0.2">
      <c r="D1259" s="139"/>
    </row>
    <row r="1260" spans="4:4" x14ac:dyDescent="0.2">
      <c r="D1260" s="139"/>
    </row>
    <row r="1261" spans="4:4" x14ac:dyDescent="0.2">
      <c r="D1261" s="139"/>
    </row>
    <row r="1262" spans="4:4" x14ac:dyDescent="0.2">
      <c r="D1262" s="139"/>
    </row>
    <row r="1263" spans="4:4" x14ac:dyDescent="0.2">
      <c r="D1263" s="139"/>
    </row>
    <row r="1264" spans="4:4" x14ac:dyDescent="0.2">
      <c r="D1264" s="139"/>
    </row>
    <row r="1265" spans="4:4" x14ac:dyDescent="0.2">
      <c r="D1265" s="139"/>
    </row>
    <row r="1266" spans="4:4" x14ac:dyDescent="0.2">
      <c r="D1266" s="139"/>
    </row>
    <row r="1267" spans="4:4" x14ac:dyDescent="0.2">
      <c r="D1267" s="139"/>
    </row>
    <row r="1268" spans="4:4" x14ac:dyDescent="0.2">
      <c r="D1268" s="139"/>
    </row>
    <row r="1269" spans="4:4" x14ac:dyDescent="0.2">
      <c r="D1269" s="139"/>
    </row>
    <row r="1270" spans="4:4" x14ac:dyDescent="0.2">
      <c r="D1270" s="139"/>
    </row>
    <row r="1271" spans="4:4" x14ac:dyDescent="0.2">
      <c r="D1271" s="139"/>
    </row>
    <row r="1272" spans="4:4" x14ac:dyDescent="0.2">
      <c r="D1272" s="139"/>
    </row>
    <row r="1273" spans="4:4" x14ac:dyDescent="0.2">
      <c r="D1273" s="139"/>
    </row>
    <row r="1274" spans="4:4" x14ac:dyDescent="0.2">
      <c r="D1274" s="139"/>
    </row>
    <row r="1275" spans="4:4" x14ac:dyDescent="0.2">
      <c r="D1275" s="139"/>
    </row>
    <row r="1276" spans="4:4" x14ac:dyDescent="0.2">
      <c r="D1276" s="139"/>
    </row>
    <row r="1277" spans="4:4" x14ac:dyDescent="0.2">
      <c r="D1277" s="139"/>
    </row>
    <row r="1278" spans="4:4" x14ac:dyDescent="0.2">
      <c r="D1278" s="139"/>
    </row>
    <row r="1279" spans="4:4" x14ac:dyDescent="0.2">
      <c r="D1279" s="139"/>
    </row>
    <row r="1280" spans="4:4" x14ac:dyDescent="0.2">
      <c r="D1280" s="139"/>
    </row>
    <row r="1281" spans="4:4" x14ac:dyDescent="0.2">
      <c r="D1281" s="139"/>
    </row>
    <row r="1282" spans="4:4" x14ac:dyDescent="0.2">
      <c r="D1282" s="139"/>
    </row>
    <row r="1283" spans="4:4" x14ac:dyDescent="0.2">
      <c r="D1283" s="139"/>
    </row>
    <row r="1284" spans="4:4" x14ac:dyDescent="0.2">
      <c r="D1284" s="139"/>
    </row>
    <row r="1285" spans="4:4" x14ac:dyDescent="0.2">
      <c r="D1285" s="139"/>
    </row>
    <row r="1286" spans="4:4" x14ac:dyDescent="0.2">
      <c r="D1286" s="139"/>
    </row>
    <row r="1287" spans="4:4" x14ac:dyDescent="0.2">
      <c r="D1287" s="139"/>
    </row>
    <row r="1288" spans="4:4" x14ac:dyDescent="0.2">
      <c r="D1288" s="139"/>
    </row>
    <row r="1289" spans="4:4" x14ac:dyDescent="0.2">
      <c r="D1289" s="139"/>
    </row>
    <row r="1290" spans="4:4" x14ac:dyDescent="0.2">
      <c r="D1290" s="139"/>
    </row>
    <row r="1291" spans="4:4" x14ac:dyDescent="0.2">
      <c r="D1291" s="139"/>
    </row>
    <row r="1292" spans="4:4" x14ac:dyDescent="0.2">
      <c r="D1292" s="139"/>
    </row>
    <row r="1293" spans="4:4" x14ac:dyDescent="0.2">
      <c r="D1293" s="139"/>
    </row>
    <row r="1294" spans="4:4" x14ac:dyDescent="0.2">
      <c r="D1294" s="139"/>
    </row>
    <row r="1295" spans="4:4" x14ac:dyDescent="0.2">
      <c r="D1295" s="139"/>
    </row>
    <row r="1296" spans="4:4" x14ac:dyDescent="0.2">
      <c r="D1296" s="139"/>
    </row>
    <row r="1297" spans="4:4" x14ac:dyDescent="0.2">
      <c r="D1297" s="139"/>
    </row>
    <row r="1298" spans="4:4" x14ac:dyDescent="0.2">
      <c r="D1298" s="139"/>
    </row>
    <row r="1299" spans="4:4" x14ac:dyDescent="0.2">
      <c r="D1299" s="139"/>
    </row>
    <row r="1300" spans="4:4" x14ac:dyDescent="0.2">
      <c r="D1300" s="139"/>
    </row>
    <row r="1301" spans="4:4" x14ac:dyDescent="0.2">
      <c r="D1301" s="139"/>
    </row>
    <row r="1302" spans="4:4" x14ac:dyDescent="0.2">
      <c r="D1302" s="139"/>
    </row>
    <row r="1303" spans="4:4" x14ac:dyDescent="0.2">
      <c r="D1303" s="139"/>
    </row>
    <row r="1304" spans="4:4" x14ac:dyDescent="0.2">
      <c r="D1304" s="139"/>
    </row>
    <row r="1305" spans="4:4" x14ac:dyDescent="0.2">
      <c r="D1305" s="139"/>
    </row>
    <row r="1306" spans="4:4" x14ac:dyDescent="0.2">
      <c r="D1306" s="139"/>
    </row>
    <row r="1307" spans="4:4" x14ac:dyDescent="0.2">
      <c r="D1307" s="139"/>
    </row>
    <row r="1308" spans="4:4" x14ac:dyDescent="0.2">
      <c r="D1308" s="139"/>
    </row>
    <row r="1309" spans="4:4" x14ac:dyDescent="0.2">
      <c r="D1309" s="139"/>
    </row>
    <row r="1310" spans="4:4" x14ac:dyDescent="0.2">
      <c r="D1310" s="139"/>
    </row>
    <row r="1311" spans="4:4" x14ac:dyDescent="0.2">
      <c r="D1311" s="139"/>
    </row>
    <row r="1312" spans="4:4" x14ac:dyDescent="0.2">
      <c r="D1312" s="139"/>
    </row>
    <row r="1313" spans="4:4" x14ac:dyDescent="0.2">
      <c r="D1313" s="139"/>
    </row>
    <row r="1314" spans="4:4" x14ac:dyDescent="0.2">
      <c r="D1314" s="139"/>
    </row>
    <row r="1315" spans="4:4" x14ac:dyDescent="0.2">
      <c r="D1315" s="139"/>
    </row>
    <row r="1316" spans="4:4" x14ac:dyDescent="0.2">
      <c r="D1316" s="139"/>
    </row>
    <row r="1317" spans="4:4" x14ac:dyDescent="0.2">
      <c r="D1317" s="139"/>
    </row>
    <row r="1318" spans="4:4" x14ac:dyDescent="0.2">
      <c r="D1318" s="139"/>
    </row>
    <row r="1319" spans="4:4" x14ac:dyDescent="0.2">
      <c r="D1319" s="139"/>
    </row>
    <row r="1320" spans="4:4" x14ac:dyDescent="0.2">
      <c r="D1320" s="139"/>
    </row>
    <row r="1321" spans="4:4" x14ac:dyDescent="0.2">
      <c r="D1321" s="139"/>
    </row>
    <row r="1322" spans="4:4" x14ac:dyDescent="0.2">
      <c r="D1322" s="139"/>
    </row>
    <row r="1323" spans="4:4" x14ac:dyDescent="0.2">
      <c r="D1323" s="139"/>
    </row>
    <row r="1324" spans="4:4" x14ac:dyDescent="0.2">
      <c r="D1324" s="139"/>
    </row>
    <row r="1325" spans="4:4" x14ac:dyDescent="0.2">
      <c r="D1325" s="139"/>
    </row>
    <row r="1326" spans="4:4" x14ac:dyDescent="0.2">
      <c r="D1326" s="139"/>
    </row>
    <row r="1327" spans="4:4" x14ac:dyDescent="0.2">
      <c r="D1327" s="139"/>
    </row>
    <row r="1328" spans="4:4" x14ac:dyDescent="0.2">
      <c r="D1328" s="139"/>
    </row>
    <row r="1329" spans="4:4" x14ac:dyDescent="0.2">
      <c r="D1329" s="139"/>
    </row>
    <row r="1330" spans="4:4" x14ac:dyDescent="0.2">
      <c r="D1330" s="139"/>
    </row>
    <row r="1331" spans="4:4" x14ac:dyDescent="0.2">
      <c r="D1331" s="139"/>
    </row>
    <row r="1332" spans="4:4" x14ac:dyDescent="0.2">
      <c r="D1332" s="139"/>
    </row>
    <row r="1333" spans="4:4" x14ac:dyDescent="0.2">
      <c r="D1333" s="139"/>
    </row>
    <row r="1334" spans="4:4" x14ac:dyDescent="0.2">
      <c r="D1334" s="139"/>
    </row>
    <row r="1335" spans="4:4" x14ac:dyDescent="0.2">
      <c r="D1335" s="139"/>
    </row>
    <row r="1336" spans="4:4" x14ac:dyDescent="0.2">
      <c r="D1336" s="139"/>
    </row>
    <row r="1337" spans="4:4" x14ac:dyDescent="0.2">
      <c r="D1337" s="139"/>
    </row>
    <row r="1338" spans="4:4" x14ac:dyDescent="0.2">
      <c r="D1338" s="139"/>
    </row>
    <row r="1339" spans="4:4" x14ac:dyDescent="0.2">
      <c r="D1339" s="139"/>
    </row>
    <row r="1340" spans="4:4" x14ac:dyDescent="0.2">
      <c r="D1340" s="139"/>
    </row>
    <row r="1341" spans="4:4" x14ac:dyDescent="0.2">
      <c r="D1341" s="139"/>
    </row>
    <row r="1342" spans="4:4" x14ac:dyDescent="0.2">
      <c r="D1342" s="139"/>
    </row>
    <row r="1343" spans="4:4" x14ac:dyDescent="0.2">
      <c r="D1343" s="139"/>
    </row>
    <row r="1344" spans="4:4" x14ac:dyDescent="0.2">
      <c r="D1344" s="139"/>
    </row>
    <row r="1345" spans="4:4" x14ac:dyDescent="0.2">
      <c r="D1345" s="139"/>
    </row>
    <row r="1346" spans="4:4" x14ac:dyDescent="0.2">
      <c r="D1346" s="139"/>
    </row>
    <row r="1347" spans="4:4" x14ac:dyDescent="0.2">
      <c r="D1347" s="139"/>
    </row>
    <row r="1348" spans="4:4" x14ac:dyDescent="0.2">
      <c r="D1348" s="139"/>
    </row>
    <row r="1349" spans="4:4" x14ac:dyDescent="0.2">
      <c r="D1349" s="139"/>
    </row>
    <row r="1350" spans="4:4" x14ac:dyDescent="0.2">
      <c r="D1350" s="139"/>
    </row>
    <row r="1351" spans="4:4" x14ac:dyDescent="0.2">
      <c r="D1351" s="139"/>
    </row>
    <row r="1352" spans="4:4" x14ac:dyDescent="0.2">
      <c r="D1352" s="139"/>
    </row>
    <row r="1353" spans="4:4" x14ac:dyDescent="0.2">
      <c r="D1353" s="139"/>
    </row>
    <row r="1354" spans="4:4" x14ac:dyDescent="0.2">
      <c r="D1354" s="139"/>
    </row>
    <row r="1355" spans="4:4" x14ac:dyDescent="0.2">
      <c r="D1355" s="139"/>
    </row>
    <row r="1356" spans="4:4" x14ac:dyDescent="0.2">
      <c r="D1356" s="139"/>
    </row>
    <row r="1357" spans="4:4" x14ac:dyDescent="0.2">
      <c r="D1357" s="139"/>
    </row>
    <row r="1358" spans="4:4" x14ac:dyDescent="0.2">
      <c r="D1358" s="139"/>
    </row>
    <row r="1359" spans="4:4" x14ac:dyDescent="0.2">
      <c r="D1359" s="139"/>
    </row>
    <row r="1360" spans="4:4" x14ac:dyDescent="0.2">
      <c r="D1360" s="139"/>
    </row>
    <row r="1361" spans="4:4" x14ac:dyDescent="0.2">
      <c r="D1361" s="139"/>
    </row>
    <row r="1362" spans="4:4" x14ac:dyDescent="0.2">
      <c r="D1362" s="139"/>
    </row>
    <row r="1363" spans="4:4" x14ac:dyDescent="0.2">
      <c r="D1363" s="139"/>
    </row>
    <row r="1364" spans="4:4" x14ac:dyDescent="0.2">
      <c r="D1364" s="139"/>
    </row>
    <row r="1365" spans="4:4" x14ac:dyDescent="0.2">
      <c r="D1365" s="139"/>
    </row>
    <row r="1366" spans="4:4" x14ac:dyDescent="0.2">
      <c r="D1366" s="139"/>
    </row>
    <row r="1367" spans="4:4" x14ac:dyDescent="0.2">
      <c r="D1367" s="139"/>
    </row>
    <row r="1368" spans="4:4" x14ac:dyDescent="0.2">
      <c r="D1368" s="139"/>
    </row>
    <row r="1369" spans="4:4" x14ac:dyDescent="0.2">
      <c r="D1369" s="139"/>
    </row>
    <row r="1370" spans="4:4" x14ac:dyDescent="0.2">
      <c r="D1370" s="139"/>
    </row>
    <row r="1371" spans="4:4" x14ac:dyDescent="0.2">
      <c r="D1371" s="139"/>
    </row>
    <row r="1372" spans="4:4" x14ac:dyDescent="0.2">
      <c r="D1372" s="139"/>
    </row>
    <row r="1373" spans="4:4" x14ac:dyDescent="0.2">
      <c r="D1373" s="139"/>
    </row>
    <row r="1374" spans="4:4" x14ac:dyDescent="0.2">
      <c r="D1374" s="139"/>
    </row>
    <row r="1375" spans="4:4" x14ac:dyDescent="0.2">
      <c r="D1375" s="139"/>
    </row>
    <row r="1376" spans="4:4" x14ac:dyDescent="0.2">
      <c r="D1376" s="139"/>
    </row>
    <row r="1377" spans="4:4" x14ac:dyDescent="0.2">
      <c r="D1377" s="139"/>
    </row>
    <row r="1378" spans="4:4" x14ac:dyDescent="0.2">
      <c r="D1378" s="139"/>
    </row>
    <row r="1379" spans="4:4" x14ac:dyDescent="0.2">
      <c r="D1379" s="139"/>
    </row>
    <row r="1380" spans="4:4" x14ac:dyDescent="0.2">
      <c r="D1380" s="139"/>
    </row>
    <row r="1381" spans="4:4" x14ac:dyDescent="0.2">
      <c r="D1381" s="139"/>
    </row>
    <row r="1382" spans="4:4" x14ac:dyDescent="0.2">
      <c r="D1382" s="139"/>
    </row>
    <row r="1383" spans="4:4" x14ac:dyDescent="0.2">
      <c r="D1383" s="139"/>
    </row>
    <row r="1384" spans="4:4" x14ac:dyDescent="0.2">
      <c r="D1384" s="139"/>
    </row>
    <row r="1385" spans="4:4" x14ac:dyDescent="0.2">
      <c r="D1385" s="139"/>
    </row>
    <row r="1386" spans="4:4" x14ac:dyDescent="0.2">
      <c r="D1386" s="139"/>
    </row>
    <row r="1387" spans="4:4" x14ac:dyDescent="0.2">
      <c r="D1387" s="139"/>
    </row>
    <row r="1388" spans="4:4" x14ac:dyDescent="0.2">
      <c r="D1388" s="139"/>
    </row>
    <row r="1389" spans="4:4" x14ac:dyDescent="0.2">
      <c r="D1389" s="139"/>
    </row>
    <row r="1390" spans="4:4" x14ac:dyDescent="0.2">
      <c r="D1390" s="139"/>
    </row>
    <row r="1391" spans="4:4" x14ac:dyDescent="0.2">
      <c r="D1391" s="139"/>
    </row>
    <row r="1392" spans="4:4" x14ac:dyDescent="0.2">
      <c r="D1392" s="139"/>
    </row>
    <row r="1393" spans="4:4" x14ac:dyDescent="0.2">
      <c r="D1393" s="139"/>
    </row>
    <row r="1394" spans="4:4" x14ac:dyDescent="0.2">
      <c r="D1394" s="139"/>
    </row>
    <row r="1395" spans="4:4" x14ac:dyDescent="0.2">
      <c r="D1395" s="139"/>
    </row>
    <row r="1396" spans="4:4" x14ac:dyDescent="0.2">
      <c r="D1396" s="139"/>
    </row>
    <row r="1397" spans="4:4" x14ac:dyDescent="0.2">
      <c r="D1397" s="139"/>
    </row>
    <row r="1398" spans="4:4" x14ac:dyDescent="0.2">
      <c r="D1398" s="139"/>
    </row>
    <row r="1399" spans="4:4" x14ac:dyDescent="0.2">
      <c r="D1399" s="139"/>
    </row>
    <row r="1400" spans="4:4" x14ac:dyDescent="0.2">
      <c r="D1400" s="139"/>
    </row>
    <row r="1401" spans="4:4" x14ac:dyDescent="0.2">
      <c r="D1401" s="139"/>
    </row>
    <row r="1402" spans="4:4" x14ac:dyDescent="0.2">
      <c r="D1402" s="139"/>
    </row>
    <row r="1403" spans="4:4" x14ac:dyDescent="0.2">
      <c r="D1403" s="139"/>
    </row>
    <row r="1404" spans="4:4" x14ac:dyDescent="0.2">
      <c r="D1404" s="139"/>
    </row>
    <row r="1405" spans="4:4" x14ac:dyDescent="0.2">
      <c r="D1405" s="139"/>
    </row>
    <row r="1406" spans="4:4" x14ac:dyDescent="0.2">
      <c r="D1406" s="139"/>
    </row>
    <row r="1407" spans="4:4" x14ac:dyDescent="0.2">
      <c r="D1407" s="139"/>
    </row>
    <row r="1408" spans="4:4" x14ac:dyDescent="0.2">
      <c r="D1408" s="139"/>
    </row>
    <row r="1409" spans="4:4" x14ac:dyDescent="0.2">
      <c r="D1409" s="139"/>
    </row>
    <row r="1410" spans="4:4" x14ac:dyDescent="0.2">
      <c r="D1410" s="139"/>
    </row>
    <row r="1411" spans="4:4" x14ac:dyDescent="0.2">
      <c r="D1411" s="139"/>
    </row>
    <row r="1412" spans="4:4" x14ac:dyDescent="0.2">
      <c r="D1412" s="139"/>
    </row>
    <row r="1413" spans="4:4" x14ac:dyDescent="0.2">
      <c r="D1413" s="139"/>
    </row>
    <row r="1414" spans="4:4" x14ac:dyDescent="0.2">
      <c r="D1414" s="139"/>
    </row>
    <row r="1415" spans="4:4" x14ac:dyDescent="0.2">
      <c r="D1415" s="139"/>
    </row>
    <row r="1416" spans="4:4" x14ac:dyDescent="0.2">
      <c r="D1416" s="139"/>
    </row>
    <row r="1417" spans="4:4" x14ac:dyDescent="0.2">
      <c r="D1417" s="139"/>
    </row>
    <row r="1418" spans="4:4" x14ac:dyDescent="0.2">
      <c r="D1418" s="139"/>
    </row>
    <row r="1419" spans="4:4" x14ac:dyDescent="0.2">
      <c r="D1419" s="139"/>
    </row>
    <row r="1420" spans="4:4" x14ac:dyDescent="0.2">
      <c r="D1420" s="139"/>
    </row>
    <row r="1421" spans="4:4" x14ac:dyDescent="0.2">
      <c r="D1421" s="139"/>
    </row>
    <row r="1422" spans="4:4" x14ac:dyDescent="0.2">
      <c r="D1422" s="139"/>
    </row>
    <row r="1423" spans="4:4" x14ac:dyDescent="0.2">
      <c r="D1423" s="139"/>
    </row>
    <row r="1424" spans="4:4" x14ac:dyDescent="0.2">
      <c r="D1424" s="139"/>
    </row>
    <row r="1425" spans="4:4" x14ac:dyDescent="0.2">
      <c r="D1425" s="139"/>
    </row>
    <row r="1426" spans="4:4" x14ac:dyDescent="0.2">
      <c r="D1426" s="139"/>
    </row>
    <row r="1427" spans="4:4" x14ac:dyDescent="0.2">
      <c r="D1427" s="139"/>
    </row>
    <row r="1428" spans="4:4" x14ac:dyDescent="0.2">
      <c r="D1428" s="139"/>
    </row>
    <row r="1429" spans="4:4" x14ac:dyDescent="0.2">
      <c r="D1429" s="139"/>
    </row>
    <row r="1430" spans="4:4" x14ac:dyDescent="0.2">
      <c r="D1430" s="139"/>
    </row>
    <row r="1431" spans="4:4" x14ac:dyDescent="0.2">
      <c r="D1431" s="139"/>
    </row>
    <row r="1432" spans="4:4" x14ac:dyDescent="0.2">
      <c r="D1432" s="139"/>
    </row>
    <row r="1433" spans="4:4" x14ac:dyDescent="0.2">
      <c r="D1433" s="139"/>
    </row>
    <row r="1434" spans="4:4" x14ac:dyDescent="0.2">
      <c r="D1434" s="139"/>
    </row>
    <row r="1435" spans="4:4" x14ac:dyDescent="0.2">
      <c r="D1435" s="139"/>
    </row>
    <row r="1436" spans="4:4" x14ac:dyDescent="0.2">
      <c r="D1436" s="139"/>
    </row>
    <row r="1437" spans="4:4" x14ac:dyDescent="0.2">
      <c r="D1437" s="139"/>
    </row>
    <row r="1438" spans="4:4" x14ac:dyDescent="0.2">
      <c r="D1438" s="139"/>
    </row>
    <row r="1439" spans="4:4" x14ac:dyDescent="0.2">
      <c r="D1439" s="139"/>
    </row>
    <row r="1440" spans="4:4" x14ac:dyDescent="0.2">
      <c r="D1440" s="139"/>
    </row>
    <row r="1441" spans="4:4" x14ac:dyDescent="0.2">
      <c r="D1441" s="139"/>
    </row>
    <row r="1442" spans="4:4" x14ac:dyDescent="0.2">
      <c r="D1442" s="139"/>
    </row>
    <row r="1443" spans="4:4" x14ac:dyDescent="0.2">
      <c r="D1443" s="139"/>
    </row>
    <row r="1444" spans="4:4" x14ac:dyDescent="0.2">
      <c r="D1444" s="139"/>
    </row>
    <row r="1445" spans="4:4" x14ac:dyDescent="0.2">
      <c r="D1445" s="139"/>
    </row>
    <row r="1446" spans="4:4" x14ac:dyDescent="0.2">
      <c r="D1446" s="139"/>
    </row>
    <row r="1447" spans="4:4" x14ac:dyDescent="0.2">
      <c r="D1447" s="139"/>
    </row>
    <row r="1448" spans="4:4" x14ac:dyDescent="0.2">
      <c r="D1448" s="139"/>
    </row>
    <row r="1449" spans="4:4" x14ac:dyDescent="0.2">
      <c r="D1449" s="139"/>
    </row>
    <row r="1450" spans="4:4" x14ac:dyDescent="0.2">
      <c r="D1450" s="139"/>
    </row>
    <row r="1451" spans="4:4" x14ac:dyDescent="0.2">
      <c r="D1451" s="139"/>
    </row>
    <row r="1452" spans="4:4" x14ac:dyDescent="0.2">
      <c r="D1452" s="139"/>
    </row>
    <row r="1453" spans="4:4" x14ac:dyDescent="0.2">
      <c r="D1453" s="139"/>
    </row>
    <row r="1454" spans="4:4" x14ac:dyDescent="0.2">
      <c r="D1454" s="139"/>
    </row>
    <row r="1455" spans="4:4" x14ac:dyDescent="0.2">
      <c r="D1455" s="139"/>
    </row>
    <row r="1456" spans="4:4" x14ac:dyDescent="0.2">
      <c r="D1456" s="139"/>
    </row>
    <row r="1457" spans="4:4" x14ac:dyDescent="0.2">
      <c r="D1457" s="139"/>
    </row>
    <row r="1458" spans="4:4" x14ac:dyDescent="0.2">
      <c r="D1458" s="139"/>
    </row>
    <row r="1459" spans="4:4" x14ac:dyDescent="0.2">
      <c r="D1459" s="139"/>
    </row>
    <row r="1460" spans="4:4" x14ac:dyDescent="0.2">
      <c r="D1460" s="139"/>
    </row>
    <row r="1461" spans="4:4" x14ac:dyDescent="0.2">
      <c r="D1461" s="139"/>
    </row>
    <row r="1462" spans="4:4" x14ac:dyDescent="0.2">
      <c r="D1462" s="139"/>
    </row>
    <row r="1463" spans="4:4" x14ac:dyDescent="0.2">
      <c r="D1463" s="139"/>
    </row>
    <row r="1464" spans="4:4" x14ac:dyDescent="0.2">
      <c r="D1464" s="139"/>
    </row>
    <row r="1465" spans="4:4" x14ac:dyDescent="0.2">
      <c r="D1465" s="139"/>
    </row>
    <row r="1466" spans="4:4" x14ac:dyDescent="0.2">
      <c r="D1466" s="139"/>
    </row>
    <row r="1467" spans="4:4" x14ac:dyDescent="0.2">
      <c r="D1467" s="139"/>
    </row>
    <row r="1468" spans="4:4" x14ac:dyDescent="0.2">
      <c r="D1468" s="139"/>
    </row>
    <row r="1469" spans="4:4" x14ac:dyDescent="0.2">
      <c r="D1469" s="139"/>
    </row>
    <row r="1470" spans="4:4" x14ac:dyDescent="0.2">
      <c r="D1470" s="139"/>
    </row>
    <row r="1471" spans="4:4" x14ac:dyDescent="0.2">
      <c r="D1471" s="139"/>
    </row>
    <row r="1472" spans="4:4" x14ac:dyDescent="0.2">
      <c r="D1472" s="139"/>
    </row>
    <row r="1473" spans="4:4" x14ac:dyDescent="0.2">
      <c r="D1473" s="139"/>
    </row>
    <row r="1474" spans="4:4" x14ac:dyDescent="0.2">
      <c r="D1474" s="139"/>
    </row>
    <row r="1475" spans="4:4" x14ac:dyDescent="0.2">
      <c r="D1475" s="139"/>
    </row>
    <row r="1476" spans="4:4" x14ac:dyDescent="0.2">
      <c r="D1476" s="139"/>
    </row>
    <row r="1477" spans="4:4" x14ac:dyDescent="0.2">
      <c r="D1477" s="139"/>
    </row>
    <row r="1478" spans="4:4" x14ac:dyDescent="0.2">
      <c r="D1478" s="139"/>
    </row>
    <row r="1479" spans="4:4" x14ac:dyDescent="0.2">
      <c r="D1479" s="139"/>
    </row>
    <row r="1480" spans="4:4" x14ac:dyDescent="0.2">
      <c r="D1480" s="139"/>
    </row>
    <row r="1481" spans="4:4" x14ac:dyDescent="0.2">
      <c r="D1481" s="139"/>
    </row>
    <row r="1482" spans="4:4" x14ac:dyDescent="0.2">
      <c r="D1482" s="139"/>
    </row>
    <row r="1483" spans="4:4" x14ac:dyDescent="0.2">
      <c r="D1483" s="139"/>
    </row>
    <row r="1484" spans="4:4" x14ac:dyDescent="0.2">
      <c r="D1484" s="139"/>
    </row>
    <row r="1485" spans="4:4" x14ac:dyDescent="0.2">
      <c r="D1485" s="139"/>
    </row>
    <row r="1486" spans="4:4" x14ac:dyDescent="0.2">
      <c r="D1486" s="139"/>
    </row>
    <row r="1487" spans="4:4" x14ac:dyDescent="0.2">
      <c r="D1487" s="139"/>
    </row>
    <row r="1488" spans="4:4" x14ac:dyDescent="0.2">
      <c r="D1488" s="139"/>
    </row>
    <row r="1489" spans="4:4" x14ac:dyDescent="0.2">
      <c r="D1489" s="139"/>
    </row>
    <row r="1490" spans="4:4" x14ac:dyDescent="0.2">
      <c r="D1490" s="139"/>
    </row>
    <row r="1491" spans="4:4" x14ac:dyDescent="0.2">
      <c r="D1491" s="139"/>
    </row>
    <row r="1492" spans="4:4" x14ac:dyDescent="0.2">
      <c r="D1492" s="139"/>
    </row>
    <row r="1493" spans="4:4" x14ac:dyDescent="0.2">
      <c r="D1493" s="139"/>
    </row>
    <row r="1494" spans="4:4" x14ac:dyDescent="0.2">
      <c r="D1494" s="139"/>
    </row>
    <row r="1495" spans="4:4" x14ac:dyDescent="0.2">
      <c r="D1495" s="139"/>
    </row>
    <row r="1496" spans="4:4" x14ac:dyDescent="0.2">
      <c r="D1496" s="139"/>
    </row>
    <row r="1497" spans="4:4" x14ac:dyDescent="0.2">
      <c r="D1497" s="139"/>
    </row>
    <row r="1498" spans="4:4" x14ac:dyDescent="0.2">
      <c r="D1498" s="139"/>
    </row>
    <row r="1499" spans="4:4" x14ac:dyDescent="0.2">
      <c r="D1499" s="139"/>
    </row>
    <row r="1500" spans="4:4" x14ac:dyDescent="0.2">
      <c r="D1500" s="139"/>
    </row>
    <row r="1501" spans="4:4" x14ac:dyDescent="0.2">
      <c r="D1501" s="139"/>
    </row>
    <row r="1502" spans="4:4" x14ac:dyDescent="0.2">
      <c r="D1502" s="139"/>
    </row>
    <row r="1503" spans="4:4" x14ac:dyDescent="0.2">
      <c r="D1503" s="139"/>
    </row>
    <row r="1504" spans="4:4" x14ac:dyDescent="0.2">
      <c r="D1504" s="139"/>
    </row>
    <row r="1505" spans="4:4" x14ac:dyDescent="0.2">
      <c r="D1505" s="139"/>
    </row>
    <row r="1506" spans="4:4" x14ac:dyDescent="0.2">
      <c r="D1506" s="139"/>
    </row>
    <row r="1507" spans="4:4" x14ac:dyDescent="0.2">
      <c r="D1507" s="139"/>
    </row>
    <row r="1508" spans="4:4" x14ac:dyDescent="0.2">
      <c r="D1508" s="139"/>
    </row>
    <row r="1509" spans="4:4" x14ac:dyDescent="0.2">
      <c r="D1509" s="139"/>
    </row>
    <row r="1510" spans="4:4" x14ac:dyDescent="0.2">
      <c r="D1510" s="139"/>
    </row>
    <row r="1511" spans="4:4" x14ac:dyDescent="0.2">
      <c r="D1511" s="139"/>
    </row>
    <row r="1512" spans="4:4" x14ac:dyDescent="0.2">
      <c r="D1512" s="139"/>
    </row>
    <row r="1513" spans="4:4" x14ac:dyDescent="0.2">
      <c r="D1513" s="139"/>
    </row>
    <row r="1514" spans="4:4" x14ac:dyDescent="0.2">
      <c r="D1514" s="139"/>
    </row>
    <row r="1515" spans="4:4" x14ac:dyDescent="0.2">
      <c r="D1515" s="139"/>
    </row>
    <row r="1516" spans="4:4" x14ac:dyDescent="0.2">
      <c r="D1516" s="139"/>
    </row>
    <row r="1517" spans="4:4" x14ac:dyDescent="0.2">
      <c r="D1517" s="139"/>
    </row>
    <row r="1518" spans="4:4" x14ac:dyDescent="0.2">
      <c r="D1518" s="139"/>
    </row>
    <row r="1519" spans="4:4" x14ac:dyDescent="0.2">
      <c r="D1519" s="139"/>
    </row>
    <row r="1520" spans="4:4" x14ac:dyDescent="0.2">
      <c r="D1520" s="139"/>
    </row>
    <row r="1521" spans="4:4" x14ac:dyDescent="0.2">
      <c r="D1521" s="139"/>
    </row>
    <row r="1522" spans="4:4" x14ac:dyDescent="0.2">
      <c r="D1522" s="139"/>
    </row>
    <row r="1523" spans="4:4" x14ac:dyDescent="0.2">
      <c r="D1523" s="139"/>
    </row>
    <row r="1524" spans="4:4" x14ac:dyDescent="0.2">
      <c r="D1524" s="139"/>
    </row>
    <row r="1525" spans="4:4" x14ac:dyDescent="0.2">
      <c r="D1525" s="139"/>
    </row>
    <row r="1526" spans="4:4" x14ac:dyDescent="0.2">
      <c r="D1526" s="139"/>
    </row>
    <row r="1527" spans="4:4" x14ac:dyDescent="0.2">
      <c r="D1527" s="139"/>
    </row>
    <row r="1528" spans="4:4" x14ac:dyDescent="0.2">
      <c r="D1528" s="139"/>
    </row>
    <row r="1529" spans="4:4" x14ac:dyDescent="0.2">
      <c r="D1529" s="139"/>
    </row>
    <row r="1530" spans="4:4" x14ac:dyDescent="0.2">
      <c r="D1530" s="139"/>
    </row>
    <row r="1531" spans="4:4" x14ac:dyDescent="0.2">
      <c r="D1531" s="139"/>
    </row>
    <row r="1532" spans="4:4" x14ac:dyDescent="0.2">
      <c r="D1532" s="139"/>
    </row>
    <row r="1533" spans="4:4" x14ac:dyDescent="0.2">
      <c r="D1533" s="139"/>
    </row>
    <row r="1534" spans="4:4" x14ac:dyDescent="0.2">
      <c r="D1534" s="139"/>
    </row>
    <row r="1535" spans="4:4" x14ac:dyDescent="0.2">
      <c r="D1535" s="139"/>
    </row>
    <row r="1536" spans="4:4" x14ac:dyDescent="0.2">
      <c r="D1536" s="139"/>
    </row>
    <row r="1537" spans="4:4" x14ac:dyDescent="0.2">
      <c r="D1537" s="139"/>
    </row>
    <row r="1538" spans="4:4" x14ac:dyDescent="0.2">
      <c r="D1538" s="139"/>
    </row>
    <row r="1539" spans="4:4" x14ac:dyDescent="0.2">
      <c r="D1539" s="139"/>
    </row>
    <row r="1540" spans="4:4" x14ac:dyDescent="0.2">
      <c r="D1540" s="139"/>
    </row>
    <row r="1541" spans="4:4" x14ac:dyDescent="0.2">
      <c r="D1541" s="139"/>
    </row>
    <row r="1542" spans="4:4" x14ac:dyDescent="0.2">
      <c r="D1542" s="139"/>
    </row>
    <row r="1543" spans="4:4" x14ac:dyDescent="0.2">
      <c r="D1543" s="139"/>
    </row>
    <row r="1544" spans="4:4" x14ac:dyDescent="0.2">
      <c r="D1544" s="139"/>
    </row>
    <row r="1545" spans="4:4" x14ac:dyDescent="0.2">
      <c r="D1545" s="139"/>
    </row>
    <row r="1546" spans="4:4" x14ac:dyDescent="0.2">
      <c r="D1546" s="139"/>
    </row>
    <row r="1547" spans="4:4" x14ac:dyDescent="0.2">
      <c r="D1547" s="139"/>
    </row>
    <row r="1548" spans="4:4" x14ac:dyDescent="0.2">
      <c r="D1548" s="139"/>
    </row>
    <row r="1549" spans="4:4" x14ac:dyDescent="0.2">
      <c r="D1549" s="139"/>
    </row>
    <row r="1550" spans="4:4" x14ac:dyDescent="0.2">
      <c r="D1550" s="139"/>
    </row>
    <row r="1551" spans="4:4" x14ac:dyDescent="0.2">
      <c r="D1551" s="139"/>
    </row>
    <row r="1552" spans="4:4" x14ac:dyDescent="0.2">
      <c r="D1552" s="139"/>
    </row>
    <row r="1553" spans="4:4" x14ac:dyDescent="0.2">
      <c r="D1553" s="139"/>
    </row>
    <row r="1554" spans="4:4" x14ac:dyDescent="0.2">
      <c r="D1554" s="139"/>
    </row>
    <row r="1555" spans="4:4" x14ac:dyDescent="0.2">
      <c r="D1555" s="139"/>
    </row>
    <row r="1556" spans="4:4" x14ac:dyDescent="0.2">
      <c r="D1556" s="139"/>
    </row>
    <row r="1557" spans="4:4" x14ac:dyDescent="0.2">
      <c r="D1557" s="139"/>
    </row>
    <row r="1558" spans="4:4" x14ac:dyDescent="0.2">
      <c r="D1558" s="139"/>
    </row>
    <row r="1559" spans="4:4" x14ac:dyDescent="0.2">
      <c r="D1559" s="139"/>
    </row>
    <row r="1560" spans="4:4" x14ac:dyDescent="0.2">
      <c r="D1560" s="139"/>
    </row>
    <row r="1561" spans="4:4" x14ac:dyDescent="0.2">
      <c r="D1561" s="139"/>
    </row>
    <row r="1562" spans="4:4" x14ac:dyDescent="0.2">
      <c r="D1562" s="139"/>
    </row>
    <row r="1563" spans="4:4" x14ac:dyDescent="0.2">
      <c r="D1563" s="139"/>
    </row>
    <row r="1564" spans="4:4" x14ac:dyDescent="0.2">
      <c r="D1564" s="139"/>
    </row>
    <row r="1565" spans="4:4" x14ac:dyDescent="0.2">
      <c r="D1565" s="139"/>
    </row>
    <row r="1566" spans="4:4" x14ac:dyDescent="0.2">
      <c r="D1566" s="139"/>
    </row>
    <row r="1567" spans="4:4" x14ac:dyDescent="0.2">
      <c r="D1567" s="139"/>
    </row>
    <row r="1568" spans="4:4" x14ac:dyDescent="0.2">
      <c r="D1568" s="139"/>
    </row>
    <row r="1569" spans="4:4" x14ac:dyDescent="0.2">
      <c r="D1569" s="139"/>
    </row>
    <row r="1570" spans="4:4" x14ac:dyDescent="0.2">
      <c r="D1570" s="139"/>
    </row>
    <row r="1571" spans="4:4" x14ac:dyDescent="0.2">
      <c r="D1571" s="139"/>
    </row>
    <row r="1572" spans="4:4" x14ac:dyDescent="0.2">
      <c r="D1572" s="139"/>
    </row>
    <row r="1573" spans="4:4" x14ac:dyDescent="0.2">
      <c r="D1573" s="139"/>
    </row>
    <row r="1574" spans="4:4" x14ac:dyDescent="0.2">
      <c r="D1574" s="139"/>
    </row>
    <row r="1575" spans="4:4" x14ac:dyDescent="0.2">
      <c r="D1575" s="139"/>
    </row>
    <row r="1576" spans="4:4" x14ac:dyDescent="0.2">
      <c r="D1576" s="139"/>
    </row>
    <row r="1577" spans="4:4" x14ac:dyDescent="0.2">
      <c r="D1577" s="139"/>
    </row>
    <row r="1578" spans="4:4" x14ac:dyDescent="0.2">
      <c r="D1578" s="139"/>
    </row>
    <row r="1579" spans="4:4" x14ac:dyDescent="0.2">
      <c r="D1579" s="139"/>
    </row>
    <row r="1580" spans="4:4" x14ac:dyDescent="0.2">
      <c r="D1580" s="139"/>
    </row>
    <row r="1581" spans="4:4" x14ac:dyDescent="0.2">
      <c r="D1581" s="139"/>
    </row>
    <row r="1582" spans="4:4" x14ac:dyDescent="0.2">
      <c r="D1582" s="139"/>
    </row>
    <row r="1583" spans="4:4" x14ac:dyDescent="0.2">
      <c r="D1583" s="139"/>
    </row>
    <row r="1584" spans="4:4" x14ac:dyDescent="0.2">
      <c r="D1584" s="139"/>
    </row>
    <row r="1585" spans="4:4" x14ac:dyDescent="0.2">
      <c r="D1585" s="139"/>
    </row>
    <row r="1586" spans="4:4" x14ac:dyDescent="0.2">
      <c r="D1586" s="139"/>
    </row>
    <row r="1587" spans="4:4" x14ac:dyDescent="0.2">
      <c r="D1587" s="139"/>
    </row>
    <row r="1588" spans="4:4" x14ac:dyDescent="0.2">
      <c r="D1588" s="139"/>
    </row>
    <row r="1589" spans="4:4" x14ac:dyDescent="0.2">
      <c r="D1589" s="139"/>
    </row>
    <row r="1590" spans="4:4" x14ac:dyDescent="0.2">
      <c r="D1590" s="139"/>
    </row>
    <row r="1591" spans="4:4" x14ac:dyDescent="0.2">
      <c r="D1591" s="139"/>
    </row>
    <row r="1592" spans="4:4" x14ac:dyDescent="0.2">
      <c r="D1592" s="139"/>
    </row>
    <row r="1593" spans="4:4" x14ac:dyDescent="0.2">
      <c r="D1593" s="139"/>
    </row>
    <row r="1594" spans="4:4" x14ac:dyDescent="0.2">
      <c r="D1594" s="139"/>
    </row>
    <row r="1595" spans="4:4" x14ac:dyDescent="0.2">
      <c r="D1595" s="139"/>
    </row>
    <row r="1596" spans="4:4" x14ac:dyDescent="0.2">
      <c r="D1596" s="139"/>
    </row>
    <row r="1597" spans="4:4" x14ac:dyDescent="0.2">
      <c r="D1597" s="139"/>
    </row>
    <row r="1598" spans="4:4" x14ac:dyDescent="0.2">
      <c r="D1598" s="139"/>
    </row>
    <row r="1599" spans="4:4" x14ac:dyDescent="0.2">
      <c r="D1599" s="139"/>
    </row>
    <row r="1600" spans="4:4" x14ac:dyDescent="0.2">
      <c r="D1600" s="139"/>
    </row>
    <row r="1601" spans="4:4" x14ac:dyDescent="0.2">
      <c r="D1601" s="139"/>
    </row>
    <row r="1602" spans="4:4" x14ac:dyDescent="0.2">
      <c r="D1602" s="139"/>
    </row>
    <row r="1603" spans="4:4" x14ac:dyDescent="0.2">
      <c r="D1603" s="139"/>
    </row>
    <row r="1604" spans="4:4" x14ac:dyDescent="0.2">
      <c r="D1604" s="139"/>
    </row>
    <row r="1605" spans="4:4" x14ac:dyDescent="0.2">
      <c r="D1605" s="139"/>
    </row>
    <row r="1606" spans="4:4" x14ac:dyDescent="0.2">
      <c r="D1606" s="139"/>
    </row>
    <row r="1607" spans="4:4" x14ac:dyDescent="0.2">
      <c r="D1607" s="139"/>
    </row>
    <row r="1608" spans="4:4" x14ac:dyDescent="0.2">
      <c r="D1608" s="139"/>
    </row>
    <row r="1609" spans="4:4" x14ac:dyDescent="0.2">
      <c r="D1609" s="139"/>
    </row>
    <row r="1610" spans="4:4" x14ac:dyDescent="0.2">
      <c r="D1610" s="139"/>
    </row>
    <row r="1611" spans="4:4" x14ac:dyDescent="0.2">
      <c r="D1611" s="139"/>
    </row>
    <row r="1612" spans="4:4" x14ac:dyDescent="0.2">
      <c r="D1612" s="139"/>
    </row>
    <row r="1613" spans="4:4" x14ac:dyDescent="0.2">
      <c r="D1613" s="139"/>
    </row>
    <row r="1614" spans="4:4" x14ac:dyDescent="0.2">
      <c r="D1614" s="139"/>
    </row>
    <row r="1615" spans="4:4" x14ac:dyDescent="0.2">
      <c r="D1615" s="139"/>
    </row>
    <row r="1616" spans="4:4" x14ac:dyDescent="0.2">
      <c r="D1616" s="139"/>
    </row>
    <row r="1617" spans="4:4" x14ac:dyDescent="0.2">
      <c r="D1617" s="139"/>
    </row>
    <row r="1618" spans="4:4" x14ac:dyDescent="0.2">
      <c r="D1618" s="139"/>
    </row>
    <row r="1619" spans="4:4" x14ac:dyDescent="0.2">
      <c r="D1619" s="139"/>
    </row>
    <row r="1620" spans="4:4" x14ac:dyDescent="0.2">
      <c r="D1620" s="139"/>
    </row>
    <row r="1621" spans="4:4" x14ac:dyDescent="0.2">
      <c r="D1621" s="139"/>
    </row>
    <row r="1622" spans="4:4" x14ac:dyDescent="0.2">
      <c r="D1622" s="139"/>
    </row>
    <row r="1623" spans="4:4" x14ac:dyDescent="0.2">
      <c r="D1623" s="139"/>
    </row>
    <row r="1624" spans="4:4" x14ac:dyDescent="0.2">
      <c r="D1624" s="139"/>
    </row>
    <row r="1625" spans="4:4" x14ac:dyDescent="0.2">
      <c r="D1625" s="139"/>
    </row>
    <row r="1626" spans="4:4" x14ac:dyDescent="0.2">
      <c r="D1626" s="139"/>
    </row>
    <row r="1627" spans="4:4" x14ac:dyDescent="0.2">
      <c r="D1627" s="139"/>
    </row>
    <row r="1628" spans="4:4" x14ac:dyDescent="0.2">
      <c r="D1628" s="139"/>
    </row>
    <row r="1629" spans="4:4" x14ac:dyDescent="0.2">
      <c r="D1629" s="139"/>
    </row>
    <row r="1630" spans="4:4" x14ac:dyDescent="0.2">
      <c r="D1630" s="139"/>
    </row>
    <row r="1631" spans="4:4" x14ac:dyDescent="0.2">
      <c r="D1631" s="139"/>
    </row>
    <row r="1632" spans="4:4" x14ac:dyDescent="0.2">
      <c r="D1632" s="139"/>
    </row>
    <row r="1633" spans="4:4" x14ac:dyDescent="0.2">
      <c r="D1633" s="139"/>
    </row>
    <row r="1634" spans="4:4" x14ac:dyDescent="0.2">
      <c r="D1634" s="139"/>
    </row>
    <row r="1635" spans="4:4" x14ac:dyDescent="0.2">
      <c r="D1635" s="139"/>
    </row>
    <row r="1636" spans="4:4" x14ac:dyDescent="0.2">
      <c r="D1636" s="139"/>
    </row>
    <row r="1637" spans="4:4" x14ac:dyDescent="0.2">
      <c r="D1637" s="139"/>
    </row>
    <row r="1638" spans="4:4" x14ac:dyDescent="0.2">
      <c r="D1638" s="139"/>
    </row>
    <row r="1639" spans="4:4" x14ac:dyDescent="0.2">
      <c r="D1639" s="139"/>
    </row>
    <row r="1640" spans="4:4" x14ac:dyDescent="0.2">
      <c r="D1640" s="139"/>
    </row>
    <row r="1641" spans="4:4" x14ac:dyDescent="0.2">
      <c r="D1641" s="139"/>
    </row>
    <row r="1642" spans="4:4" x14ac:dyDescent="0.2">
      <c r="D1642" s="139"/>
    </row>
    <row r="1643" spans="4:4" x14ac:dyDescent="0.2">
      <c r="D1643" s="139"/>
    </row>
    <row r="1644" spans="4:4" x14ac:dyDescent="0.2">
      <c r="D1644" s="139"/>
    </row>
    <row r="1645" spans="4:4" x14ac:dyDescent="0.2">
      <c r="D1645" s="139"/>
    </row>
    <row r="1646" spans="4:4" x14ac:dyDescent="0.2">
      <c r="D1646" s="139"/>
    </row>
    <row r="1647" spans="4:4" x14ac:dyDescent="0.2">
      <c r="D1647" s="139"/>
    </row>
    <row r="1648" spans="4:4" x14ac:dyDescent="0.2">
      <c r="D1648" s="139"/>
    </row>
    <row r="1649" spans="4:4" x14ac:dyDescent="0.2">
      <c r="D1649" s="139"/>
    </row>
    <row r="1650" spans="4:4" x14ac:dyDescent="0.2">
      <c r="D1650" s="139"/>
    </row>
    <row r="1651" spans="4:4" x14ac:dyDescent="0.2">
      <c r="D1651" s="139"/>
    </row>
    <row r="1652" spans="4:4" x14ac:dyDescent="0.2">
      <c r="D1652" s="139"/>
    </row>
    <row r="1653" spans="4:4" x14ac:dyDescent="0.2">
      <c r="D1653" s="139"/>
    </row>
    <row r="1654" spans="4:4" x14ac:dyDescent="0.2">
      <c r="D1654" s="139"/>
    </row>
    <row r="1655" spans="4:4" x14ac:dyDescent="0.2">
      <c r="D1655" s="139"/>
    </row>
    <row r="1656" spans="4:4" x14ac:dyDescent="0.2">
      <c r="D1656" s="139"/>
    </row>
    <row r="1657" spans="4:4" x14ac:dyDescent="0.2">
      <c r="D1657" s="139"/>
    </row>
    <row r="1658" spans="4:4" x14ac:dyDescent="0.2">
      <c r="D1658" s="139"/>
    </row>
    <row r="1659" spans="4:4" x14ac:dyDescent="0.2">
      <c r="D1659" s="139"/>
    </row>
    <row r="1660" spans="4:4" x14ac:dyDescent="0.2">
      <c r="D1660" s="139"/>
    </row>
    <row r="1661" spans="4:4" x14ac:dyDescent="0.2">
      <c r="D1661" s="139"/>
    </row>
    <row r="1662" spans="4:4" x14ac:dyDescent="0.2">
      <c r="D1662" s="139"/>
    </row>
    <row r="1663" spans="4:4" x14ac:dyDescent="0.2">
      <c r="D1663" s="139"/>
    </row>
    <row r="1664" spans="4:4" x14ac:dyDescent="0.2">
      <c r="D1664" s="139"/>
    </row>
    <row r="1665" spans="4:4" x14ac:dyDescent="0.2">
      <c r="D1665" s="139"/>
    </row>
    <row r="1666" spans="4:4" x14ac:dyDescent="0.2">
      <c r="D1666" s="139"/>
    </row>
    <row r="1667" spans="4:4" x14ac:dyDescent="0.2">
      <c r="D1667" s="139"/>
    </row>
    <row r="1668" spans="4:4" x14ac:dyDescent="0.2">
      <c r="D1668" s="139"/>
    </row>
    <row r="1669" spans="4:4" x14ac:dyDescent="0.2">
      <c r="D1669" s="139"/>
    </row>
    <row r="1670" spans="4:4" x14ac:dyDescent="0.2">
      <c r="D1670" s="139"/>
    </row>
    <row r="1671" spans="4:4" x14ac:dyDescent="0.2">
      <c r="D1671" s="139"/>
    </row>
    <row r="1672" spans="4:4" x14ac:dyDescent="0.2">
      <c r="D1672" s="139"/>
    </row>
    <row r="1673" spans="4:4" x14ac:dyDescent="0.2">
      <c r="D1673" s="139"/>
    </row>
    <row r="1674" spans="4:4" x14ac:dyDescent="0.2">
      <c r="D1674" s="139"/>
    </row>
    <row r="1675" spans="4:4" x14ac:dyDescent="0.2">
      <c r="D1675" s="139"/>
    </row>
    <row r="1676" spans="4:4" x14ac:dyDescent="0.2">
      <c r="D1676" s="139"/>
    </row>
    <row r="1677" spans="4:4" x14ac:dyDescent="0.2">
      <c r="D1677" s="139"/>
    </row>
    <row r="1678" spans="4:4" x14ac:dyDescent="0.2">
      <c r="D1678" s="139"/>
    </row>
    <row r="1679" spans="4:4" x14ac:dyDescent="0.2">
      <c r="D1679" s="139"/>
    </row>
    <row r="1680" spans="4:4" x14ac:dyDescent="0.2">
      <c r="D1680" s="139"/>
    </row>
    <row r="1681" spans="4:4" x14ac:dyDescent="0.2">
      <c r="D1681" s="139"/>
    </row>
    <row r="1682" spans="4:4" x14ac:dyDescent="0.2">
      <c r="D1682" s="139"/>
    </row>
    <row r="1683" spans="4:4" x14ac:dyDescent="0.2">
      <c r="D1683" s="139"/>
    </row>
    <row r="1684" spans="4:4" x14ac:dyDescent="0.2">
      <c r="D1684" s="139"/>
    </row>
    <row r="1685" spans="4:4" x14ac:dyDescent="0.2">
      <c r="D1685" s="139"/>
    </row>
    <row r="1686" spans="4:4" x14ac:dyDescent="0.2">
      <c r="D1686" s="139"/>
    </row>
    <row r="1687" spans="4:4" x14ac:dyDescent="0.2">
      <c r="D1687" s="139"/>
    </row>
    <row r="1688" spans="4:4" x14ac:dyDescent="0.2">
      <c r="D1688" s="139"/>
    </row>
    <row r="1689" spans="4:4" x14ac:dyDescent="0.2">
      <c r="D1689" s="139"/>
    </row>
    <row r="1690" spans="4:4" x14ac:dyDescent="0.2">
      <c r="D1690" s="139"/>
    </row>
    <row r="1691" spans="4:4" x14ac:dyDescent="0.2">
      <c r="D1691" s="139"/>
    </row>
    <row r="1692" spans="4:4" x14ac:dyDescent="0.2">
      <c r="D1692" s="139"/>
    </row>
    <row r="1693" spans="4:4" x14ac:dyDescent="0.2">
      <c r="D1693" s="139"/>
    </row>
    <row r="1694" spans="4:4" x14ac:dyDescent="0.2">
      <c r="D1694" s="139"/>
    </row>
    <row r="1695" spans="4:4" x14ac:dyDescent="0.2">
      <c r="D1695" s="139"/>
    </row>
    <row r="1696" spans="4:4" x14ac:dyDescent="0.2">
      <c r="D1696" s="139"/>
    </row>
    <row r="1697" spans="4:4" x14ac:dyDescent="0.2">
      <c r="D1697" s="139"/>
    </row>
    <row r="1698" spans="4:4" x14ac:dyDescent="0.2">
      <c r="D1698" s="139"/>
    </row>
    <row r="1699" spans="4:4" x14ac:dyDescent="0.2">
      <c r="D1699" s="139"/>
    </row>
    <row r="1700" spans="4:4" x14ac:dyDescent="0.2">
      <c r="D1700" s="139"/>
    </row>
    <row r="1701" spans="4:4" x14ac:dyDescent="0.2">
      <c r="D1701" s="139"/>
    </row>
    <row r="1702" spans="4:4" x14ac:dyDescent="0.2">
      <c r="D1702" s="139"/>
    </row>
    <row r="1703" spans="4:4" x14ac:dyDescent="0.2">
      <c r="D1703" s="139"/>
    </row>
    <row r="1704" spans="4:4" x14ac:dyDescent="0.2">
      <c r="D1704" s="139"/>
    </row>
    <row r="1705" spans="4:4" x14ac:dyDescent="0.2">
      <c r="D1705" s="139"/>
    </row>
    <row r="1706" spans="4:4" x14ac:dyDescent="0.2">
      <c r="D1706" s="139"/>
    </row>
    <row r="1707" spans="4:4" x14ac:dyDescent="0.2">
      <c r="D1707" s="139"/>
    </row>
    <row r="1708" spans="4:4" x14ac:dyDescent="0.2">
      <c r="D1708" s="139"/>
    </row>
    <row r="1709" spans="4:4" x14ac:dyDescent="0.2">
      <c r="D1709" s="139"/>
    </row>
    <row r="1710" spans="4:4" x14ac:dyDescent="0.2">
      <c r="D1710" s="139"/>
    </row>
    <row r="1711" spans="4:4" x14ac:dyDescent="0.2">
      <c r="D1711" s="139"/>
    </row>
    <row r="1712" spans="4:4" x14ac:dyDescent="0.2">
      <c r="D1712" s="139"/>
    </row>
    <row r="1713" spans="4:4" x14ac:dyDescent="0.2">
      <c r="D1713" s="139"/>
    </row>
    <row r="1714" spans="4:4" x14ac:dyDescent="0.2">
      <c r="D1714" s="139"/>
    </row>
    <row r="1715" spans="4:4" x14ac:dyDescent="0.2">
      <c r="D1715" s="139"/>
    </row>
    <row r="1716" spans="4:4" x14ac:dyDescent="0.2">
      <c r="D1716" s="139"/>
    </row>
    <row r="1717" spans="4:4" x14ac:dyDescent="0.2">
      <c r="D1717" s="139"/>
    </row>
    <row r="1718" spans="4:4" x14ac:dyDescent="0.2">
      <c r="D1718" s="139"/>
    </row>
    <row r="1719" spans="4:4" x14ac:dyDescent="0.2">
      <c r="D1719" s="139"/>
    </row>
    <row r="1720" spans="4:4" x14ac:dyDescent="0.2">
      <c r="D1720" s="139"/>
    </row>
    <row r="1721" spans="4:4" x14ac:dyDescent="0.2">
      <c r="D1721" s="139"/>
    </row>
    <row r="1722" spans="4:4" x14ac:dyDescent="0.2">
      <c r="D1722" s="139"/>
    </row>
    <row r="1723" spans="4:4" x14ac:dyDescent="0.2">
      <c r="D1723" s="139"/>
    </row>
    <row r="1724" spans="4:4" x14ac:dyDescent="0.2">
      <c r="D1724" s="139"/>
    </row>
    <row r="1725" spans="4:4" x14ac:dyDescent="0.2">
      <c r="D1725" s="139"/>
    </row>
    <row r="1726" spans="4:4" x14ac:dyDescent="0.2">
      <c r="D1726" s="139"/>
    </row>
    <row r="1727" spans="4:4" x14ac:dyDescent="0.2">
      <c r="D1727" s="139"/>
    </row>
    <row r="1728" spans="4:4" x14ac:dyDescent="0.2">
      <c r="D1728" s="139"/>
    </row>
    <row r="1729" spans="4:4" x14ac:dyDescent="0.2">
      <c r="D1729" s="139"/>
    </row>
    <row r="1730" spans="4:4" x14ac:dyDescent="0.2">
      <c r="D1730" s="139"/>
    </row>
    <row r="1731" spans="4:4" x14ac:dyDescent="0.2">
      <c r="D1731" s="139"/>
    </row>
    <row r="1732" spans="4:4" x14ac:dyDescent="0.2">
      <c r="D1732" s="139"/>
    </row>
    <row r="1733" spans="4:4" x14ac:dyDescent="0.2">
      <c r="D1733" s="139"/>
    </row>
    <row r="1734" spans="4:4" x14ac:dyDescent="0.2">
      <c r="D1734" s="139"/>
    </row>
    <row r="1735" spans="4:4" x14ac:dyDescent="0.2">
      <c r="D1735" s="139"/>
    </row>
    <row r="1736" spans="4:4" x14ac:dyDescent="0.2">
      <c r="D1736" s="139"/>
    </row>
    <row r="1737" spans="4:4" x14ac:dyDescent="0.2">
      <c r="D1737" s="139"/>
    </row>
    <row r="1738" spans="4:4" x14ac:dyDescent="0.2">
      <c r="D1738" s="139"/>
    </row>
    <row r="1739" spans="4:4" x14ac:dyDescent="0.2">
      <c r="D1739" s="139"/>
    </row>
    <row r="1740" spans="4:4" x14ac:dyDescent="0.2">
      <c r="D1740" s="139"/>
    </row>
    <row r="1741" spans="4:4" x14ac:dyDescent="0.2">
      <c r="D1741" s="139"/>
    </row>
    <row r="1742" spans="4:4" x14ac:dyDescent="0.2">
      <c r="D1742" s="139"/>
    </row>
    <row r="1743" spans="4:4" x14ac:dyDescent="0.2">
      <c r="D1743" s="139"/>
    </row>
    <row r="1744" spans="4:4" x14ac:dyDescent="0.2">
      <c r="D1744" s="139"/>
    </row>
    <row r="1745" spans="4:4" x14ac:dyDescent="0.2">
      <c r="D1745" s="139"/>
    </row>
    <row r="1746" spans="4:4" x14ac:dyDescent="0.2">
      <c r="D1746" s="139"/>
    </row>
    <row r="1747" spans="4:4" x14ac:dyDescent="0.2">
      <c r="D1747" s="139"/>
    </row>
    <row r="1748" spans="4:4" x14ac:dyDescent="0.2">
      <c r="D1748" s="139"/>
    </row>
    <row r="1749" spans="4:4" x14ac:dyDescent="0.2">
      <c r="D1749" s="139"/>
    </row>
    <row r="1750" spans="4:4" x14ac:dyDescent="0.2">
      <c r="D1750" s="139"/>
    </row>
    <row r="1751" spans="4:4" x14ac:dyDescent="0.2">
      <c r="D1751" s="139"/>
    </row>
    <row r="1752" spans="4:4" x14ac:dyDescent="0.2">
      <c r="D1752" s="139"/>
    </row>
    <row r="1753" spans="4:4" x14ac:dyDescent="0.2">
      <c r="D1753" s="139"/>
    </row>
    <row r="1754" spans="4:4" x14ac:dyDescent="0.2">
      <c r="D1754" s="139"/>
    </row>
    <row r="1755" spans="4:4" x14ac:dyDescent="0.2">
      <c r="D1755" s="139"/>
    </row>
    <row r="1756" spans="4:4" x14ac:dyDescent="0.2">
      <c r="D1756" s="139"/>
    </row>
    <row r="1757" spans="4:4" x14ac:dyDescent="0.2">
      <c r="D1757" s="139"/>
    </row>
    <row r="1758" spans="4:4" x14ac:dyDescent="0.2">
      <c r="D1758" s="139"/>
    </row>
    <row r="1759" spans="4:4" x14ac:dyDescent="0.2">
      <c r="D1759" s="139"/>
    </row>
    <row r="1760" spans="4:4" x14ac:dyDescent="0.2">
      <c r="D1760" s="139"/>
    </row>
    <row r="1761" spans="4:4" x14ac:dyDescent="0.2">
      <c r="D1761" s="139"/>
    </row>
    <row r="1762" spans="4:4" x14ac:dyDescent="0.2">
      <c r="D1762" s="139"/>
    </row>
    <row r="1763" spans="4:4" x14ac:dyDescent="0.2">
      <c r="D1763" s="139"/>
    </row>
    <row r="1764" spans="4:4" x14ac:dyDescent="0.2">
      <c r="D1764" s="139"/>
    </row>
    <row r="1765" spans="4:4" x14ac:dyDescent="0.2">
      <c r="D1765" s="139"/>
    </row>
    <row r="1766" spans="4:4" x14ac:dyDescent="0.2">
      <c r="D1766" s="139"/>
    </row>
    <row r="1767" spans="4:4" x14ac:dyDescent="0.2">
      <c r="D1767" s="139"/>
    </row>
    <row r="1768" spans="4:4" x14ac:dyDescent="0.2">
      <c r="D1768" s="139"/>
    </row>
    <row r="1769" spans="4:4" x14ac:dyDescent="0.2">
      <c r="D1769" s="139"/>
    </row>
    <row r="1770" spans="4:4" x14ac:dyDescent="0.2">
      <c r="D1770" s="139"/>
    </row>
    <row r="1771" spans="4:4" x14ac:dyDescent="0.2">
      <c r="D1771" s="139"/>
    </row>
    <row r="1772" spans="4:4" x14ac:dyDescent="0.2">
      <c r="D1772" s="139"/>
    </row>
    <row r="1773" spans="4:4" x14ac:dyDescent="0.2">
      <c r="D1773" s="139"/>
    </row>
    <row r="1774" spans="4:4" x14ac:dyDescent="0.2">
      <c r="D1774" s="139"/>
    </row>
    <row r="1775" spans="4:4" x14ac:dyDescent="0.2">
      <c r="D1775" s="139"/>
    </row>
    <row r="1776" spans="4:4" x14ac:dyDescent="0.2">
      <c r="D1776" s="139"/>
    </row>
    <row r="1777" spans="4:4" x14ac:dyDescent="0.2">
      <c r="D1777" s="139"/>
    </row>
    <row r="1778" spans="4:4" x14ac:dyDescent="0.2">
      <c r="D1778" s="139"/>
    </row>
    <row r="1779" spans="4:4" x14ac:dyDescent="0.2">
      <c r="D1779" s="139"/>
    </row>
    <row r="1780" spans="4:4" x14ac:dyDescent="0.2">
      <c r="D1780" s="139"/>
    </row>
    <row r="1781" spans="4:4" x14ac:dyDescent="0.2">
      <c r="D1781" s="139"/>
    </row>
    <row r="1782" spans="4:4" x14ac:dyDescent="0.2">
      <c r="D1782" s="139"/>
    </row>
    <row r="1783" spans="4:4" x14ac:dyDescent="0.2">
      <c r="D1783" s="139"/>
    </row>
    <row r="1784" spans="4:4" x14ac:dyDescent="0.2">
      <c r="D1784" s="139"/>
    </row>
    <row r="1785" spans="4:4" x14ac:dyDescent="0.2">
      <c r="D1785" s="139"/>
    </row>
    <row r="1786" spans="4:4" x14ac:dyDescent="0.2">
      <c r="D1786" s="139"/>
    </row>
    <row r="1787" spans="4:4" x14ac:dyDescent="0.2">
      <c r="D1787" s="139"/>
    </row>
    <row r="1788" spans="4:4" x14ac:dyDescent="0.2">
      <c r="D1788" s="139"/>
    </row>
    <row r="1789" spans="4:4" x14ac:dyDescent="0.2">
      <c r="D1789" s="139"/>
    </row>
    <row r="1790" spans="4:4" x14ac:dyDescent="0.2">
      <c r="D1790" s="139"/>
    </row>
    <row r="1791" spans="4:4" x14ac:dyDescent="0.2">
      <c r="D1791" s="139"/>
    </row>
    <row r="1792" spans="4:4" x14ac:dyDescent="0.2">
      <c r="D1792" s="139"/>
    </row>
    <row r="1793" spans="4:4" x14ac:dyDescent="0.2">
      <c r="D1793" s="139"/>
    </row>
    <row r="1794" spans="4:4" x14ac:dyDescent="0.2">
      <c r="D1794" s="139"/>
    </row>
    <row r="1795" spans="4:4" x14ac:dyDescent="0.2">
      <c r="D1795" s="139"/>
    </row>
    <row r="1796" spans="4:4" x14ac:dyDescent="0.2">
      <c r="D1796" s="139"/>
    </row>
    <row r="1797" spans="4:4" x14ac:dyDescent="0.2">
      <c r="D1797" s="139"/>
    </row>
    <row r="1798" spans="4:4" x14ac:dyDescent="0.2">
      <c r="D1798" s="139"/>
    </row>
    <row r="1799" spans="4:4" x14ac:dyDescent="0.2">
      <c r="D1799" s="139"/>
    </row>
    <row r="1800" spans="4:4" x14ac:dyDescent="0.2">
      <c r="D1800" s="139"/>
    </row>
    <row r="1801" spans="4:4" x14ac:dyDescent="0.2">
      <c r="D1801" s="139"/>
    </row>
    <row r="1802" spans="4:4" x14ac:dyDescent="0.2">
      <c r="D1802" s="139"/>
    </row>
    <row r="1803" spans="4:4" x14ac:dyDescent="0.2">
      <c r="D1803" s="139"/>
    </row>
    <row r="1804" spans="4:4" x14ac:dyDescent="0.2">
      <c r="D1804" s="139"/>
    </row>
    <row r="1805" spans="4:4" x14ac:dyDescent="0.2">
      <c r="D1805" s="139"/>
    </row>
    <row r="1806" spans="4:4" x14ac:dyDescent="0.2">
      <c r="D1806" s="139"/>
    </row>
    <row r="1807" spans="4:4" x14ac:dyDescent="0.2">
      <c r="D1807" s="139"/>
    </row>
    <row r="1808" spans="4:4" x14ac:dyDescent="0.2">
      <c r="D1808" s="139"/>
    </row>
    <row r="1809" spans="4:4" x14ac:dyDescent="0.2">
      <c r="D1809" s="139"/>
    </row>
    <row r="1810" spans="4:4" x14ac:dyDescent="0.2">
      <c r="D1810" s="139"/>
    </row>
    <row r="1811" spans="4:4" x14ac:dyDescent="0.2">
      <c r="D1811" s="139"/>
    </row>
    <row r="1812" spans="4:4" x14ac:dyDescent="0.2">
      <c r="D1812" s="139"/>
    </row>
    <row r="1813" spans="4:4" x14ac:dyDescent="0.2">
      <c r="D1813" s="139"/>
    </row>
    <row r="1814" spans="4:4" x14ac:dyDescent="0.2">
      <c r="D1814" s="139"/>
    </row>
    <row r="1815" spans="4:4" x14ac:dyDescent="0.2">
      <c r="D1815" s="139"/>
    </row>
    <row r="1816" spans="4:4" x14ac:dyDescent="0.2">
      <c r="D1816" s="139"/>
    </row>
    <row r="1817" spans="4:4" x14ac:dyDescent="0.2">
      <c r="D1817" s="139"/>
    </row>
    <row r="1818" spans="4:4" x14ac:dyDescent="0.2">
      <c r="D1818" s="139"/>
    </row>
    <row r="1819" spans="4:4" x14ac:dyDescent="0.2">
      <c r="D1819" s="139"/>
    </row>
    <row r="1820" spans="4:4" x14ac:dyDescent="0.2">
      <c r="D1820" s="139"/>
    </row>
    <row r="1821" spans="4:4" x14ac:dyDescent="0.2">
      <c r="D1821" s="139"/>
    </row>
    <row r="1822" spans="4:4" x14ac:dyDescent="0.2">
      <c r="D1822" s="139"/>
    </row>
    <row r="1823" spans="4:4" x14ac:dyDescent="0.2">
      <c r="D1823" s="139"/>
    </row>
    <row r="1824" spans="4:4" x14ac:dyDescent="0.2">
      <c r="D1824" s="139"/>
    </row>
    <row r="1825" spans="4:4" x14ac:dyDescent="0.2">
      <c r="D1825" s="139"/>
    </row>
    <row r="1826" spans="4:4" x14ac:dyDescent="0.2">
      <c r="D1826" s="139"/>
    </row>
    <row r="1827" spans="4:4" x14ac:dyDescent="0.2">
      <c r="D1827" s="139"/>
    </row>
    <row r="1828" spans="4:4" x14ac:dyDescent="0.2">
      <c r="D1828" s="139"/>
    </row>
    <row r="1829" spans="4:4" x14ac:dyDescent="0.2">
      <c r="D1829" s="139"/>
    </row>
    <row r="1830" spans="4:4" x14ac:dyDescent="0.2">
      <c r="D1830" s="139"/>
    </row>
    <row r="1831" spans="4:4" x14ac:dyDescent="0.2">
      <c r="D1831" s="139"/>
    </row>
    <row r="1832" spans="4:4" x14ac:dyDescent="0.2">
      <c r="D1832" s="139"/>
    </row>
    <row r="1833" spans="4:4" x14ac:dyDescent="0.2">
      <c r="D1833" s="139"/>
    </row>
    <row r="1834" spans="4:4" x14ac:dyDescent="0.2">
      <c r="D1834" s="139"/>
    </row>
    <row r="1835" spans="4:4" x14ac:dyDescent="0.2">
      <c r="D1835" s="139"/>
    </row>
    <row r="1836" spans="4:4" x14ac:dyDescent="0.2">
      <c r="D1836" s="139"/>
    </row>
    <row r="1837" spans="4:4" x14ac:dyDescent="0.2">
      <c r="D1837" s="139"/>
    </row>
    <row r="1838" spans="4:4" x14ac:dyDescent="0.2">
      <c r="D1838" s="139"/>
    </row>
    <row r="1839" spans="4:4" x14ac:dyDescent="0.2">
      <c r="D1839" s="139"/>
    </row>
    <row r="1840" spans="4:4" x14ac:dyDescent="0.2">
      <c r="D1840" s="139"/>
    </row>
    <row r="1841" spans="4:4" x14ac:dyDescent="0.2">
      <c r="D1841" s="139"/>
    </row>
    <row r="1842" spans="4:4" x14ac:dyDescent="0.2">
      <c r="D1842" s="139"/>
    </row>
    <row r="1843" spans="4:4" x14ac:dyDescent="0.2">
      <c r="D1843" s="139"/>
    </row>
    <row r="1844" spans="4:4" x14ac:dyDescent="0.2">
      <c r="D1844" s="139"/>
    </row>
    <row r="1845" spans="4:4" x14ac:dyDescent="0.2">
      <c r="D1845" s="139"/>
    </row>
    <row r="1846" spans="4:4" x14ac:dyDescent="0.2">
      <c r="D1846" s="139"/>
    </row>
    <row r="1847" spans="4:4" x14ac:dyDescent="0.2">
      <c r="D1847" s="139"/>
    </row>
    <row r="1848" spans="4:4" x14ac:dyDescent="0.2">
      <c r="D1848" s="139"/>
    </row>
    <row r="1849" spans="4:4" x14ac:dyDescent="0.2">
      <c r="D1849" s="139"/>
    </row>
    <row r="1850" spans="4:4" x14ac:dyDescent="0.2">
      <c r="D1850" s="139"/>
    </row>
    <row r="1851" spans="4:4" x14ac:dyDescent="0.2">
      <c r="D1851" s="139"/>
    </row>
    <row r="1852" spans="4:4" x14ac:dyDescent="0.2">
      <c r="D1852" s="139"/>
    </row>
    <row r="1853" spans="4:4" x14ac:dyDescent="0.2">
      <c r="D1853" s="139"/>
    </row>
    <row r="1854" spans="4:4" x14ac:dyDescent="0.2">
      <c r="D1854" s="139"/>
    </row>
    <row r="1855" spans="4:4" x14ac:dyDescent="0.2">
      <c r="D1855" s="139"/>
    </row>
    <row r="1856" spans="4:4" x14ac:dyDescent="0.2">
      <c r="D1856" s="139"/>
    </row>
    <row r="1857" spans="4:4" x14ac:dyDescent="0.2">
      <c r="D1857" s="139"/>
    </row>
    <row r="1858" spans="4:4" x14ac:dyDescent="0.2">
      <c r="D1858" s="139"/>
    </row>
    <row r="1859" spans="4:4" x14ac:dyDescent="0.2">
      <c r="D1859" s="139"/>
    </row>
    <row r="1860" spans="4:4" x14ac:dyDescent="0.2">
      <c r="D1860" s="139"/>
    </row>
    <row r="1861" spans="4:4" x14ac:dyDescent="0.2">
      <c r="D1861" s="139"/>
    </row>
    <row r="1862" spans="4:4" x14ac:dyDescent="0.2">
      <c r="D1862" s="139"/>
    </row>
    <row r="1863" spans="4:4" x14ac:dyDescent="0.2">
      <c r="D1863" s="139"/>
    </row>
    <row r="1864" spans="4:4" x14ac:dyDescent="0.2">
      <c r="D1864" s="139"/>
    </row>
    <row r="1865" spans="4:4" x14ac:dyDescent="0.2">
      <c r="D1865" s="139"/>
    </row>
    <row r="1866" spans="4:4" x14ac:dyDescent="0.2">
      <c r="D1866" s="139"/>
    </row>
    <row r="1867" spans="4:4" x14ac:dyDescent="0.2">
      <c r="D1867" s="139"/>
    </row>
    <row r="1868" spans="4:4" x14ac:dyDescent="0.2">
      <c r="D1868" s="139"/>
    </row>
    <row r="1869" spans="4:4" x14ac:dyDescent="0.2">
      <c r="D1869" s="139"/>
    </row>
    <row r="1870" spans="4:4" x14ac:dyDescent="0.2">
      <c r="D1870" s="139"/>
    </row>
    <row r="1871" spans="4:4" x14ac:dyDescent="0.2">
      <c r="D1871" s="139"/>
    </row>
    <row r="1872" spans="4:4" x14ac:dyDescent="0.2">
      <c r="D1872" s="139"/>
    </row>
    <row r="1873" spans="4:4" x14ac:dyDescent="0.2">
      <c r="D1873" s="139"/>
    </row>
    <row r="1874" spans="4:4" x14ac:dyDescent="0.2">
      <c r="D1874" s="139"/>
    </row>
    <row r="1875" spans="4:4" x14ac:dyDescent="0.2">
      <c r="D1875" s="139"/>
    </row>
    <row r="1876" spans="4:4" x14ac:dyDescent="0.2">
      <c r="D1876" s="139"/>
    </row>
    <row r="1877" spans="4:4" x14ac:dyDescent="0.2">
      <c r="D1877" s="139"/>
    </row>
    <row r="1878" spans="4:4" x14ac:dyDescent="0.2">
      <c r="D1878" s="139"/>
    </row>
    <row r="1879" spans="4:4" x14ac:dyDescent="0.2">
      <c r="D1879" s="139"/>
    </row>
    <row r="1880" spans="4:4" x14ac:dyDescent="0.2">
      <c r="D1880" s="139"/>
    </row>
    <row r="1881" spans="4:4" x14ac:dyDescent="0.2">
      <c r="D1881" s="139"/>
    </row>
    <row r="1882" spans="4:4" x14ac:dyDescent="0.2">
      <c r="D1882" s="139"/>
    </row>
    <row r="1883" spans="4:4" x14ac:dyDescent="0.2">
      <c r="D1883" s="139"/>
    </row>
    <row r="1884" spans="4:4" x14ac:dyDescent="0.2">
      <c r="D1884" s="139"/>
    </row>
    <row r="1885" spans="4:4" x14ac:dyDescent="0.2">
      <c r="D1885" s="139"/>
    </row>
    <row r="1886" spans="4:4" x14ac:dyDescent="0.2">
      <c r="D1886" s="139"/>
    </row>
    <row r="1887" spans="4:4" x14ac:dyDescent="0.2">
      <c r="D1887" s="139"/>
    </row>
    <row r="1888" spans="4:4" x14ac:dyDescent="0.2">
      <c r="D1888" s="139"/>
    </row>
    <row r="1889" spans="4:4" x14ac:dyDescent="0.2">
      <c r="D1889" s="139"/>
    </row>
    <row r="1890" spans="4:4" x14ac:dyDescent="0.2">
      <c r="D1890" s="139"/>
    </row>
    <row r="1891" spans="4:4" x14ac:dyDescent="0.2">
      <c r="D1891" s="139"/>
    </row>
    <row r="1892" spans="4:4" x14ac:dyDescent="0.2">
      <c r="D1892" s="139"/>
    </row>
    <row r="1893" spans="4:4" x14ac:dyDescent="0.2">
      <c r="D1893" s="139"/>
    </row>
    <row r="1894" spans="4:4" x14ac:dyDescent="0.2">
      <c r="D1894" s="139"/>
    </row>
    <row r="1895" spans="4:4" x14ac:dyDescent="0.2">
      <c r="D1895" s="139"/>
    </row>
    <row r="1896" spans="4:4" x14ac:dyDescent="0.2">
      <c r="D1896" s="139"/>
    </row>
    <row r="1897" spans="4:4" x14ac:dyDescent="0.2">
      <c r="D1897" s="139"/>
    </row>
    <row r="1898" spans="4:4" x14ac:dyDescent="0.2">
      <c r="D1898" s="139"/>
    </row>
    <row r="1899" spans="4:4" x14ac:dyDescent="0.2">
      <c r="D1899" s="139"/>
    </row>
    <row r="1900" spans="4:4" x14ac:dyDescent="0.2">
      <c r="D1900" s="139"/>
    </row>
    <row r="1901" spans="4:4" x14ac:dyDescent="0.2">
      <c r="D1901" s="139"/>
    </row>
    <row r="1902" spans="4:4" x14ac:dyDescent="0.2">
      <c r="D1902" s="139"/>
    </row>
    <row r="1903" spans="4:4" x14ac:dyDescent="0.2">
      <c r="D1903" s="139"/>
    </row>
    <row r="1904" spans="4:4" x14ac:dyDescent="0.2">
      <c r="D1904" s="139"/>
    </row>
    <row r="1905" spans="4:4" x14ac:dyDescent="0.2">
      <c r="D1905" s="139"/>
    </row>
    <row r="1906" spans="4:4" x14ac:dyDescent="0.2">
      <c r="D1906" s="139"/>
    </row>
    <row r="1907" spans="4:4" x14ac:dyDescent="0.2">
      <c r="D1907" s="139"/>
    </row>
    <row r="1908" spans="4:4" x14ac:dyDescent="0.2">
      <c r="D1908" s="139"/>
    </row>
    <row r="1909" spans="4:4" x14ac:dyDescent="0.2">
      <c r="D1909" s="139"/>
    </row>
    <row r="1910" spans="4:4" x14ac:dyDescent="0.2">
      <c r="D1910" s="139"/>
    </row>
    <row r="1911" spans="4:4" x14ac:dyDescent="0.2">
      <c r="D1911" s="139"/>
    </row>
    <row r="1912" spans="4:4" x14ac:dyDescent="0.2">
      <c r="D1912" s="139"/>
    </row>
    <row r="1913" spans="4:4" x14ac:dyDescent="0.2">
      <c r="D1913" s="139"/>
    </row>
    <row r="1914" spans="4:4" x14ac:dyDescent="0.2">
      <c r="D1914" s="139"/>
    </row>
    <row r="1915" spans="4:4" x14ac:dyDescent="0.2">
      <c r="D1915" s="139"/>
    </row>
    <row r="1916" spans="4:4" x14ac:dyDescent="0.2">
      <c r="D1916" s="139"/>
    </row>
    <row r="1917" spans="4:4" x14ac:dyDescent="0.2">
      <c r="D1917" s="139"/>
    </row>
    <row r="1918" spans="4:4" x14ac:dyDescent="0.2">
      <c r="D1918" s="139"/>
    </row>
    <row r="1919" spans="4:4" x14ac:dyDescent="0.2">
      <c r="D1919" s="139"/>
    </row>
    <row r="1920" spans="4:4" x14ac:dyDescent="0.2">
      <c r="D1920" s="139"/>
    </row>
    <row r="1921" spans="4:4" x14ac:dyDescent="0.2">
      <c r="D1921" s="139"/>
    </row>
    <row r="1922" spans="4:4" x14ac:dyDescent="0.2">
      <c r="D1922" s="139"/>
    </row>
    <row r="1923" spans="4:4" x14ac:dyDescent="0.2">
      <c r="D1923" s="139"/>
    </row>
    <row r="1924" spans="4:4" x14ac:dyDescent="0.2">
      <c r="D1924" s="139"/>
    </row>
    <row r="1925" spans="4:4" x14ac:dyDescent="0.2">
      <c r="D1925" s="139"/>
    </row>
    <row r="1926" spans="4:4" x14ac:dyDescent="0.2">
      <c r="D1926" s="139"/>
    </row>
    <row r="1927" spans="4:4" x14ac:dyDescent="0.2">
      <c r="D1927" s="139"/>
    </row>
    <row r="1928" spans="4:4" x14ac:dyDescent="0.2">
      <c r="D1928" s="139"/>
    </row>
    <row r="1929" spans="4:4" x14ac:dyDescent="0.2">
      <c r="D1929" s="139"/>
    </row>
    <row r="1930" spans="4:4" x14ac:dyDescent="0.2">
      <c r="D1930" s="139"/>
    </row>
    <row r="1931" spans="4:4" x14ac:dyDescent="0.2">
      <c r="D1931" s="139"/>
    </row>
    <row r="1932" spans="4:4" x14ac:dyDescent="0.2">
      <c r="D1932" s="139"/>
    </row>
    <row r="1933" spans="4:4" x14ac:dyDescent="0.2">
      <c r="D1933" s="139"/>
    </row>
    <row r="1934" spans="4:4" x14ac:dyDescent="0.2">
      <c r="D1934" s="139"/>
    </row>
    <row r="1935" spans="4:4" x14ac:dyDescent="0.2">
      <c r="D1935" s="139"/>
    </row>
    <row r="1936" spans="4:4" x14ac:dyDescent="0.2">
      <c r="D1936" s="139"/>
    </row>
    <row r="1937" spans="4:4" x14ac:dyDescent="0.2">
      <c r="D1937" s="139"/>
    </row>
    <row r="1938" spans="4:4" x14ac:dyDescent="0.2">
      <c r="D1938" s="139"/>
    </row>
    <row r="1939" spans="4:4" x14ac:dyDescent="0.2">
      <c r="D1939" s="139"/>
    </row>
    <row r="1940" spans="4:4" x14ac:dyDescent="0.2">
      <c r="D1940" s="139"/>
    </row>
    <row r="1941" spans="4:4" x14ac:dyDescent="0.2">
      <c r="D1941" s="139"/>
    </row>
    <row r="1942" spans="4:4" x14ac:dyDescent="0.2">
      <c r="D1942" s="139"/>
    </row>
    <row r="1943" spans="4:4" x14ac:dyDescent="0.2">
      <c r="D1943" s="139"/>
    </row>
    <row r="1944" spans="4:4" x14ac:dyDescent="0.2">
      <c r="D1944" s="139"/>
    </row>
    <row r="1945" spans="4:4" x14ac:dyDescent="0.2">
      <c r="D1945" s="139"/>
    </row>
    <row r="1946" spans="4:4" x14ac:dyDescent="0.2">
      <c r="D1946" s="139"/>
    </row>
    <row r="1947" spans="4:4" x14ac:dyDescent="0.2">
      <c r="D1947" s="139"/>
    </row>
    <row r="1948" spans="4:4" x14ac:dyDescent="0.2">
      <c r="D1948" s="139"/>
    </row>
    <row r="1949" spans="4:4" x14ac:dyDescent="0.2">
      <c r="D1949" s="139"/>
    </row>
    <row r="1950" spans="4:4" x14ac:dyDescent="0.2">
      <c r="D1950" s="139"/>
    </row>
    <row r="1951" spans="4:4" x14ac:dyDescent="0.2">
      <c r="D1951" s="139"/>
    </row>
    <row r="1952" spans="4:4" x14ac:dyDescent="0.2">
      <c r="D1952" s="139"/>
    </row>
    <row r="1953" spans="4:4" x14ac:dyDescent="0.2">
      <c r="D1953" s="139"/>
    </row>
    <row r="1954" spans="4:4" x14ac:dyDescent="0.2">
      <c r="D1954" s="139"/>
    </row>
    <row r="1955" spans="4:4" x14ac:dyDescent="0.2">
      <c r="D1955" s="139"/>
    </row>
    <row r="1956" spans="4:4" x14ac:dyDescent="0.2">
      <c r="D1956" s="139"/>
    </row>
    <row r="1957" spans="4:4" x14ac:dyDescent="0.2">
      <c r="D1957" s="139"/>
    </row>
    <row r="1958" spans="4:4" x14ac:dyDescent="0.2">
      <c r="D1958" s="139"/>
    </row>
    <row r="1959" spans="4:4" x14ac:dyDescent="0.2">
      <c r="D1959" s="139"/>
    </row>
    <row r="1960" spans="4:4" x14ac:dyDescent="0.2">
      <c r="D1960" s="139"/>
    </row>
    <row r="1961" spans="4:4" x14ac:dyDescent="0.2">
      <c r="D1961" s="139"/>
    </row>
    <row r="1962" spans="4:4" x14ac:dyDescent="0.2">
      <c r="D1962" s="139"/>
    </row>
    <row r="1963" spans="4:4" x14ac:dyDescent="0.2">
      <c r="D1963" s="139"/>
    </row>
    <row r="1964" spans="4:4" x14ac:dyDescent="0.2">
      <c r="D1964" s="139"/>
    </row>
    <row r="1965" spans="4:4" x14ac:dyDescent="0.2">
      <c r="D1965" s="139"/>
    </row>
    <row r="1966" spans="4:4" x14ac:dyDescent="0.2">
      <c r="D1966" s="139"/>
    </row>
    <row r="1967" spans="4:4" x14ac:dyDescent="0.2">
      <c r="D1967" s="139"/>
    </row>
    <row r="1968" spans="4:4" x14ac:dyDescent="0.2">
      <c r="D1968" s="139"/>
    </row>
    <row r="1969" spans="4:4" x14ac:dyDescent="0.2">
      <c r="D1969" s="139"/>
    </row>
    <row r="1970" spans="4:4" x14ac:dyDescent="0.2">
      <c r="D1970" s="139"/>
    </row>
    <row r="1971" spans="4:4" x14ac:dyDescent="0.2">
      <c r="D1971" s="139"/>
    </row>
    <row r="1972" spans="4:4" x14ac:dyDescent="0.2">
      <c r="D1972" s="139"/>
    </row>
    <row r="1973" spans="4:4" x14ac:dyDescent="0.2">
      <c r="D1973" s="139"/>
    </row>
    <row r="1974" spans="4:4" x14ac:dyDescent="0.2">
      <c r="D1974" s="139"/>
    </row>
    <row r="1975" spans="4:4" x14ac:dyDescent="0.2">
      <c r="D1975" s="139"/>
    </row>
    <row r="1976" spans="4:4" x14ac:dyDescent="0.2">
      <c r="D1976" s="139"/>
    </row>
    <row r="1977" spans="4:4" x14ac:dyDescent="0.2">
      <c r="D1977" s="139"/>
    </row>
    <row r="1978" spans="4:4" x14ac:dyDescent="0.2">
      <c r="D1978" s="139"/>
    </row>
    <row r="1979" spans="4:4" x14ac:dyDescent="0.2">
      <c r="D1979" s="139"/>
    </row>
    <row r="1980" spans="4:4" x14ac:dyDescent="0.2">
      <c r="D1980" s="139"/>
    </row>
    <row r="1981" spans="4:4" x14ac:dyDescent="0.2">
      <c r="D1981" s="139"/>
    </row>
    <row r="1982" spans="4:4" x14ac:dyDescent="0.2">
      <c r="D1982" s="139"/>
    </row>
    <row r="1983" spans="4:4" x14ac:dyDescent="0.2">
      <c r="D1983" s="139"/>
    </row>
    <row r="1984" spans="4:4" x14ac:dyDescent="0.2">
      <c r="D1984" s="139"/>
    </row>
    <row r="1985" spans="4:4" x14ac:dyDescent="0.2">
      <c r="D1985" s="139"/>
    </row>
    <row r="1986" spans="4:4" x14ac:dyDescent="0.2">
      <c r="D1986" s="139"/>
    </row>
    <row r="1987" spans="4:4" x14ac:dyDescent="0.2">
      <c r="D1987" s="139"/>
    </row>
    <row r="1988" spans="4:4" x14ac:dyDescent="0.2">
      <c r="D1988" s="139"/>
    </row>
    <row r="1989" spans="4:4" x14ac:dyDescent="0.2">
      <c r="D1989" s="139"/>
    </row>
    <row r="1990" spans="4:4" x14ac:dyDescent="0.2">
      <c r="D1990" s="139"/>
    </row>
    <row r="1991" spans="4:4" x14ac:dyDescent="0.2">
      <c r="D1991" s="139"/>
    </row>
    <row r="1992" spans="4:4" x14ac:dyDescent="0.2">
      <c r="D1992" s="139"/>
    </row>
    <row r="1993" spans="4:4" x14ac:dyDescent="0.2">
      <c r="D1993" s="139"/>
    </row>
    <row r="1994" spans="4:4" x14ac:dyDescent="0.2">
      <c r="D1994" s="139"/>
    </row>
    <row r="1995" spans="4:4" x14ac:dyDescent="0.2">
      <c r="D1995" s="139"/>
    </row>
    <row r="1996" spans="4:4" x14ac:dyDescent="0.2">
      <c r="D1996" s="139"/>
    </row>
    <row r="1997" spans="4:4" x14ac:dyDescent="0.2">
      <c r="D1997" s="139"/>
    </row>
    <row r="1998" spans="4:4" x14ac:dyDescent="0.2">
      <c r="D1998" s="139"/>
    </row>
    <row r="1999" spans="4:4" x14ac:dyDescent="0.2">
      <c r="D1999" s="139"/>
    </row>
    <row r="2000" spans="4:4" x14ac:dyDescent="0.2">
      <c r="D2000" s="139"/>
    </row>
    <row r="2001" spans="4:4" x14ac:dyDescent="0.2">
      <c r="D2001" s="139"/>
    </row>
    <row r="2002" spans="4:4" x14ac:dyDescent="0.2">
      <c r="D2002" s="139"/>
    </row>
    <row r="2003" spans="4:4" x14ac:dyDescent="0.2">
      <c r="D2003" s="139"/>
    </row>
    <row r="2004" spans="4:4" x14ac:dyDescent="0.2">
      <c r="D2004" s="139"/>
    </row>
    <row r="2005" spans="4:4" x14ac:dyDescent="0.2">
      <c r="D2005" s="139"/>
    </row>
    <row r="2006" spans="4:4" x14ac:dyDescent="0.2">
      <c r="D2006" s="139"/>
    </row>
    <row r="2007" spans="4:4" x14ac:dyDescent="0.2">
      <c r="D2007" s="139"/>
    </row>
    <row r="2008" spans="4:4" x14ac:dyDescent="0.2">
      <c r="D2008" s="139"/>
    </row>
    <row r="2009" spans="4:4" x14ac:dyDescent="0.2">
      <c r="D2009" s="139"/>
    </row>
    <row r="2010" spans="4:4" x14ac:dyDescent="0.2">
      <c r="D2010" s="139"/>
    </row>
    <row r="2011" spans="4:4" x14ac:dyDescent="0.2">
      <c r="D2011" s="139"/>
    </row>
    <row r="2012" spans="4:4" x14ac:dyDescent="0.2">
      <c r="D2012" s="139"/>
    </row>
    <row r="2013" spans="4:4" x14ac:dyDescent="0.2">
      <c r="D2013" s="139"/>
    </row>
    <row r="2014" spans="4:4" x14ac:dyDescent="0.2">
      <c r="D2014" s="139"/>
    </row>
    <row r="2015" spans="4:4" x14ac:dyDescent="0.2">
      <c r="D2015" s="139"/>
    </row>
    <row r="2016" spans="4:4" x14ac:dyDescent="0.2">
      <c r="D2016" s="139"/>
    </row>
    <row r="2017" spans="4:4" x14ac:dyDescent="0.2">
      <c r="D2017" s="139"/>
    </row>
    <row r="2018" spans="4:4" x14ac:dyDescent="0.2">
      <c r="D2018" s="139"/>
    </row>
    <row r="2019" spans="4:4" x14ac:dyDescent="0.2">
      <c r="D2019" s="139"/>
    </row>
    <row r="2020" spans="4:4" x14ac:dyDescent="0.2">
      <c r="D2020" s="139"/>
    </row>
    <row r="2021" spans="4:4" x14ac:dyDescent="0.2">
      <c r="D2021" s="139"/>
    </row>
    <row r="2022" spans="4:4" x14ac:dyDescent="0.2">
      <c r="D2022" s="139"/>
    </row>
    <row r="2023" spans="4:4" x14ac:dyDescent="0.2">
      <c r="D2023" s="139"/>
    </row>
    <row r="2024" spans="4:4" x14ac:dyDescent="0.2">
      <c r="D2024" s="139"/>
    </row>
    <row r="2025" spans="4:4" x14ac:dyDescent="0.2">
      <c r="D2025" s="139"/>
    </row>
    <row r="2026" spans="4:4" x14ac:dyDescent="0.2">
      <c r="D2026" s="139"/>
    </row>
    <row r="2027" spans="4:4" x14ac:dyDescent="0.2">
      <c r="D2027" s="139"/>
    </row>
    <row r="2028" spans="4:4" x14ac:dyDescent="0.2">
      <c r="D2028" s="139"/>
    </row>
    <row r="2029" spans="4:4" x14ac:dyDescent="0.2">
      <c r="D2029" s="139"/>
    </row>
    <row r="2030" spans="4:4" x14ac:dyDescent="0.2">
      <c r="D2030" s="139"/>
    </row>
    <row r="2031" spans="4:4" x14ac:dyDescent="0.2">
      <c r="D2031" s="139"/>
    </row>
    <row r="2032" spans="4:4" x14ac:dyDescent="0.2">
      <c r="D2032" s="139"/>
    </row>
    <row r="2033" spans="4:4" x14ac:dyDescent="0.2">
      <c r="D2033" s="139"/>
    </row>
    <row r="2034" spans="4:4" x14ac:dyDescent="0.2">
      <c r="D2034" s="139"/>
    </row>
    <row r="2035" spans="4:4" x14ac:dyDescent="0.2">
      <c r="D2035" s="139"/>
    </row>
    <row r="2036" spans="4:4" x14ac:dyDescent="0.2">
      <c r="D2036" s="139"/>
    </row>
    <row r="2037" spans="4:4" x14ac:dyDescent="0.2">
      <c r="D2037" s="139"/>
    </row>
    <row r="2038" spans="4:4" x14ac:dyDescent="0.2">
      <c r="D2038" s="139"/>
    </row>
    <row r="2039" spans="4:4" x14ac:dyDescent="0.2">
      <c r="D2039" s="139"/>
    </row>
    <row r="2040" spans="4:4" x14ac:dyDescent="0.2">
      <c r="D2040" s="139"/>
    </row>
    <row r="2041" spans="4:4" x14ac:dyDescent="0.2">
      <c r="D2041" s="139"/>
    </row>
    <row r="2042" spans="4:4" x14ac:dyDescent="0.2">
      <c r="D2042" s="139"/>
    </row>
    <row r="2043" spans="4:4" x14ac:dyDescent="0.2">
      <c r="D2043" s="139"/>
    </row>
    <row r="2044" spans="4:4" x14ac:dyDescent="0.2">
      <c r="D2044" s="139"/>
    </row>
    <row r="2045" spans="4:4" x14ac:dyDescent="0.2">
      <c r="D2045" s="139"/>
    </row>
    <row r="2046" spans="4:4" x14ac:dyDescent="0.2">
      <c r="D2046" s="139"/>
    </row>
    <row r="2047" spans="4:4" x14ac:dyDescent="0.2">
      <c r="D2047" s="139"/>
    </row>
    <row r="2048" spans="4:4" x14ac:dyDescent="0.2">
      <c r="D2048" s="139"/>
    </row>
    <row r="2049" spans="4:4" x14ac:dyDescent="0.2">
      <c r="D2049" s="139"/>
    </row>
    <row r="2050" spans="4:4" x14ac:dyDescent="0.2">
      <c r="D2050" s="139"/>
    </row>
    <row r="2051" spans="4:4" x14ac:dyDescent="0.2">
      <c r="D2051" s="139"/>
    </row>
    <row r="2052" spans="4:4" x14ac:dyDescent="0.2">
      <c r="D2052" s="139"/>
    </row>
    <row r="2053" spans="4:4" x14ac:dyDescent="0.2">
      <c r="D2053" s="139"/>
    </row>
    <row r="2054" spans="4:4" x14ac:dyDescent="0.2">
      <c r="D2054" s="139"/>
    </row>
    <row r="2055" spans="4:4" x14ac:dyDescent="0.2">
      <c r="D2055" s="139"/>
    </row>
    <row r="2056" spans="4:4" x14ac:dyDescent="0.2">
      <c r="D2056" s="139"/>
    </row>
    <row r="2057" spans="4:4" x14ac:dyDescent="0.2">
      <c r="D2057" s="139"/>
    </row>
    <row r="2058" spans="4:4" x14ac:dyDescent="0.2">
      <c r="D2058" s="139"/>
    </row>
    <row r="2059" spans="4:4" x14ac:dyDescent="0.2">
      <c r="D2059" s="139"/>
    </row>
    <row r="2060" spans="4:4" x14ac:dyDescent="0.2">
      <c r="D2060" s="139"/>
    </row>
    <row r="2061" spans="4:4" x14ac:dyDescent="0.2">
      <c r="D2061" s="139"/>
    </row>
    <row r="2062" spans="4:4" x14ac:dyDescent="0.2">
      <c r="D2062" s="139"/>
    </row>
    <row r="2063" spans="4:4" x14ac:dyDescent="0.2">
      <c r="D2063" s="139"/>
    </row>
    <row r="2064" spans="4:4" x14ac:dyDescent="0.2">
      <c r="D2064" s="139"/>
    </row>
    <row r="2065" spans="4:4" x14ac:dyDescent="0.2">
      <c r="D2065" s="139"/>
    </row>
    <row r="2066" spans="4:4" x14ac:dyDescent="0.2">
      <c r="D2066" s="139"/>
    </row>
    <row r="2067" spans="4:4" x14ac:dyDescent="0.2">
      <c r="D2067" s="139"/>
    </row>
    <row r="2068" spans="4:4" x14ac:dyDescent="0.2">
      <c r="D2068" s="139"/>
    </row>
    <row r="2069" spans="4:4" x14ac:dyDescent="0.2">
      <c r="D2069" s="139"/>
    </row>
    <row r="2070" spans="4:4" x14ac:dyDescent="0.2">
      <c r="D2070" s="139"/>
    </row>
    <row r="2071" spans="4:4" x14ac:dyDescent="0.2">
      <c r="D2071" s="139"/>
    </row>
    <row r="2072" spans="4:4" x14ac:dyDescent="0.2">
      <c r="D2072" s="139"/>
    </row>
    <row r="2073" spans="4:4" x14ac:dyDescent="0.2">
      <c r="D2073" s="139"/>
    </row>
    <row r="2074" spans="4:4" x14ac:dyDescent="0.2">
      <c r="D2074" s="139"/>
    </row>
    <row r="2075" spans="4:4" x14ac:dyDescent="0.2">
      <c r="D2075" s="139"/>
    </row>
    <row r="2076" spans="4:4" x14ac:dyDescent="0.2">
      <c r="D2076" s="139"/>
    </row>
    <row r="2077" spans="4:4" x14ac:dyDescent="0.2">
      <c r="D2077" s="139"/>
    </row>
    <row r="2078" spans="4:4" x14ac:dyDescent="0.2">
      <c r="D2078" s="139"/>
    </row>
    <row r="2079" spans="4:4" x14ac:dyDescent="0.2">
      <c r="D2079" s="139"/>
    </row>
    <row r="2080" spans="4:4" x14ac:dyDescent="0.2">
      <c r="D2080" s="139"/>
    </row>
    <row r="2081" spans="4:4" x14ac:dyDescent="0.2">
      <c r="D2081" s="139"/>
    </row>
    <row r="2082" spans="4:4" x14ac:dyDescent="0.2">
      <c r="D2082" s="139"/>
    </row>
    <row r="2083" spans="4:4" x14ac:dyDescent="0.2">
      <c r="D2083" s="139"/>
    </row>
    <row r="2084" spans="4:4" x14ac:dyDescent="0.2">
      <c r="D2084" s="139"/>
    </row>
    <row r="2085" spans="4:4" x14ac:dyDescent="0.2">
      <c r="D2085" s="139"/>
    </row>
    <row r="2086" spans="4:4" x14ac:dyDescent="0.2">
      <c r="D2086" s="139"/>
    </row>
    <row r="2087" spans="4:4" x14ac:dyDescent="0.2">
      <c r="D2087" s="139"/>
    </row>
    <row r="2088" spans="4:4" x14ac:dyDescent="0.2">
      <c r="D2088" s="139"/>
    </row>
    <row r="2089" spans="4:4" x14ac:dyDescent="0.2">
      <c r="D2089" s="139"/>
    </row>
    <row r="2090" spans="4:4" x14ac:dyDescent="0.2">
      <c r="D2090" s="139"/>
    </row>
    <row r="2091" spans="4:4" x14ac:dyDescent="0.2">
      <c r="D2091" s="139"/>
    </row>
    <row r="2092" spans="4:4" x14ac:dyDescent="0.2">
      <c r="D2092" s="139"/>
    </row>
    <row r="2093" spans="4:4" x14ac:dyDescent="0.2">
      <c r="D2093" s="139"/>
    </row>
    <row r="2094" spans="4:4" x14ac:dyDescent="0.2">
      <c r="D2094" s="139"/>
    </row>
    <row r="2095" spans="4:4" x14ac:dyDescent="0.2">
      <c r="D2095" s="139"/>
    </row>
    <row r="2096" spans="4:4" x14ac:dyDescent="0.2">
      <c r="D2096" s="139"/>
    </row>
    <row r="2097" spans="4:4" x14ac:dyDescent="0.2">
      <c r="D2097" s="139"/>
    </row>
    <row r="2098" spans="4:4" x14ac:dyDescent="0.2">
      <c r="D2098" s="139"/>
    </row>
    <row r="2099" spans="4:4" x14ac:dyDescent="0.2">
      <c r="D2099" s="139"/>
    </row>
    <row r="2100" spans="4:4" x14ac:dyDescent="0.2">
      <c r="D2100" s="139"/>
    </row>
    <row r="2101" spans="4:4" x14ac:dyDescent="0.2">
      <c r="D2101" s="139"/>
    </row>
    <row r="2102" spans="4:4" x14ac:dyDescent="0.2">
      <c r="D2102" s="139"/>
    </row>
    <row r="2103" spans="4:4" x14ac:dyDescent="0.2">
      <c r="D2103" s="139"/>
    </row>
    <row r="2104" spans="4:4" x14ac:dyDescent="0.2">
      <c r="D2104" s="139"/>
    </row>
    <row r="2105" spans="4:4" x14ac:dyDescent="0.2">
      <c r="D2105" s="139"/>
    </row>
    <row r="2106" spans="4:4" x14ac:dyDescent="0.2">
      <c r="D2106" s="139"/>
    </row>
    <row r="2107" spans="4:4" x14ac:dyDescent="0.2">
      <c r="D2107" s="139"/>
    </row>
    <row r="2108" spans="4:4" x14ac:dyDescent="0.2">
      <c r="D2108" s="139"/>
    </row>
    <row r="2109" spans="4:4" x14ac:dyDescent="0.2">
      <c r="D2109" s="139"/>
    </row>
    <row r="2110" spans="4:4" x14ac:dyDescent="0.2">
      <c r="D2110" s="139"/>
    </row>
    <row r="2111" spans="4:4" x14ac:dyDescent="0.2">
      <c r="D2111" s="139"/>
    </row>
    <row r="2112" spans="4:4" x14ac:dyDescent="0.2">
      <c r="D2112" s="139"/>
    </row>
    <row r="2113" spans="4:4" x14ac:dyDescent="0.2">
      <c r="D2113" s="139"/>
    </row>
    <row r="2114" spans="4:4" x14ac:dyDescent="0.2">
      <c r="D2114" s="139"/>
    </row>
    <row r="2115" spans="4:4" x14ac:dyDescent="0.2">
      <c r="D2115" s="139"/>
    </row>
    <row r="2116" spans="4:4" x14ac:dyDescent="0.2">
      <c r="D2116" s="139"/>
    </row>
    <row r="2117" spans="4:4" x14ac:dyDescent="0.2">
      <c r="D2117" s="139"/>
    </row>
    <row r="2118" spans="4:4" x14ac:dyDescent="0.2">
      <c r="D2118" s="139"/>
    </row>
    <row r="2119" spans="4:4" x14ac:dyDescent="0.2">
      <c r="D2119" s="139"/>
    </row>
    <row r="2120" spans="4:4" x14ac:dyDescent="0.2">
      <c r="D2120" s="139"/>
    </row>
    <row r="2121" spans="4:4" x14ac:dyDescent="0.2">
      <c r="D2121" s="139"/>
    </row>
    <row r="2122" spans="4:4" x14ac:dyDescent="0.2">
      <c r="D2122" s="139"/>
    </row>
    <row r="2123" spans="4:4" x14ac:dyDescent="0.2">
      <c r="D2123" s="139"/>
    </row>
    <row r="2124" spans="4:4" x14ac:dyDescent="0.2">
      <c r="D2124" s="139"/>
    </row>
    <row r="2125" spans="4:4" x14ac:dyDescent="0.2">
      <c r="D2125" s="139"/>
    </row>
    <row r="2126" spans="4:4" x14ac:dyDescent="0.2">
      <c r="D2126" s="139"/>
    </row>
    <row r="2127" spans="4:4" x14ac:dyDescent="0.2">
      <c r="D2127" s="139"/>
    </row>
    <row r="2128" spans="4:4" x14ac:dyDescent="0.2">
      <c r="D2128" s="139"/>
    </row>
    <row r="2129" spans="4:4" x14ac:dyDescent="0.2">
      <c r="D2129" s="139"/>
    </row>
    <row r="2130" spans="4:4" x14ac:dyDescent="0.2">
      <c r="D2130" s="139"/>
    </row>
    <row r="2131" spans="4:4" x14ac:dyDescent="0.2">
      <c r="D2131" s="139"/>
    </row>
    <row r="2132" spans="4:4" x14ac:dyDescent="0.2">
      <c r="D2132" s="139"/>
    </row>
    <row r="2133" spans="4:4" x14ac:dyDescent="0.2">
      <c r="D2133" s="139"/>
    </row>
    <row r="2134" spans="4:4" x14ac:dyDescent="0.2">
      <c r="D2134" s="139"/>
    </row>
    <row r="2135" spans="4:4" x14ac:dyDescent="0.2">
      <c r="D2135" s="139"/>
    </row>
    <row r="2136" spans="4:4" x14ac:dyDescent="0.2">
      <c r="D2136" s="139"/>
    </row>
    <row r="2137" spans="4:4" x14ac:dyDescent="0.2">
      <c r="D2137" s="139"/>
    </row>
    <row r="2138" spans="4:4" x14ac:dyDescent="0.2">
      <c r="D2138" s="139"/>
    </row>
    <row r="2139" spans="4:4" x14ac:dyDescent="0.2">
      <c r="D2139" s="139"/>
    </row>
    <row r="2140" spans="4:4" x14ac:dyDescent="0.2">
      <c r="D2140" s="139"/>
    </row>
    <row r="2141" spans="4:4" x14ac:dyDescent="0.2">
      <c r="D2141" s="139"/>
    </row>
    <row r="2142" spans="4:4" x14ac:dyDescent="0.2">
      <c r="D2142" s="139"/>
    </row>
    <row r="2143" spans="4:4" x14ac:dyDescent="0.2">
      <c r="D2143" s="139"/>
    </row>
    <row r="2144" spans="4:4" x14ac:dyDescent="0.2">
      <c r="D2144" s="139"/>
    </row>
    <row r="2145" spans="4:4" x14ac:dyDescent="0.2">
      <c r="D2145" s="139"/>
    </row>
    <row r="2146" spans="4:4" x14ac:dyDescent="0.2">
      <c r="D2146" s="139"/>
    </row>
    <row r="2147" spans="4:4" x14ac:dyDescent="0.2">
      <c r="D2147" s="139"/>
    </row>
    <row r="2148" spans="4:4" x14ac:dyDescent="0.2">
      <c r="D2148" s="139"/>
    </row>
    <row r="2149" spans="4:4" x14ac:dyDescent="0.2">
      <c r="D2149" s="139"/>
    </row>
    <row r="2150" spans="4:4" x14ac:dyDescent="0.2">
      <c r="D2150" s="139"/>
    </row>
    <row r="2151" spans="4:4" x14ac:dyDescent="0.2">
      <c r="D2151" s="139"/>
    </row>
    <row r="2152" spans="4:4" x14ac:dyDescent="0.2">
      <c r="D2152" s="139"/>
    </row>
    <row r="2153" spans="4:4" x14ac:dyDescent="0.2">
      <c r="D2153" s="139"/>
    </row>
    <row r="2154" spans="4:4" x14ac:dyDescent="0.2">
      <c r="D2154" s="139"/>
    </row>
    <row r="2155" spans="4:4" x14ac:dyDescent="0.2">
      <c r="D2155" s="139"/>
    </row>
    <row r="2156" spans="4:4" x14ac:dyDescent="0.2">
      <c r="D2156" s="139"/>
    </row>
    <row r="2157" spans="4:4" x14ac:dyDescent="0.2">
      <c r="D2157" s="139"/>
    </row>
    <row r="2158" spans="4:4" x14ac:dyDescent="0.2">
      <c r="D2158" s="139"/>
    </row>
    <row r="2159" spans="4:4" x14ac:dyDescent="0.2">
      <c r="D2159" s="139"/>
    </row>
    <row r="2160" spans="4:4" x14ac:dyDescent="0.2">
      <c r="D2160" s="139"/>
    </row>
    <row r="2161" spans="4:4" x14ac:dyDescent="0.2">
      <c r="D2161" s="139"/>
    </row>
    <row r="2162" spans="4:4" x14ac:dyDescent="0.2">
      <c r="D2162" s="139"/>
    </row>
    <row r="2163" spans="4:4" x14ac:dyDescent="0.2">
      <c r="D2163" s="139"/>
    </row>
    <row r="2164" spans="4:4" x14ac:dyDescent="0.2">
      <c r="D2164" s="139"/>
    </row>
    <row r="2165" spans="4:4" x14ac:dyDescent="0.2">
      <c r="D2165" s="139"/>
    </row>
    <row r="2166" spans="4:4" x14ac:dyDescent="0.2">
      <c r="D2166" s="139"/>
    </row>
    <row r="2167" spans="4:4" x14ac:dyDescent="0.2">
      <c r="D2167" s="139"/>
    </row>
    <row r="2168" spans="4:4" x14ac:dyDescent="0.2">
      <c r="D2168" s="139"/>
    </row>
    <row r="2169" spans="4:4" x14ac:dyDescent="0.2">
      <c r="D2169" s="139"/>
    </row>
    <row r="2170" spans="4:4" x14ac:dyDescent="0.2">
      <c r="D2170" s="139"/>
    </row>
    <row r="2171" spans="4:4" x14ac:dyDescent="0.2">
      <c r="D2171" s="139"/>
    </row>
    <row r="2172" spans="4:4" x14ac:dyDescent="0.2">
      <c r="D2172" s="139"/>
    </row>
    <row r="2173" spans="4:4" x14ac:dyDescent="0.2">
      <c r="D2173" s="139"/>
    </row>
    <row r="2174" spans="4:4" x14ac:dyDescent="0.2">
      <c r="D2174" s="139"/>
    </row>
    <row r="2175" spans="4:4" x14ac:dyDescent="0.2">
      <c r="D2175" s="139"/>
    </row>
    <row r="2176" spans="4:4" x14ac:dyDescent="0.2">
      <c r="D2176" s="139"/>
    </row>
    <row r="2177" spans="4:4" x14ac:dyDescent="0.2">
      <c r="D2177" s="139"/>
    </row>
    <row r="2178" spans="4:4" x14ac:dyDescent="0.2">
      <c r="D2178" s="139"/>
    </row>
    <row r="2179" spans="4:4" x14ac:dyDescent="0.2">
      <c r="D2179" s="139"/>
    </row>
    <row r="2180" spans="4:4" x14ac:dyDescent="0.2">
      <c r="D2180" s="139"/>
    </row>
    <row r="2181" spans="4:4" x14ac:dyDescent="0.2">
      <c r="D2181" s="139"/>
    </row>
    <row r="2182" spans="4:4" x14ac:dyDescent="0.2">
      <c r="D2182" s="139"/>
    </row>
    <row r="2183" spans="4:4" x14ac:dyDescent="0.2">
      <c r="D2183" s="139"/>
    </row>
    <row r="2184" spans="4:4" x14ac:dyDescent="0.2">
      <c r="D2184" s="139"/>
    </row>
    <row r="2185" spans="4:4" x14ac:dyDescent="0.2">
      <c r="D2185" s="139"/>
    </row>
    <row r="2186" spans="4:4" x14ac:dyDescent="0.2">
      <c r="D2186" s="139"/>
    </row>
    <row r="2187" spans="4:4" x14ac:dyDescent="0.2">
      <c r="D2187" s="139"/>
    </row>
    <row r="2188" spans="4:4" x14ac:dyDescent="0.2">
      <c r="D2188" s="139"/>
    </row>
    <row r="2189" spans="4:4" x14ac:dyDescent="0.2">
      <c r="D2189" s="139"/>
    </row>
    <row r="2190" spans="4:4" x14ac:dyDescent="0.2">
      <c r="D2190" s="139"/>
    </row>
    <row r="2191" spans="4:4" x14ac:dyDescent="0.2">
      <c r="D2191" s="139"/>
    </row>
    <row r="2192" spans="4:4" x14ac:dyDescent="0.2">
      <c r="D2192" s="139"/>
    </row>
    <row r="2193" spans="4:4" x14ac:dyDescent="0.2">
      <c r="D2193" s="139"/>
    </row>
    <row r="2194" spans="4:4" x14ac:dyDescent="0.2">
      <c r="D2194" s="139"/>
    </row>
    <row r="2195" spans="4:4" x14ac:dyDescent="0.2">
      <c r="D2195" s="139"/>
    </row>
    <row r="2196" spans="4:4" x14ac:dyDescent="0.2">
      <c r="D2196" s="139"/>
    </row>
    <row r="2197" spans="4:4" x14ac:dyDescent="0.2">
      <c r="D2197" s="139"/>
    </row>
    <row r="2198" spans="4:4" x14ac:dyDescent="0.2">
      <c r="D2198" s="139"/>
    </row>
    <row r="2199" spans="4:4" x14ac:dyDescent="0.2">
      <c r="D2199" s="139"/>
    </row>
    <row r="2200" spans="4:4" x14ac:dyDescent="0.2">
      <c r="D2200" s="139"/>
    </row>
    <row r="2201" spans="4:4" x14ac:dyDescent="0.2">
      <c r="D2201" s="139"/>
    </row>
    <row r="2202" spans="4:4" x14ac:dyDescent="0.2">
      <c r="D2202" s="139"/>
    </row>
    <row r="2203" spans="4:4" x14ac:dyDescent="0.2">
      <c r="D2203" s="139"/>
    </row>
    <row r="2204" spans="4:4" x14ac:dyDescent="0.2">
      <c r="D2204" s="139"/>
    </row>
    <row r="2205" spans="4:4" x14ac:dyDescent="0.2">
      <c r="D2205" s="139"/>
    </row>
    <row r="2206" spans="4:4" x14ac:dyDescent="0.2">
      <c r="D2206" s="139"/>
    </row>
    <row r="2207" spans="4:4" x14ac:dyDescent="0.2">
      <c r="D2207" s="139"/>
    </row>
    <row r="2208" spans="4:4" x14ac:dyDescent="0.2">
      <c r="D2208" s="139"/>
    </row>
    <row r="2209" spans="4:4" x14ac:dyDescent="0.2">
      <c r="D2209" s="139"/>
    </row>
    <row r="2210" spans="4:4" x14ac:dyDescent="0.2">
      <c r="D2210" s="139"/>
    </row>
    <row r="2211" spans="4:4" x14ac:dyDescent="0.2">
      <c r="D2211" s="139"/>
    </row>
    <row r="2212" spans="4:4" x14ac:dyDescent="0.2">
      <c r="D2212" s="139"/>
    </row>
    <row r="2213" spans="4:4" x14ac:dyDescent="0.2">
      <c r="D2213" s="139"/>
    </row>
    <row r="2214" spans="4:4" x14ac:dyDescent="0.2">
      <c r="D2214" s="139"/>
    </row>
    <row r="2215" spans="4:4" x14ac:dyDescent="0.2">
      <c r="D2215" s="139"/>
    </row>
    <row r="2216" spans="4:4" x14ac:dyDescent="0.2">
      <c r="D2216" s="139"/>
    </row>
    <row r="2217" spans="4:4" x14ac:dyDescent="0.2">
      <c r="D2217" s="139"/>
    </row>
    <row r="2218" spans="4:4" x14ac:dyDescent="0.2">
      <c r="D2218" s="139"/>
    </row>
    <row r="2219" spans="4:4" x14ac:dyDescent="0.2">
      <c r="D2219" s="139"/>
    </row>
    <row r="2220" spans="4:4" x14ac:dyDescent="0.2">
      <c r="D2220" s="139"/>
    </row>
    <row r="2221" spans="4:4" x14ac:dyDescent="0.2">
      <c r="D2221" s="139"/>
    </row>
    <row r="2222" spans="4:4" x14ac:dyDescent="0.2">
      <c r="D2222" s="139"/>
    </row>
    <row r="2223" spans="4:4" x14ac:dyDescent="0.2">
      <c r="D2223" s="139"/>
    </row>
    <row r="2224" spans="4:4" x14ac:dyDescent="0.2">
      <c r="D2224" s="139"/>
    </row>
    <row r="2225" spans="4:4" x14ac:dyDescent="0.2">
      <c r="D2225" s="139"/>
    </row>
    <row r="2226" spans="4:4" x14ac:dyDescent="0.2">
      <c r="D2226" s="139"/>
    </row>
    <row r="2227" spans="4:4" x14ac:dyDescent="0.2">
      <c r="D2227" s="139"/>
    </row>
    <row r="2228" spans="4:4" x14ac:dyDescent="0.2">
      <c r="D2228" s="139"/>
    </row>
    <row r="2229" spans="4:4" x14ac:dyDescent="0.2">
      <c r="D2229" s="139"/>
    </row>
    <row r="2230" spans="4:4" x14ac:dyDescent="0.2">
      <c r="D2230" s="139"/>
    </row>
    <row r="2231" spans="4:4" x14ac:dyDescent="0.2">
      <c r="D2231" s="139"/>
    </row>
    <row r="2232" spans="4:4" x14ac:dyDescent="0.2">
      <c r="D2232" s="139"/>
    </row>
    <row r="2233" spans="4:4" x14ac:dyDescent="0.2">
      <c r="D2233" s="139"/>
    </row>
    <row r="2234" spans="4:4" x14ac:dyDescent="0.2">
      <c r="D2234" s="139"/>
    </row>
    <row r="2235" spans="4:4" x14ac:dyDescent="0.2">
      <c r="D2235" s="139"/>
    </row>
    <row r="2236" spans="4:4" x14ac:dyDescent="0.2">
      <c r="D2236" s="139"/>
    </row>
    <row r="2237" spans="4:4" x14ac:dyDescent="0.2">
      <c r="D2237" s="139"/>
    </row>
    <row r="2238" spans="4:4" x14ac:dyDescent="0.2">
      <c r="D2238" s="139"/>
    </row>
    <row r="2239" spans="4:4" x14ac:dyDescent="0.2">
      <c r="D2239" s="139"/>
    </row>
    <row r="2240" spans="4:4" x14ac:dyDescent="0.2">
      <c r="D2240" s="139"/>
    </row>
    <row r="2241" spans="4:4" x14ac:dyDescent="0.2">
      <c r="D2241" s="139"/>
    </row>
    <row r="2242" spans="4:4" x14ac:dyDescent="0.2">
      <c r="D2242" s="139"/>
    </row>
    <row r="2243" spans="4:4" x14ac:dyDescent="0.2">
      <c r="D2243" s="139"/>
    </row>
    <row r="2244" spans="4:4" x14ac:dyDescent="0.2">
      <c r="D2244" s="139"/>
    </row>
    <row r="2245" spans="4:4" x14ac:dyDescent="0.2">
      <c r="D2245" s="139"/>
    </row>
    <row r="2246" spans="4:4" x14ac:dyDescent="0.2">
      <c r="D2246" s="139"/>
    </row>
    <row r="2247" spans="4:4" x14ac:dyDescent="0.2">
      <c r="D2247" s="139"/>
    </row>
    <row r="2248" spans="4:4" x14ac:dyDescent="0.2">
      <c r="D2248" s="139"/>
    </row>
    <row r="2249" spans="4:4" x14ac:dyDescent="0.2">
      <c r="D2249" s="139"/>
    </row>
    <row r="2250" spans="4:4" x14ac:dyDescent="0.2">
      <c r="D2250" s="139"/>
    </row>
    <row r="2251" spans="4:4" x14ac:dyDescent="0.2">
      <c r="D2251" s="139"/>
    </row>
    <row r="2252" spans="4:4" x14ac:dyDescent="0.2">
      <c r="D2252" s="139"/>
    </row>
    <row r="2253" spans="4:4" x14ac:dyDescent="0.2">
      <c r="D2253" s="139"/>
    </row>
    <row r="2254" spans="4:4" x14ac:dyDescent="0.2">
      <c r="D2254" s="139"/>
    </row>
    <row r="2255" spans="4:4" x14ac:dyDescent="0.2">
      <c r="D2255" s="139"/>
    </row>
    <row r="2256" spans="4:4" x14ac:dyDescent="0.2">
      <c r="D2256" s="139"/>
    </row>
    <row r="2257" spans="4:4" x14ac:dyDescent="0.2">
      <c r="D2257" s="139"/>
    </row>
    <row r="2258" spans="4:4" x14ac:dyDescent="0.2">
      <c r="D2258" s="139"/>
    </row>
    <row r="2259" spans="4:4" x14ac:dyDescent="0.2">
      <c r="D2259" s="139"/>
    </row>
    <row r="2260" spans="4:4" x14ac:dyDescent="0.2">
      <c r="D2260" s="139"/>
    </row>
    <row r="2261" spans="4:4" x14ac:dyDescent="0.2">
      <c r="D2261" s="139"/>
    </row>
    <row r="2262" spans="4:4" x14ac:dyDescent="0.2">
      <c r="D2262" s="139"/>
    </row>
    <row r="2263" spans="4:4" x14ac:dyDescent="0.2">
      <c r="D2263" s="139"/>
    </row>
    <row r="2264" spans="4:4" x14ac:dyDescent="0.2">
      <c r="D2264" s="139"/>
    </row>
    <row r="2265" spans="4:4" x14ac:dyDescent="0.2">
      <c r="D2265" s="139"/>
    </row>
    <row r="2266" spans="4:4" x14ac:dyDescent="0.2">
      <c r="D2266" s="139"/>
    </row>
    <row r="2267" spans="4:4" x14ac:dyDescent="0.2">
      <c r="D2267" s="139"/>
    </row>
    <row r="2268" spans="4:4" x14ac:dyDescent="0.2">
      <c r="D2268" s="139"/>
    </row>
    <row r="2269" spans="4:4" x14ac:dyDescent="0.2">
      <c r="D2269" s="139"/>
    </row>
    <row r="2270" spans="4:4" x14ac:dyDescent="0.2">
      <c r="D2270" s="139"/>
    </row>
    <row r="2271" spans="4:4" x14ac:dyDescent="0.2">
      <c r="D2271" s="139"/>
    </row>
    <row r="2272" spans="4:4" x14ac:dyDescent="0.2">
      <c r="D2272" s="139"/>
    </row>
    <row r="2273" spans="4:4" x14ac:dyDescent="0.2">
      <c r="D2273" s="139"/>
    </row>
    <row r="2274" spans="4:4" x14ac:dyDescent="0.2">
      <c r="D2274" s="139"/>
    </row>
    <row r="2275" spans="4:4" x14ac:dyDescent="0.2">
      <c r="D2275" s="139"/>
    </row>
    <row r="2276" spans="4:4" x14ac:dyDescent="0.2">
      <c r="D2276" s="139"/>
    </row>
    <row r="2277" spans="4:4" x14ac:dyDescent="0.2">
      <c r="D2277" s="139"/>
    </row>
    <row r="2278" spans="4:4" x14ac:dyDescent="0.2">
      <c r="D2278" s="139"/>
    </row>
    <row r="2279" spans="4:4" x14ac:dyDescent="0.2">
      <c r="D2279" s="139"/>
    </row>
    <row r="2280" spans="4:4" x14ac:dyDescent="0.2">
      <c r="D2280" s="139"/>
    </row>
    <row r="2281" spans="4:4" x14ac:dyDescent="0.2">
      <c r="D2281" s="139"/>
    </row>
    <row r="2282" spans="4:4" x14ac:dyDescent="0.2">
      <c r="D2282" s="139"/>
    </row>
    <row r="2283" spans="4:4" x14ac:dyDescent="0.2">
      <c r="D2283" s="139"/>
    </row>
    <row r="2284" spans="4:4" x14ac:dyDescent="0.2">
      <c r="D2284" s="139"/>
    </row>
    <row r="2285" spans="4:4" x14ac:dyDescent="0.2">
      <c r="D2285" s="139"/>
    </row>
    <row r="2286" spans="4:4" x14ac:dyDescent="0.2">
      <c r="D2286" s="139"/>
    </row>
    <row r="2287" spans="4:4" x14ac:dyDescent="0.2">
      <c r="D2287" s="139"/>
    </row>
    <row r="2288" spans="4:4" x14ac:dyDescent="0.2">
      <c r="D2288" s="139"/>
    </row>
    <row r="2289" spans="4:4" x14ac:dyDescent="0.2">
      <c r="D2289" s="139"/>
    </row>
    <row r="2290" spans="4:4" x14ac:dyDescent="0.2">
      <c r="D2290" s="139"/>
    </row>
    <row r="2291" spans="4:4" x14ac:dyDescent="0.2">
      <c r="D2291" s="139"/>
    </row>
    <row r="2292" spans="4:4" x14ac:dyDescent="0.2">
      <c r="D2292" s="139"/>
    </row>
    <row r="2293" spans="4:4" x14ac:dyDescent="0.2">
      <c r="D2293" s="139"/>
    </row>
    <row r="2294" spans="4:4" x14ac:dyDescent="0.2">
      <c r="D2294" s="139"/>
    </row>
    <row r="2295" spans="4:4" x14ac:dyDescent="0.2">
      <c r="D2295" s="139"/>
    </row>
    <row r="2296" spans="4:4" x14ac:dyDescent="0.2">
      <c r="D2296" s="139"/>
    </row>
    <row r="2297" spans="4:4" x14ac:dyDescent="0.2">
      <c r="D2297" s="139"/>
    </row>
    <row r="2298" spans="4:4" x14ac:dyDescent="0.2">
      <c r="D2298" s="139"/>
    </row>
    <row r="2299" spans="4:4" x14ac:dyDescent="0.2">
      <c r="D2299" s="139"/>
    </row>
    <row r="2300" spans="4:4" x14ac:dyDescent="0.2">
      <c r="D2300" s="139"/>
    </row>
    <row r="2301" spans="4:4" x14ac:dyDescent="0.2">
      <c r="D2301" s="139"/>
    </row>
    <row r="2302" spans="4:4" x14ac:dyDescent="0.2">
      <c r="D2302" s="139"/>
    </row>
    <row r="2303" spans="4:4" x14ac:dyDescent="0.2">
      <c r="D2303" s="139"/>
    </row>
    <row r="2304" spans="4:4" x14ac:dyDescent="0.2">
      <c r="D2304" s="139"/>
    </row>
    <row r="2305" spans="4:4" x14ac:dyDescent="0.2">
      <c r="D2305" s="139"/>
    </row>
    <row r="2306" spans="4:4" x14ac:dyDescent="0.2">
      <c r="D2306" s="139"/>
    </row>
    <row r="2307" spans="4:4" x14ac:dyDescent="0.2">
      <c r="D2307" s="139"/>
    </row>
    <row r="2308" spans="4:4" x14ac:dyDescent="0.2">
      <c r="D2308" s="139"/>
    </row>
    <row r="2309" spans="4:4" x14ac:dyDescent="0.2">
      <c r="D2309" s="139"/>
    </row>
    <row r="2310" spans="4:4" x14ac:dyDescent="0.2">
      <c r="D2310" s="139"/>
    </row>
    <row r="2311" spans="4:4" x14ac:dyDescent="0.2">
      <c r="D2311" s="139"/>
    </row>
    <row r="2312" spans="4:4" x14ac:dyDescent="0.2">
      <c r="D2312" s="139"/>
    </row>
    <row r="2313" spans="4:4" x14ac:dyDescent="0.2">
      <c r="D2313" s="139"/>
    </row>
    <row r="2314" spans="4:4" x14ac:dyDescent="0.2">
      <c r="D2314" s="139"/>
    </row>
    <row r="2315" spans="4:4" x14ac:dyDescent="0.2">
      <c r="D2315" s="139"/>
    </row>
    <row r="2316" spans="4:4" x14ac:dyDescent="0.2">
      <c r="D2316" s="139"/>
    </row>
    <row r="2317" spans="4:4" x14ac:dyDescent="0.2">
      <c r="D2317" s="139"/>
    </row>
    <row r="2318" spans="4:4" x14ac:dyDescent="0.2">
      <c r="D2318" s="139"/>
    </row>
    <row r="2319" spans="4:4" x14ac:dyDescent="0.2">
      <c r="D2319" s="139"/>
    </row>
    <row r="2320" spans="4:4" x14ac:dyDescent="0.2">
      <c r="D2320" s="139"/>
    </row>
    <row r="2321" spans="4:4" x14ac:dyDescent="0.2">
      <c r="D2321" s="139"/>
    </row>
    <row r="2322" spans="4:4" x14ac:dyDescent="0.2">
      <c r="D2322" s="139"/>
    </row>
    <row r="2323" spans="4:4" x14ac:dyDescent="0.2">
      <c r="D2323" s="139"/>
    </row>
    <row r="2324" spans="4:4" x14ac:dyDescent="0.2">
      <c r="D2324" s="139"/>
    </row>
    <row r="2325" spans="4:4" x14ac:dyDescent="0.2">
      <c r="D2325" s="139"/>
    </row>
    <row r="2326" spans="4:4" x14ac:dyDescent="0.2">
      <c r="D2326" s="139"/>
    </row>
    <row r="2327" spans="4:4" x14ac:dyDescent="0.2">
      <c r="D2327" s="139"/>
    </row>
    <row r="2328" spans="4:4" x14ac:dyDescent="0.2">
      <c r="D2328" s="139"/>
    </row>
    <row r="2329" spans="4:4" x14ac:dyDescent="0.2">
      <c r="D2329" s="139"/>
    </row>
    <row r="2330" spans="4:4" x14ac:dyDescent="0.2">
      <c r="D2330" s="139"/>
    </row>
    <row r="2331" spans="4:4" x14ac:dyDescent="0.2">
      <c r="D2331" s="139"/>
    </row>
    <row r="2332" spans="4:4" x14ac:dyDescent="0.2">
      <c r="D2332" s="139"/>
    </row>
    <row r="2333" spans="4:4" x14ac:dyDescent="0.2">
      <c r="D2333" s="139"/>
    </row>
    <row r="2334" spans="4:4" x14ac:dyDescent="0.2">
      <c r="D2334" s="139"/>
    </row>
    <row r="2335" spans="4:4" x14ac:dyDescent="0.2">
      <c r="D2335" s="139"/>
    </row>
    <row r="2336" spans="4:4" x14ac:dyDescent="0.2">
      <c r="D2336" s="139"/>
    </row>
    <row r="2337" spans="4:4" x14ac:dyDescent="0.2">
      <c r="D2337" s="139"/>
    </row>
    <row r="2338" spans="4:4" x14ac:dyDescent="0.2">
      <c r="D2338" s="139"/>
    </row>
    <row r="2339" spans="4:4" x14ac:dyDescent="0.2">
      <c r="D2339" s="139"/>
    </row>
    <row r="2340" spans="4:4" x14ac:dyDescent="0.2">
      <c r="D2340" s="139"/>
    </row>
    <row r="2341" spans="4:4" x14ac:dyDescent="0.2">
      <c r="D2341" s="139"/>
    </row>
    <row r="2342" spans="4:4" x14ac:dyDescent="0.2">
      <c r="D2342" s="139"/>
    </row>
    <row r="2343" spans="4:4" x14ac:dyDescent="0.2">
      <c r="D2343" s="139"/>
    </row>
    <row r="2344" spans="4:4" x14ac:dyDescent="0.2">
      <c r="D2344" s="139"/>
    </row>
    <row r="2345" spans="4:4" x14ac:dyDescent="0.2">
      <c r="D2345" s="139"/>
    </row>
    <row r="2346" spans="4:4" x14ac:dyDescent="0.2">
      <c r="D2346" s="139"/>
    </row>
    <row r="2347" spans="4:4" x14ac:dyDescent="0.2">
      <c r="D2347" s="139"/>
    </row>
    <row r="2348" spans="4:4" x14ac:dyDescent="0.2">
      <c r="D2348" s="139"/>
    </row>
    <row r="2349" spans="4:4" x14ac:dyDescent="0.2">
      <c r="D2349" s="139"/>
    </row>
    <row r="2350" spans="4:4" x14ac:dyDescent="0.2">
      <c r="D2350" s="139"/>
    </row>
    <row r="2351" spans="4:4" x14ac:dyDescent="0.2">
      <c r="D2351" s="139"/>
    </row>
    <row r="2352" spans="4:4" x14ac:dyDescent="0.2">
      <c r="D2352" s="139"/>
    </row>
    <row r="2353" spans="4:4" x14ac:dyDescent="0.2">
      <c r="D2353" s="139"/>
    </row>
    <row r="2354" spans="4:4" x14ac:dyDescent="0.2">
      <c r="D2354" s="139"/>
    </row>
    <row r="2355" spans="4:4" x14ac:dyDescent="0.2">
      <c r="D2355" s="139"/>
    </row>
    <row r="2356" spans="4:4" x14ac:dyDescent="0.2">
      <c r="D2356" s="139"/>
    </row>
    <row r="2357" spans="4:4" x14ac:dyDescent="0.2">
      <c r="D2357" s="139"/>
    </row>
    <row r="2358" spans="4:4" x14ac:dyDescent="0.2">
      <c r="D2358" s="139"/>
    </row>
    <row r="2359" spans="4:4" x14ac:dyDescent="0.2">
      <c r="D2359" s="139"/>
    </row>
    <row r="2360" spans="4:4" x14ac:dyDescent="0.2">
      <c r="D2360" s="139"/>
    </row>
    <row r="2361" spans="4:4" x14ac:dyDescent="0.2">
      <c r="D2361" s="139"/>
    </row>
    <row r="2362" spans="4:4" x14ac:dyDescent="0.2">
      <c r="D2362" s="139"/>
    </row>
    <row r="2363" spans="4:4" x14ac:dyDescent="0.2">
      <c r="D2363" s="139"/>
    </row>
    <row r="2364" spans="4:4" x14ac:dyDescent="0.2">
      <c r="D2364" s="139"/>
    </row>
    <row r="2365" spans="4:4" x14ac:dyDescent="0.2">
      <c r="D2365" s="139"/>
    </row>
    <row r="2366" spans="4:4" x14ac:dyDescent="0.2">
      <c r="D2366" s="139"/>
    </row>
    <row r="2367" spans="4:4" x14ac:dyDescent="0.2">
      <c r="D2367" s="139"/>
    </row>
    <row r="2368" spans="4:4" x14ac:dyDescent="0.2">
      <c r="D2368" s="139"/>
    </row>
    <row r="2369" spans="4:4" x14ac:dyDescent="0.2">
      <c r="D2369" s="139"/>
    </row>
    <row r="2370" spans="4:4" x14ac:dyDescent="0.2">
      <c r="D2370" s="139"/>
    </row>
    <row r="2371" spans="4:4" x14ac:dyDescent="0.2">
      <c r="D2371" s="139"/>
    </row>
    <row r="2372" spans="4:4" x14ac:dyDescent="0.2">
      <c r="D2372" s="139"/>
    </row>
    <row r="2373" spans="4:4" x14ac:dyDescent="0.2">
      <c r="D2373" s="139"/>
    </row>
    <row r="2374" spans="4:4" x14ac:dyDescent="0.2">
      <c r="D2374" s="139"/>
    </row>
    <row r="2375" spans="4:4" x14ac:dyDescent="0.2">
      <c r="D2375" s="139"/>
    </row>
    <row r="2376" spans="4:4" x14ac:dyDescent="0.2">
      <c r="D2376" s="139"/>
    </row>
    <row r="2377" spans="4:4" x14ac:dyDescent="0.2">
      <c r="D2377" s="139"/>
    </row>
    <row r="2378" spans="4:4" x14ac:dyDescent="0.2">
      <c r="D2378" s="139"/>
    </row>
    <row r="2379" spans="4:4" x14ac:dyDescent="0.2">
      <c r="D2379" s="139"/>
    </row>
    <row r="2380" spans="4:4" x14ac:dyDescent="0.2">
      <c r="D2380" s="139"/>
    </row>
    <row r="2381" spans="4:4" x14ac:dyDescent="0.2">
      <c r="D2381" s="139"/>
    </row>
    <row r="2382" spans="4:4" x14ac:dyDescent="0.2">
      <c r="D2382" s="139"/>
    </row>
    <row r="2383" spans="4:4" x14ac:dyDescent="0.2">
      <c r="D2383" s="139"/>
    </row>
    <row r="2384" spans="4:4" x14ac:dyDescent="0.2">
      <c r="D2384" s="139"/>
    </row>
    <row r="2385" spans="4:4" x14ac:dyDescent="0.2">
      <c r="D2385" s="139"/>
    </row>
    <row r="2386" spans="4:4" x14ac:dyDescent="0.2">
      <c r="D2386" s="139"/>
    </row>
    <row r="2387" spans="4:4" x14ac:dyDescent="0.2">
      <c r="D2387" s="139"/>
    </row>
    <row r="2388" spans="4:4" x14ac:dyDescent="0.2">
      <c r="D2388" s="139"/>
    </row>
    <row r="2389" spans="4:4" x14ac:dyDescent="0.2">
      <c r="D2389" s="139"/>
    </row>
    <row r="2390" spans="4:4" x14ac:dyDescent="0.2">
      <c r="D2390" s="139"/>
    </row>
    <row r="2391" spans="4:4" x14ac:dyDescent="0.2">
      <c r="D2391" s="139"/>
    </row>
    <row r="2392" spans="4:4" x14ac:dyDescent="0.2">
      <c r="D2392" s="139"/>
    </row>
    <row r="2393" spans="4:4" x14ac:dyDescent="0.2">
      <c r="D2393" s="139"/>
    </row>
    <row r="2394" spans="4:4" x14ac:dyDescent="0.2">
      <c r="D2394" s="139"/>
    </row>
    <row r="2395" spans="4:4" x14ac:dyDescent="0.2">
      <c r="D2395" s="139"/>
    </row>
    <row r="2396" spans="4:4" x14ac:dyDescent="0.2">
      <c r="D2396" s="139"/>
    </row>
    <row r="2397" spans="4:4" x14ac:dyDescent="0.2">
      <c r="D2397" s="139"/>
    </row>
    <row r="2398" spans="4:4" x14ac:dyDescent="0.2">
      <c r="D2398" s="139"/>
    </row>
    <row r="2399" spans="4:4" x14ac:dyDescent="0.2">
      <c r="D2399" s="139"/>
    </row>
    <row r="2400" spans="4:4" x14ac:dyDescent="0.2">
      <c r="D2400" s="139"/>
    </row>
    <row r="2401" spans="4:4" x14ac:dyDescent="0.2">
      <c r="D2401" s="139"/>
    </row>
    <row r="2402" spans="4:4" x14ac:dyDescent="0.2">
      <c r="D2402" s="139"/>
    </row>
    <row r="2403" spans="4:4" x14ac:dyDescent="0.2">
      <c r="D2403" s="139"/>
    </row>
    <row r="2404" spans="4:4" x14ac:dyDescent="0.2">
      <c r="D2404" s="139"/>
    </row>
    <row r="2405" spans="4:4" x14ac:dyDescent="0.2">
      <c r="D2405" s="139"/>
    </row>
    <row r="2406" spans="4:4" x14ac:dyDescent="0.2">
      <c r="D2406" s="139"/>
    </row>
    <row r="2407" spans="4:4" x14ac:dyDescent="0.2">
      <c r="D2407" s="139"/>
    </row>
    <row r="2408" spans="4:4" x14ac:dyDescent="0.2">
      <c r="D2408" s="139"/>
    </row>
    <row r="2409" spans="4:4" x14ac:dyDescent="0.2">
      <c r="D2409" s="139"/>
    </row>
    <row r="2410" spans="4:4" x14ac:dyDescent="0.2">
      <c r="D2410" s="139"/>
    </row>
    <row r="2411" spans="4:4" x14ac:dyDescent="0.2">
      <c r="D2411" s="139"/>
    </row>
    <row r="2412" spans="4:4" x14ac:dyDescent="0.2">
      <c r="D2412" s="139"/>
    </row>
    <row r="2413" spans="4:4" x14ac:dyDescent="0.2">
      <c r="D2413" s="139"/>
    </row>
    <row r="2414" spans="4:4" x14ac:dyDescent="0.2">
      <c r="D2414" s="139"/>
    </row>
    <row r="2415" spans="4:4" x14ac:dyDescent="0.2">
      <c r="D2415" s="139"/>
    </row>
    <row r="2416" spans="4:4" x14ac:dyDescent="0.2">
      <c r="D2416" s="139"/>
    </row>
    <row r="2417" spans="4:4" x14ac:dyDescent="0.2">
      <c r="D2417" s="139"/>
    </row>
    <row r="2418" spans="4:4" x14ac:dyDescent="0.2">
      <c r="D2418" s="139"/>
    </row>
    <row r="2419" spans="4:4" x14ac:dyDescent="0.2">
      <c r="D2419" s="139"/>
    </row>
    <row r="2420" spans="4:4" x14ac:dyDescent="0.2">
      <c r="D2420" s="139"/>
    </row>
    <row r="2421" spans="4:4" x14ac:dyDescent="0.2">
      <c r="D2421" s="139"/>
    </row>
    <row r="2422" spans="4:4" x14ac:dyDescent="0.2">
      <c r="D2422" s="139"/>
    </row>
    <row r="2423" spans="4:4" x14ac:dyDescent="0.2">
      <c r="D2423" s="139"/>
    </row>
    <row r="2424" spans="4:4" x14ac:dyDescent="0.2">
      <c r="D2424" s="139"/>
    </row>
    <row r="2425" spans="4:4" x14ac:dyDescent="0.2">
      <c r="D2425" s="139"/>
    </row>
    <row r="2426" spans="4:4" x14ac:dyDescent="0.2">
      <c r="D2426" s="139"/>
    </row>
    <row r="2427" spans="4:4" x14ac:dyDescent="0.2">
      <c r="D2427" s="139"/>
    </row>
    <row r="2428" spans="4:4" x14ac:dyDescent="0.2">
      <c r="D2428" s="139"/>
    </row>
    <row r="2429" spans="4:4" x14ac:dyDescent="0.2">
      <c r="D2429" s="139"/>
    </row>
    <row r="2430" spans="4:4" x14ac:dyDescent="0.2">
      <c r="D2430" s="139"/>
    </row>
    <row r="2431" spans="4:4" x14ac:dyDescent="0.2">
      <c r="D2431" s="139"/>
    </row>
    <row r="2432" spans="4:4" x14ac:dyDescent="0.2">
      <c r="D2432" s="139"/>
    </row>
    <row r="2433" spans="4:4" x14ac:dyDescent="0.2">
      <c r="D2433" s="139"/>
    </row>
    <row r="2434" spans="4:4" x14ac:dyDescent="0.2">
      <c r="D2434" s="139"/>
    </row>
    <row r="2435" spans="4:4" x14ac:dyDescent="0.2">
      <c r="D2435" s="139"/>
    </row>
    <row r="2436" spans="4:4" x14ac:dyDescent="0.2">
      <c r="D2436" s="139"/>
    </row>
    <row r="2437" spans="4:4" x14ac:dyDescent="0.2">
      <c r="D2437" s="139"/>
    </row>
    <row r="2438" spans="4:4" x14ac:dyDescent="0.2">
      <c r="D2438" s="139"/>
    </row>
    <row r="2439" spans="4:4" x14ac:dyDescent="0.2">
      <c r="D2439" s="139"/>
    </row>
    <row r="2440" spans="4:4" x14ac:dyDescent="0.2">
      <c r="D2440" s="139"/>
    </row>
    <row r="2441" spans="4:4" x14ac:dyDescent="0.2">
      <c r="D2441" s="139"/>
    </row>
    <row r="2442" spans="4:4" x14ac:dyDescent="0.2">
      <c r="D2442" s="139"/>
    </row>
    <row r="2443" spans="4:4" x14ac:dyDescent="0.2">
      <c r="D2443" s="139"/>
    </row>
    <row r="2444" spans="4:4" x14ac:dyDescent="0.2">
      <c r="D2444" s="139"/>
    </row>
    <row r="2445" spans="4:4" x14ac:dyDescent="0.2">
      <c r="D2445" s="139"/>
    </row>
    <row r="2446" spans="4:4" x14ac:dyDescent="0.2">
      <c r="D2446" s="139"/>
    </row>
    <row r="2447" spans="4:4" x14ac:dyDescent="0.2">
      <c r="D2447" s="139"/>
    </row>
    <row r="2448" spans="4:4" x14ac:dyDescent="0.2">
      <c r="D2448" s="139"/>
    </row>
    <row r="2449" spans="4:4" x14ac:dyDescent="0.2">
      <c r="D2449" s="139"/>
    </row>
    <row r="2450" spans="4:4" x14ac:dyDescent="0.2">
      <c r="D2450" s="139"/>
    </row>
    <row r="2451" spans="4:4" x14ac:dyDescent="0.2">
      <c r="D2451" s="139"/>
    </row>
    <row r="2452" spans="4:4" x14ac:dyDescent="0.2">
      <c r="D2452" s="139"/>
    </row>
    <row r="2453" spans="4:4" x14ac:dyDescent="0.2">
      <c r="D2453" s="139"/>
    </row>
    <row r="2454" spans="4:4" x14ac:dyDescent="0.2">
      <c r="D2454" s="139"/>
    </row>
    <row r="2455" spans="4:4" x14ac:dyDescent="0.2">
      <c r="D2455" s="139"/>
    </row>
    <row r="2456" spans="4:4" x14ac:dyDescent="0.2">
      <c r="D2456" s="139"/>
    </row>
    <row r="2457" spans="4:4" x14ac:dyDescent="0.2">
      <c r="D2457" s="139"/>
    </row>
    <row r="2458" spans="4:4" x14ac:dyDescent="0.2">
      <c r="D2458" s="139"/>
    </row>
    <row r="2459" spans="4:4" x14ac:dyDescent="0.2">
      <c r="D2459" s="139"/>
    </row>
    <row r="2460" spans="4:4" x14ac:dyDescent="0.2">
      <c r="D2460" s="139"/>
    </row>
    <row r="2461" spans="4:4" x14ac:dyDescent="0.2">
      <c r="D2461" s="139"/>
    </row>
    <row r="2462" spans="4:4" x14ac:dyDescent="0.2">
      <c r="D2462" s="139"/>
    </row>
    <row r="2463" spans="4:4" x14ac:dyDescent="0.2">
      <c r="D2463" s="139"/>
    </row>
    <row r="2464" spans="4:4" x14ac:dyDescent="0.2">
      <c r="D2464" s="139"/>
    </row>
    <row r="2465" spans="4:4" x14ac:dyDescent="0.2">
      <c r="D2465" s="139"/>
    </row>
    <row r="2466" spans="4:4" x14ac:dyDescent="0.2">
      <c r="D2466" s="139"/>
    </row>
    <row r="2467" spans="4:4" x14ac:dyDescent="0.2">
      <c r="D2467" s="139"/>
    </row>
    <row r="2468" spans="4:4" x14ac:dyDescent="0.2">
      <c r="D2468" s="139"/>
    </row>
    <row r="2469" spans="4:4" x14ac:dyDescent="0.2">
      <c r="D2469" s="139"/>
    </row>
    <row r="2470" spans="4:4" x14ac:dyDescent="0.2">
      <c r="D2470" s="139"/>
    </row>
    <row r="2471" spans="4:4" x14ac:dyDescent="0.2">
      <c r="D2471" s="139"/>
    </row>
    <row r="2472" spans="4:4" x14ac:dyDescent="0.2">
      <c r="D2472" s="139"/>
    </row>
    <row r="2473" spans="4:4" x14ac:dyDescent="0.2">
      <c r="D2473" s="139"/>
    </row>
    <row r="2474" spans="4:4" x14ac:dyDescent="0.2">
      <c r="D2474" s="139"/>
    </row>
    <row r="2475" spans="4:4" x14ac:dyDescent="0.2">
      <c r="D2475" s="139"/>
    </row>
    <row r="2476" spans="4:4" x14ac:dyDescent="0.2">
      <c r="D2476" s="139"/>
    </row>
    <row r="2477" spans="4:4" x14ac:dyDescent="0.2">
      <c r="D2477" s="139"/>
    </row>
    <row r="2478" spans="4:4" x14ac:dyDescent="0.2">
      <c r="D2478" s="139"/>
    </row>
    <row r="2479" spans="4:4" x14ac:dyDescent="0.2">
      <c r="D2479" s="139"/>
    </row>
    <row r="2480" spans="4:4" x14ac:dyDescent="0.2">
      <c r="D2480" s="139"/>
    </row>
    <row r="2481" spans="4:4" x14ac:dyDescent="0.2">
      <c r="D2481" s="139"/>
    </row>
    <row r="2482" spans="4:4" x14ac:dyDescent="0.2">
      <c r="D2482" s="139"/>
    </row>
    <row r="2483" spans="4:4" x14ac:dyDescent="0.2">
      <c r="D2483" s="139"/>
    </row>
    <row r="2484" spans="4:4" x14ac:dyDescent="0.2">
      <c r="D2484" s="139"/>
    </row>
    <row r="2485" spans="4:4" x14ac:dyDescent="0.2">
      <c r="D2485" s="139"/>
    </row>
    <row r="2486" spans="4:4" x14ac:dyDescent="0.2">
      <c r="D2486" s="139"/>
    </row>
    <row r="2487" spans="4:4" x14ac:dyDescent="0.2">
      <c r="D2487" s="139"/>
    </row>
    <row r="2488" spans="4:4" x14ac:dyDescent="0.2">
      <c r="D2488" s="139"/>
    </row>
    <row r="2489" spans="4:4" x14ac:dyDescent="0.2">
      <c r="D2489" s="139"/>
    </row>
    <row r="2490" spans="4:4" x14ac:dyDescent="0.2">
      <c r="D2490" s="139"/>
    </row>
    <row r="2491" spans="4:4" x14ac:dyDescent="0.2">
      <c r="D2491" s="139"/>
    </row>
    <row r="2492" spans="4:4" x14ac:dyDescent="0.2">
      <c r="D2492" s="139"/>
    </row>
    <row r="2493" spans="4:4" x14ac:dyDescent="0.2">
      <c r="D2493" s="139"/>
    </row>
    <row r="2494" spans="4:4" x14ac:dyDescent="0.2">
      <c r="D2494" s="139"/>
    </row>
    <row r="2495" spans="4:4" x14ac:dyDescent="0.2">
      <c r="D2495" s="139"/>
    </row>
    <row r="2496" spans="4:4" x14ac:dyDescent="0.2">
      <c r="D2496" s="139"/>
    </row>
    <row r="2497" spans="4:4" x14ac:dyDescent="0.2">
      <c r="D2497" s="139"/>
    </row>
    <row r="2498" spans="4:4" x14ac:dyDescent="0.2">
      <c r="D2498" s="139"/>
    </row>
    <row r="2499" spans="4:4" x14ac:dyDescent="0.2">
      <c r="D2499" s="139"/>
    </row>
    <row r="2500" spans="4:4" x14ac:dyDescent="0.2">
      <c r="D2500" s="139"/>
    </row>
    <row r="2501" spans="4:4" x14ac:dyDescent="0.2">
      <c r="D2501" s="139"/>
    </row>
    <row r="2502" spans="4:4" x14ac:dyDescent="0.2">
      <c r="D2502" s="139"/>
    </row>
    <row r="2503" spans="4:4" x14ac:dyDescent="0.2">
      <c r="D2503" s="139"/>
    </row>
    <row r="2504" spans="4:4" x14ac:dyDescent="0.2">
      <c r="D2504" s="139"/>
    </row>
    <row r="2505" spans="4:4" x14ac:dyDescent="0.2">
      <c r="D2505" s="139"/>
    </row>
    <row r="2506" spans="4:4" x14ac:dyDescent="0.2">
      <c r="D2506" s="139"/>
    </row>
    <row r="2507" spans="4:4" x14ac:dyDescent="0.2">
      <c r="D2507" s="139"/>
    </row>
    <row r="2508" spans="4:4" x14ac:dyDescent="0.2">
      <c r="D2508" s="139"/>
    </row>
    <row r="2509" spans="4:4" x14ac:dyDescent="0.2">
      <c r="D2509" s="139"/>
    </row>
    <row r="2510" spans="4:4" x14ac:dyDescent="0.2">
      <c r="D2510" s="139"/>
    </row>
    <row r="2511" spans="4:4" x14ac:dyDescent="0.2">
      <c r="D2511" s="139"/>
    </row>
    <row r="2512" spans="4:4" x14ac:dyDescent="0.2">
      <c r="D2512" s="139"/>
    </row>
    <row r="2513" spans="4:4" x14ac:dyDescent="0.2">
      <c r="D2513" s="139"/>
    </row>
    <row r="2514" spans="4:4" x14ac:dyDescent="0.2">
      <c r="D2514" s="139"/>
    </row>
    <row r="2515" spans="4:4" x14ac:dyDescent="0.2">
      <c r="D2515" s="139"/>
    </row>
    <row r="2516" spans="4:4" x14ac:dyDescent="0.2">
      <c r="D2516" s="139"/>
    </row>
    <row r="2517" spans="4:4" x14ac:dyDescent="0.2">
      <c r="D2517" s="139"/>
    </row>
    <row r="2518" spans="4:4" x14ac:dyDescent="0.2">
      <c r="D2518" s="139"/>
    </row>
    <row r="2519" spans="4:4" x14ac:dyDescent="0.2">
      <c r="D2519" s="139"/>
    </row>
    <row r="2520" spans="4:4" x14ac:dyDescent="0.2">
      <c r="D2520" s="139"/>
    </row>
    <row r="2521" spans="4:4" x14ac:dyDescent="0.2">
      <c r="D2521" s="139"/>
    </row>
    <row r="2522" spans="4:4" x14ac:dyDescent="0.2">
      <c r="D2522" s="139"/>
    </row>
    <row r="2523" spans="4:4" x14ac:dyDescent="0.2">
      <c r="D2523" s="139"/>
    </row>
    <row r="2524" spans="4:4" x14ac:dyDescent="0.2">
      <c r="D2524" s="139"/>
    </row>
    <row r="2525" spans="4:4" x14ac:dyDescent="0.2">
      <c r="D2525" s="139"/>
    </row>
    <row r="2526" spans="4:4" x14ac:dyDescent="0.2">
      <c r="D2526" s="139"/>
    </row>
    <row r="2527" spans="4:4" x14ac:dyDescent="0.2">
      <c r="D2527" s="139"/>
    </row>
    <row r="2528" spans="4:4" x14ac:dyDescent="0.2">
      <c r="D2528" s="139"/>
    </row>
    <row r="2529" spans="4:4" x14ac:dyDescent="0.2">
      <c r="D2529" s="139"/>
    </row>
    <row r="2530" spans="4:4" x14ac:dyDescent="0.2">
      <c r="D2530" s="139"/>
    </row>
    <row r="2531" spans="4:4" x14ac:dyDescent="0.2">
      <c r="D2531" s="139"/>
    </row>
    <row r="2532" spans="4:4" x14ac:dyDescent="0.2">
      <c r="D2532" s="139"/>
    </row>
    <row r="2533" spans="4:4" x14ac:dyDescent="0.2">
      <c r="D2533" s="139"/>
    </row>
    <row r="2534" spans="4:4" x14ac:dyDescent="0.2">
      <c r="D2534" s="139"/>
    </row>
    <row r="2535" spans="4:4" x14ac:dyDescent="0.2">
      <c r="D2535" s="139"/>
    </row>
    <row r="2536" spans="4:4" x14ac:dyDescent="0.2">
      <c r="D2536" s="139"/>
    </row>
    <row r="2537" spans="4:4" x14ac:dyDescent="0.2">
      <c r="D2537" s="139"/>
    </row>
    <row r="2538" spans="4:4" x14ac:dyDescent="0.2">
      <c r="D2538" s="139"/>
    </row>
    <row r="2539" spans="4:4" x14ac:dyDescent="0.2">
      <c r="D2539" s="139"/>
    </row>
    <row r="2540" spans="4:4" x14ac:dyDescent="0.2">
      <c r="D2540" s="139"/>
    </row>
    <row r="2541" spans="4:4" x14ac:dyDescent="0.2">
      <c r="D2541" s="139"/>
    </row>
    <row r="2542" spans="4:4" x14ac:dyDescent="0.2">
      <c r="D2542" s="139"/>
    </row>
    <row r="2543" spans="4:4" x14ac:dyDescent="0.2">
      <c r="D2543" s="139"/>
    </row>
    <row r="2544" spans="4:4" x14ac:dyDescent="0.2">
      <c r="D2544" s="139"/>
    </row>
    <row r="2545" spans="4:4" x14ac:dyDescent="0.2">
      <c r="D2545" s="139"/>
    </row>
    <row r="2546" spans="4:4" x14ac:dyDescent="0.2">
      <c r="D2546" s="139"/>
    </row>
    <row r="2547" spans="4:4" x14ac:dyDescent="0.2">
      <c r="D2547" s="139"/>
    </row>
    <row r="2548" spans="4:4" x14ac:dyDescent="0.2">
      <c r="D2548" s="139"/>
    </row>
    <row r="2549" spans="4:4" x14ac:dyDescent="0.2">
      <c r="D2549" s="139"/>
    </row>
    <row r="2550" spans="4:4" x14ac:dyDescent="0.2">
      <c r="D2550" s="139"/>
    </row>
    <row r="2551" spans="4:4" x14ac:dyDescent="0.2">
      <c r="D2551" s="139"/>
    </row>
    <row r="2552" spans="4:4" x14ac:dyDescent="0.2">
      <c r="D2552" s="139"/>
    </row>
    <row r="2553" spans="4:4" x14ac:dyDescent="0.2">
      <c r="D2553" s="139"/>
    </row>
    <row r="2554" spans="4:4" x14ac:dyDescent="0.2">
      <c r="D2554" s="139"/>
    </row>
    <row r="2555" spans="4:4" x14ac:dyDescent="0.2">
      <c r="D2555" s="139"/>
    </row>
    <row r="2556" spans="4:4" x14ac:dyDescent="0.2">
      <c r="D2556" s="139"/>
    </row>
    <row r="2557" spans="4:4" x14ac:dyDescent="0.2">
      <c r="D2557" s="139"/>
    </row>
    <row r="2558" spans="4:4" x14ac:dyDescent="0.2">
      <c r="D2558" s="139"/>
    </row>
    <row r="2559" spans="4:4" x14ac:dyDescent="0.2">
      <c r="D2559" s="139"/>
    </row>
    <row r="2560" spans="4:4" x14ac:dyDescent="0.2">
      <c r="D2560" s="139"/>
    </row>
    <row r="2561" spans="4:4" x14ac:dyDescent="0.2">
      <c r="D2561" s="139"/>
    </row>
    <row r="2562" spans="4:4" x14ac:dyDescent="0.2">
      <c r="D2562" s="139"/>
    </row>
    <row r="2563" spans="4:4" x14ac:dyDescent="0.2">
      <c r="D2563" s="139"/>
    </row>
    <row r="2564" spans="4:4" x14ac:dyDescent="0.2">
      <c r="D2564" s="139"/>
    </row>
    <row r="2565" spans="4:4" x14ac:dyDescent="0.2">
      <c r="D2565" s="139"/>
    </row>
    <row r="2566" spans="4:4" x14ac:dyDescent="0.2">
      <c r="D2566" s="139"/>
    </row>
    <row r="2567" spans="4:4" x14ac:dyDescent="0.2">
      <c r="D2567" s="139"/>
    </row>
    <row r="2568" spans="4:4" x14ac:dyDescent="0.2">
      <c r="D2568" s="139"/>
    </row>
    <row r="2569" spans="4:4" x14ac:dyDescent="0.2">
      <c r="D2569" s="139"/>
    </row>
    <row r="2570" spans="4:4" x14ac:dyDescent="0.2">
      <c r="D2570" s="139"/>
    </row>
    <row r="2571" spans="4:4" x14ac:dyDescent="0.2">
      <c r="D2571" s="139"/>
    </row>
    <row r="2572" spans="4:4" x14ac:dyDescent="0.2">
      <c r="D2572" s="139"/>
    </row>
    <row r="2573" spans="4:4" x14ac:dyDescent="0.2">
      <c r="D2573" s="139"/>
    </row>
    <row r="2574" spans="4:4" x14ac:dyDescent="0.2">
      <c r="D2574" s="139"/>
    </row>
    <row r="2575" spans="4:4" x14ac:dyDescent="0.2">
      <c r="D2575" s="139"/>
    </row>
    <row r="2576" spans="4:4" x14ac:dyDescent="0.2">
      <c r="D2576" s="139"/>
    </row>
    <row r="2577" spans="4:4" x14ac:dyDescent="0.2">
      <c r="D2577" s="139"/>
    </row>
    <row r="2578" spans="4:4" x14ac:dyDescent="0.2">
      <c r="D2578" s="139"/>
    </row>
    <row r="2579" spans="4:4" x14ac:dyDescent="0.2">
      <c r="D2579" s="139"/>
    </row>
    <row r="2580" spans="4:4" x14ac:dyDescent="0.2">
      <c r="D2580" s="139"/>
    </row>
    <row r="2581" spans="4:4" x14ac:dyDescent="0.2">
      <c r="D2581" s="139"/>
    </row>
    <row r="2582" spans="4:4" x14ac:dyDescent="0.2">
      <c r="D2582" s="139"/>
    </row>
    <row r="2583" spans="4:4" x14ac:dyDescent="0.2">
      <c r="D2583" s="139"/>
    </row>
    <row r="2584" spans="4:4" x14ac:dyDescent="0.2">
      <c r="D2584" s="139"/>
    </row>
    <row r="2585" spans="4:4" x14ac:dyDescent="0.2">
      <c r="D2585" s="139"/>
    </row>
    <row r="2586" spans="4:4" x14ac:dyDescent="0.2">
      <c r="D2586" s="139"/>
    </row>
    <row r="2587" spans="4:4" x14ac:dyDescent="0.2">
      <c r="D2587" s="139"/>
    </row>
    <row r="2588" spans="4:4" x14ac:dyDescent="0.2">
      <c r="D2588" s="139"/>
    </row>
    <row r="2589" spans="4:4" x14ac:dyDescent="0.2">
      <c r="D2589" s="139"/>
    </row>
    <row r="2590" spans="4:4" x14ac:dyDescent="0.2">
      <c r="D2590" s="139"/>
    </row>
    <row r="2591" spans="4:4" x14ac:dyDescent="0.2">
      <c r="D2591" s="139"/>
    </row>
    <row r="2592" spans="4:4" x14ac:dyDescent="0.2">
      <c r="D2592" s="139"/>
    </row>
    <row r="2593" spans="4:4" x14ac:dyDescent="0.2">
      <c r="D2593" s="139"/>
    </row>
    <row r="2594" spans="4:4" x14ac:dyDescent="0.2">
      <c r="D2594" s="139"/>
    </row>
    <row r="2595" spans="4:4" x14ac:dyDescent="0.2">
      <c r="D2595" s="139"/>
    </row>
    <row r="2596" spans="4:4" x14ac:dyDescent="0.2">
      <c r="D2596" s="139"/>
    </row>
    <row r="2597" spans="4:4" x14ac:dyDescent="0.2">
      <c r="D2597" s="139"/>
    </row>
    <row r="2598" spans="4:4" x14ac:dyDescent="0.2">
      <c r="D2598" s="139"/>
    </row>
    <row r="2599" spans="4:4" x14ac:dyDescent="0.2">
      <c r="D2599" s="139"/>
    </row>
    <row r="2600" spans="4:4" x14ac:dyDescent="0.2">
      <c r="D2600" s="139"/>
    </row>
    <row r="2601" spans="4:4" x14ac:dyDescent="0.2">
      <c r="D2601" s="139"/>
    </row>
    <row r="2602" spans="4:4" x14ac:dyDescent="0.2">
      <c r="D2602" s="139"/>
    </row>
    <row r="2603" spans="4:4" x14ac:dyDescent="0.2">
      <c r="D2603" s="139"/>
    </row>
    <row r="2604" spans="4:4" x14ac:dyDescent="0.2">
      <c r="D2604" s="139"/>
    </row>
    <row r="2605" spans="4:4" x14ac:dyDescent="0.2">
      <c r="D2605" s="139"/>
    </row>
    <row r="2606" spans="4:4" x14ac:dyDescent="0.2">
      <c r="D2606" s="139"/>
    </row>
    <row r="2607" spans="4:4" x14ac:dyDescent="0.2">
      <c r="D2607" s="139"/>
    </row>
    <row r="2608" spans="4:4" x14ac:dyDescent="0.2">
      <c r="D2608" s="139"/>
    </row>
    <row r="2609" spans="4:4" x14ac:dyDescent="0.2">
      <c r="D2609" s="139"/>
    </row>
    <row r="2610" spans="4:4" x14ac:dyDescent="0.2">
      <c r="D2610" s="139"/>
    </row>
    <row r="2611" spans="4:4" x14ac:dyDescent="0.2">
      <c r="D2611" s="139"/>
    </row>
    <row r="2612" spans="4:4" x14ac:dyDescent="0.2">
      <c r="D2612" s="139"/>
    </row>
    <row r="2613" spans="4:4" x14ac:dyDescent="0.2">
      <c r="D2613" s="139"/>
    </row>
    <row r="2614" spans="4:4" x14ac:dyDescent="0.2">
      <c r="D2614" s="139"/>
    </row>
    <row r="2615" spans="4:4" x14ac:dyDescent="0.2">
      <c r="D2615" s="139"/>
    </row>
    <row r="2616" spans="4:4" x14ac:dyDescent="0.2">
      <c r="D2616" s="139"/>
    </row>
    <row r="2617" spans="4:4" x14ac:dyDescent="0.2">
      <c r="D2617" s="139"/>
    </row>
    <row r="2618" spans="4:4" x14ac:dyDescent="0.2">
      <c r="D2618" s="139"/>
    </row>
    <row r="2619" spans="4:4" x14ac:dyDescent="0.2">
      <c r="D2619" s="139"/>
    </row>
    <row r="2620" spans="4:4" x14ac:dyDescent="0.2">
      <c r="D2620" s="139"/>
    </row>
    <row r="2621" spans="4:4" x14ac:dyDescent="0.2">
      <c r="D2621" s="139"/>
    </row>
    <row r="2622" spans="4:4" x14ac:dyDescent="0.2">
      <c r="D2622" s="139"/>
    </row>
    <row r="2623" spans="4:4" x14ac:dyDescent="0.2">
      <c r="D2623" s="139"/>
    </row>
    <row r="2624" spans="4:4" x14ac:dyDescent="0.2">
      <c r="D2624" s="139"/>
    </row>
    <row r="2625" spans="4:4" x14ac:dyDescent="0.2">
      <c r="D2625" s="139"/>
    </row>
    <row r="2626" spans="4:4" x14ac:dyDescent="0.2">
      <c r="D2626" s="139"/>
    </row>
    <row r="2627" spans="4:4" x14ac:dyDescent="0.2">
      <c r="D2627" s="139"/>
    </row>
    <row r="2628" spans="4:4" x14ac:dyDescent="0.2">
      <c r="D2628" s="139"/>
    </row>
    <row r="2629" spans="4:4" x14ac:dyDescent="0.2">
      <c r="D2629" s="139"/>
    </row>
    <row r="2630" spans="4:4" x14ac:dyDescent="0.2">
      <c r="D2630" s="139"/>
    </row>
    <row r="2631" spans="4:4" x14ac:dyDescent="0.2">
      <c r="D2631" s="139"/>
    </row>
    <row r="2632" spans="4:4" x14ac:dyDescent="0.2">
      <c r="D2632" s="139"/>
    </row>
    <row r="2633" spans="4:4" x14ac:dyDescent="0.2">
      <c r="D2633" s="139"/>
    </row>
    <row r="2634" spans="4:4" x14ac:dyDescent="0.2">
      <c r="D2634" s="139"/>
    </row>
    <row r="2635" spans="4:4" x14ac:dyDescent="0.2">
      <c r="D2635" s="139"/>
    </row>
    <row r="2636" spans="4:4" x14ac:dyDescent="0.2">
      <c r="D2636" s="139"/>
    </row>
    <row r="2637" spans="4:4" x14ac:dyDescent="0.2">
      <c r="D2637" s="139"/>
    </row>
    <row r="2638" spans="4:4" x14ac:dyDescent="0.2">
      <c r="D2638" s="139"/>
    </row>
    <row r="2639" spans="4:4" x14ac:dyDescent="0.2">
      <c r="D2639" s="139"/>
    </row>
    <row r="2640" spans="4:4" x14ac:dyDescent="0.2">
      <c r="D2640" s="139"/>
    </row>
    <row r="2641" spans="4:4" x14ac:dyDescent="0.2">
      <c r="D2641" s="139"/>
    </row>
    <row r="2642" spans="4:4" x14ac:dyDescent="0.2">
      <c r="D2642" s="139"/>
    </row>
    <row r="2643" spans="4:4" x14ac:dyDescent="0.2">
      <c r="D2643" s="139"/>
    </row>
    <row r="2644" spans="4:4" x14ac:dyDescent="0.2">
      <c r="D2644" s="139"/>
    </row>
    <row r="2645" spans="4:4" x14ac:dyDescent="0.2">
      <c r="D2645" s="139"/>
    </row>
    <row r="2646" spans="4:4" x14ac:dyDescent="0.2">
      <c r="D2646" s="139"/>
    </row>
    <row r="2647" spans="4:4" x14ac:dyDescent="0.2">
      <c r="D2647" s="139"/>
    </row>
    <row r="2648" spans="4:4" x14ac:dyDescent="0.2">
      <c r="D2648" s="139"/>
    </row>
    <row r="2649" spans="4:4" x14ac:dyDescent="0.2">
      <c r="D2649" s="139"/>
    </row>
    <row r="2650" spans="4:4" x14ac:dyDescent="0.2">
      <c r="D2650" s="139"/>
    </row>
    <row r="2651" spans="4:4" x14ac:dyDescent="0.2">
      <c r="D2651" s="139"/>
    </row>
    <row r="2652" spans="4:4" x14ac:dyDescent="0.2">
      <c r="D2652" s="139"/>
    </row>
    <row r="2653" spans="4:4" x14ac:dyDescent="0.2">
      <c r="D2653" s="139"/>
    </row>
    <row r="2654" spans="4:4" x14ac:dyDescent="0.2">
      <c r="D2654" s="139"/>
    </row>
    <row r="2655" spans="4:4" x14ac:dyDescent="0.2">
      <c r="D2655" s="139"/>
    </row>
    <row r="2656" spans="4:4" x14ac:dyDescent="0.2">
      <c r="D2656" s="139"/>
    </row>
    <row r="2657" spans="4:4" x14ac:dyDescent="0.2">
      <c r="D2657" s="139"/>
    </row>
    <row r="2658" spans="4:4" x14ac:dyDescent="0.2">
      <c r="D2658" s="139"/>
    </row>
    <row r="2659" spans="4:4" x14ac:dyDescent="0.2">
      <c r="D2659" s="139"/>
    </row>
    <row r="2660" spans="4:4" x14ac:dyDescent="0.2">
      <c r="D2660" s="139"/>
    </row>
    <row r="2661" spans="4:4" x14ac:dyDescent="0.2">
      <c r="D2661" s="139"/>
    </row>
    <row r="2662" spans="4:4" x14ac:dyDescent="0.2">
      <c r="D2662" s="139"/>
    </row>
    <row r="2663" spans="4:4" x14ac:dyDescent="0.2">
      <c r="D2663" s="139"/>
    </row>
    <row r="2664" spans="4:4" x14ac:dyDescent="0.2">
      <c r="D2664" s="139"/>
    </row>
    <row r="2665" spans="4:4" x14ac:dyDescent="0.2">
      <c r="D2665" s="139"/>
    </row>
    <row r="2666" spans="4:4" x14ac:dyDescent="0.2">
      <c r="D2666" s="139"/>
    </row>
    <row r="2667" spans="4:4" x14ac:dyDescent="0.2">
      <c r="D2667" s="139"/>
    </row>
    <row r="2668" spans="4:4" x14ac:dyDescent="0.2">
      <c r="D2668" s="139"/>
    </row>
    <row r="2669" spans="4:4" x14ac:dyDescent="0.2">
      <c r="D2669" s="139"/>
    </row>
    <row r="2670" spans="4:4" x14ac:dyDescent="0.2">
      <c r="D2670" s="139"/>
    </row>
    <row r="2671" spans="4:4" x14ac:dyDescent="0.2">
      <c r="D2671" s="139"/>
    </row>
    <row r="2672" spans="4:4" x14ac:dyDescent="0.2">
      <c r="D2672" s="139"/>
    </row>
    <row r="2673" spans="4:4" x14ac:dyDescent="0.2">
      <c r="D2673" s="139"/>
    </row>
    <row r="2674" spans="4:4" x14ac:dyDescent="0.2">
      <c r="D2674" s="139"/>
    </row>
    <row r="2675" spans="4:4" x14ac:dyDescent="0.2">
      <c r="D2675" s="139"/>
    </row>
    <row r="2676" spans="4:4" x14ac:dyDescent="0.2">
      <c r="D2676" s="139"/>
    </row>
    <row r="2677" spans="4:4" x14ac:dyDescent="0.2">
      <c r="D2677" s="139"/>
    </row>
    <row r="2678" spans="4:4" x14ac:dyDescent="0.2">
      <c r="D2678" s="139"/>
    </row>
    <row r="2679" spans="4:4" x14ac:dyDescent="0.2">
      <c r="D2679" s="139"/>
    </row>
    <row r="2680" spans="4:4" x14ac:dyDescent="0.2">
      <c r="D2680" s="139"/>
    </row>
    <row r="2681" spans="4:4" x14ac:dyDescent="0.2">
      <c r="D2681" s="139"/>
    </row>
    <row r="2682" spans="4:4" x14ac:dyDescent="0.2">
      <c r="D2682" s="139"/>
    </row>
    <row r="2683" spans="4:4" x14ac:dyDescent="0.2">
      <c r="D2683" s="139"/>
    </row>
    <row r="2684" spans="4:4" x14ac:dyDescent="0.2">
      <c r="D2684" s="139"/>
    </row>
    <row r="2685" spans="4:4" x14ac:dyDescent="0.2">
      <c r="D2685" s="139"/>
    </row>
    <row r="2686" spans="4:4" x14ac:dyDescent="0.2">
      <c r="D2686" s="139"/>
    </row>
    <row r="2687" spans="4:4" x14ac:dyDescent="0.2">
      <c r="D2687" s="139"/>
    </row>
    <row r="2688" spans="4:4" x14ac:dyDescent="0.2">
      <c r="D2688" s="139"/>
    </row>
    <row r="2689" spans="4:4" x14ac:dyDescent="0.2">
      <c r="D2689" s="139"/>
    </row>
    <row r="2690" spans="4:4" x14ac:dyDescent="0.2">
      <c r="D2690" s="139"/>
    </row>
    <row r="2691" spans="4:4" x14ac:dyDescent="0.2">
      <c r="D2691" s="139"/>
    </row>
    <row r="2692" spans="4:4" x14ac:dyDescent="0.2">
      <c r="D2692" s="139"/>
    </row>
    <row r="2693" spans="4:4" x14ac:dyDescent="0.2">
      <c r="D2693" s="139"/>
    </row>
    <row r="2694" spans="4:4" x14ac:dyDescent="0.2">
      <c r="D2694" s="139"/>
    </row>
    <row r="2695" spans="4:4" x14ac:dyDescent="0.2">
      <c r="D2695" s="139"/>
    </row>
    <row r="2696" spans="4:4" x14ac:dyDescent="0.2">
      <c r="D2696" s="139"/>
    </row>
    <row r="2697" spans="4:4" x14ac:dyDescent="0.2">
      <c r="D2697" s="139"/>
    </row>
    <row r="2698" spans="4:4" x14ac:dyDescent="0.2">
      <c r="D2698" s="139"/>
    </row>
    <row r="2699" spans="4:4" x14ac:dyDescent="0.2">
      <c r="D2699" s="139"/>
    </row>
    <row r="2700" spans="4:4" x14ac:dyDescent="0.2">
      <c r="D2700" s="139"/>
    </row>
    <row r="2701" spans="4:4" x14ac:dyDescent="0.2">
      <c r="D2701" s="139"/>
    </row>
    <row r="2702" spans="4:4" x14ac:dyDescent="0.2">
      <c r="D2702" s="139"/>
    </row>
    <row r="2703" spans="4:4" x14ac:dyDescent="0.2">
      <c r="D2703" s="139"/>
    </row>
    <row r="2704" spans="4:4" x14ac:dyDescent="0.2">
      <c r="D2704" s="139"/>
    </row>
    <row r="2705" spans="4:4" x14ac:dyDescent="0.2">
      <c r="D2705" s="139"/>
    </row>
    <row r="2706" spans="4:4" x14ac:dyDescent="0.2">
      <c r="D2706" s="139"/>
    </row>
    <row r="2707" spans="4:4" x14ac:dyDescent="0.2">
      <c r="D2707" s="139"/>
    </row>
    <row r="2708" spans="4:4" x14ac:dyDescent="0.2">
      <c r="D2708" s="139"/>
    </row>
    <row r="2709" spans="4:4" x14ac:dyDescent="0.2">
      <c r="D2709" s="139"/>
    </row>
    <row r="2710" spans="4:4" x14ac:dyDescent="0.2">
      <c r="D2710" s="139"/>
    </row>
    <row r="2711" spans="4:4" x14ac:dyDescent="0.2">
      <c r="D2711" s="139"/>
    </row>
    <row r="2712" spans="4:4" x14ac:dyDescent="0.2">
      <c r="D2712" s="139"/>
    </row>
    <row r="2713" spans="4:4" x14ac:dyDescent="0.2">
      <c r="D2713" s="139"/>
    </row>
    <row r="2714" spans="4:4" x14ac:dyDescent="0.2">
      <c r="D2714" s="139"/>
    </row>
    <row r="2715" spans="4:4" x14ac:dyDescent="0.2">
      <c r="D2715" s="139"/>
    </row>
    <row r="2716" spans="4:4" x14ac:dyDescent="0.2">
      <c r="D2716" s="139"/>
    </row>
    <row r="2717" spans="4:4" x14ac:dyDescent="0.2">
      <c r="D2717" s="139"/>
    </row>
    <row r="2718" spans="4:4" x14ac:dyDescent="0.2">
      <c r="D2718" s="139"/>
    </row>
    <row r="2719" spans="4:4" x14ac:dyDescent="0.2">
      <c r="D2719" s="139"/>
    </row>
    <row r="2720" spans="4:4" x14ac:dyDescent="0.2">
      <c r="D2720" s="139"/>
    </row>
    <row r="2721" spans="4:4" x14ac:dyDescent="0.2">
      <c r="D2721" s="139"/>
    </row>
    <row r="2722" spans="4:4" x14ac:dyDescent="0.2">
      <c r="D2722" s="139"/>
    </row>
    <row r="2723" spans="4:4" x14ac:dyDescent="0.2">
      <c r="D2723" s="139"/>
    </row>
    <row r="2724" spans="4:4" x14ac:dyDescent="0.2">
      <c r="D2724" s="139"/>
    </row>
    <row r="2725" spans="4:4" x14ac:dyDescent="0.2">
      <c r="D2725" s="139"/>
    </row>
    <row r="2726" spans="4:4" x14ac:dyDescent="0.2">
      <c r="D2726" s="139"/>
    </row>
    <row r="2727" spans="4:4" x14ac:dyDescent="0.2">
      <c r="D2727" s="139"/>
    </row>
    <row r="2728" spans="4:4" x14ac:dyDescent="0.2">
      <c r="D2728" s="139"/>
    </row>
    <row r="2729" spans="4:4" x14ac:dyDescent="0.2">
      <c r="D2729" s="139"/>
    </row>
    <row r="2730" spans="4:4" x14ac:dyDescent="0.2">
      <c r="D2730" s="139"/>
    </row>
    <row r="2731" spans="4:4" x14ac:dyDescent="0.2">
      <c r="D2731" s="139"/>
    </row>
    <row r="2732" spans="4:4" x14ac:dyDescent="0.2">
      <c r="D2732" s="139"/>
    </row>
    <row r="2733" spans="4:4" x14ac:dyDescent="0.2">
      <c r="D2733" s="139"/>
    </row>
    <row r="2734" spans="4:4" x14ac:dyDescent="0.2">
      <c r="D2734" s="139"/>
    </row>
    <row r="2735" spans="4:4" x14ac:dyDescent="0.2">
      <c r="D2735" s="139"/>
    </row>
    <row r="2736" spans="4:4" x14ac:dyDescent="0.2">
      <c r="D2736" s="139"/>
    </row>
    <row r="2737" spans="4:4" x14ac:dyDescent="0.2">
      <c r="D2737" s="139"/>
    </row>
    <row r="2738" spans="4:4" x14ac:dyDescent="0.2">
      <c r="D2738" s="139"/>
    </row>
    <row r="2739" spans="4:4" x14ac:dyDescent="0.2">
      <c r="D2739" s="139"/>
    </row>
    <row r="2740" spans="4:4" x14ac:dyDescent="0.2">
      <c r="D2740" s="139"/>
    </row>
    <row r="2741" spans="4:4" x14ac:dyDescent="0.2">
      <c r="D2741" s="139"/>
    </row>
    <row r="2742" spans="4:4" x14ac:dyDescent="0.2">
      <c r="D2742" s="139"/>
    </row>
    <row r="2743" spans="4:4" x14ac:dyDescent="0.2">
      <c r="D2743" s="139"/>
    </row>
    <row r="2744" spans="4:4" x14ac:dyDescent="0.2">
      <c r="D2744" s="139"/>
    </row>
    <row r="2745" spans="4:4" x14ac:dyDescent="0.2">
      <c r="D2745" s="139"/>
    </row>
    <row r="2746" spans="4:4" x14ac:dyDescent="0.2">
      <c r="D2746" s="139"/>
    </row>
    <row r="2747" spans="4:4" x14ac:dyDescent="0.2">
      <c r="D2747" s="139"/>
    </row>
    <row r="2748" spans="4:4" x14ac:dyDescent="0.2">
      <c r="D2748" s="139"/>
    </row>
    <row r="2749" spans="4:4" x14ac:dyDescent="0.2">
      <c r="D2749" s="139"/>
    </row>
    <row r="2750" spans="4:4" x14ac:dyDescent="0.2">
      <c r="D2750" s="139"/>
    </row>
    <row r="2751" spans="4:4" x14ac:dyDescent="0.2">
      <c r="D2751" s="139"/>
    </row>
    <row r="2752" spans="4:4" x14ac:dyDescent="0.2">
      <c r="D2752" s="139"/>
    </row>
    <row r="2753" spans="4:4" x14ac:dyDescent="0.2">
      <c r="D2753" s="139"/>
    </row>
    <row r="2754" spans="4:4" x14ac:dyDescent="0.2">
      <c r="D2754" s="139"/>
    </row>
    <row r="2755" spans="4:4" x14ac:dyDescent="0.2">
      <c r="D2755" s="139"/>
    </row>
    <row r="2756" spans="4:4" x14ac:dyDescent="0.2">
      <c r="D2756" s="139"/>
    </row>
    <row r="2757" spans="4:4" x14ac:dyDescent="0.2">
      <c r="D2757" s="139"/>
    </row>
    <row r="2758" spans="4:4" x14ac:dyDescent="0.2">
      <c r="D2758" s="139"/>
    </row>
    <row r="2759" spans="4:4" x14ac:dyDescent="0.2">
      <c r="D2759" s="139"/>
    </row>
    <row r="2760" spans="4:4" x14ac:dyDescent="0.2">
      <c r="D2760" s="139"/>
    </row>
    <row r="2761" spans="4:4" x14ac:dyDescent="0.2">
      <c r="D2761" s="139"/>
    </row>
    <row r="2762" spans="4:4" x14ac:dyDescent="0.2">
      <c r="D2762" s="139"/>
    </row>
    <row r="2763" spans="4:4" x14ac:dyDescent="0.2">
      <c r="D2763" s="139"/>
    </row>
    <row r="2764" spans="4:4" x14ac:dyDescent="0.2">
      <c r="D2764" s="139"/>
    </row>
    <row r="2765" spans="4:4" x14ac:dyDescent="0.2">
      <c r="D2765" s="139"/>
    </row>
    <row r="2766" spans="4:4" x14ac:dyDescent="0.2">
      <c r="D2766" s="139"/>
    </row>
    <row r="2767" spans="4:4" x14ac:dyDescent="0.2">
      <c r="D2767" s="139"/>
    </row>
    <row r="2768" spans="4:4" x14ac:dyDescent="0.2">
      <c r="D2768" s="139"/>
    </row>
    <row r="2769" spans="4:4" x14ac:dyDescent="0.2">
      <c r="D2769" s="139"/>
    </row>
    <row r="2770" spans="4:4" x14ac:dyDescent="0.2">
      <c r="D2770" s="139"/>
    </row>
    <row r="2771" spans="4:4" x14ac:dyDescent="0.2">
      <c r="D2771" s="139"/>
    </row>
    <row r="2772" spans="4:4" x14ac:dyDescent="0.2">
      <c r="D2772" s="139"/>
    </row>
    <row r="2773" spans="4:4" x14ac:dyDescent="0.2">
      <c r="D2773" s="139"/>
    </row>
    <row r="2774" spans="4:4" x14ac:dyDescent="0.2">
      <c r="D2774" s="139"/>
    </row>
    <row r="2775" spans="4:4" x14ac:dyDescent="0.2">
      <c r="D2775" s="139"/>
    </row>
    <row r="2776" spans="4:4" x14ac:dyDescent="0.2">
      <c r="D2776" s="139"/>
    </row>
    <row r="2777" spans="4:4" x14ac:dyDescent="0.2">
      <c r="D2777" s="139"/>
    </row>
    <row r="2778" spans="4:4" x14ac:dyDescent="0.2">
      <c r="D2778" s="139"/>
    </row>
    <row r="2779" spans="4:4" x14ac:dyDescent="0.2">
      <c r="D2779" s="139"/>
    </row>
    <row r="2780" spans="4:4" x14ac:dyDescent="0.2">
      <c r="D2780" s="139"/>
    </row>
    <row r="2781" spans="4:4" x14ac:dyDescent="0.2">
      <c r="D2781" s="139"/>
    </row>
    <row r="2782" spans="4:4" x14ac:dyDescent="0.2">
      <c r="D2782" s="139"/>
    </row>
    <row r="2783" spans="4:4" x14ac:dyDescent="0.2">
      <c r="D2783" s="139"/>
    </row>
    <row r="2784" spans="4:4" x14ac:dyDescent="0.2">
      <c r="D2784" s="139"/>
    </row>
    <row r="2785" spans="4:4" x14ac:dyDescent="0.2">
      <c r="D2785" s="139"/>
    </row>
    <row r="2786" spans="4:4" x14ac:dyDescent="0.2">
      <c r="D2786" s="139"/>
    </row>
    <row r="2787" spans="4:4" x14ac:dyDescent="0.2">
      <c r="D2787" s="139"/>
    </row>
    <row r="2788" spans="4:4" x14ac:dyDescent="0.2">
      <c r="D2788" s="139"/>
    </row>
    <row r="2789" spans="4:4" x14ac:dyDescent="0.2">
      <c r="D2789" s="139"/>
    </row>
    <row r="2790" spans="4:4" x14ac:dyDescent="0.2">
      <c r="D2790" s="139"/>
    </row>
    <row r="2791" spans="4:4" x14ac:dyDescent="0.2">
      <c r="D2791" s="139"/>
    </row>
    <row r="2792" spans="4:4" x14ac:dyDescent="0.2">
      <c r="D2792" s="139"/>
    </row>
    <row r="2793" spans="4:4" x14ac:dyDescent="0.2">
      <c r="D2793" s="139"/>
    </row>
    <row r="2794" spans="4:4" x14ac:dyDescent="0.2">
      <c r="D2794" s="139"/>
    </row>
    <row r="2795" spans="4:4" x14ac:dyDescent="0.2">
      <c r="D2795" s="139"/>
    </row>
    <row r="2796" spans="4:4" x14ac:dyDescent="0.2">
      <c r="D2796" s="139"/>
    </row>
    <row r="2797" spans="4:4" x14ac:dyDescent="0.2">
      <c r="D2797" s="139"/>
    </row>
    <row r="2798" spans="4:4" x14ac:dyDescent="0.2">
      <c r="D2798" s="139"/>
    </row>
    <row r="2799" spans="4:4" x14ac:dyDescent="0.2">
      <c r="D2799" s="139"/>
    </row>
    <row r="2800" spans="4:4" x14ac:dyDescent="0.2">
      <c r="D2800" s="139"/>
    </row>
    <row r="2801" spans="4:4" x14ac:dyDescent="0.2">
      <c r="D2801" s="139"/>
    </row>
    <row r="2802" spans="4:4" x14ac:dyDescent="0.2">
      <c r="D2802" s="139"/>
    </row>
    <row r="2803" spans="4:4" x14ac:dyDescent="0.2">
      <c r="D2803" s="139"/>
    </row>
    <row r="2804" spans="4:4" x14ac:dyDescent="0.2">
      <c r="D2804" s="139"/>
    </row>
    <row r="2805" spans="4:4" x14ac:dyDescent="0.2">
      <c r="D2805" s="139"/>
    </row>
    <row r="2806" spans="4:4" x14ac:dyDescent="0.2">
      <c r="D2806" s="139"/>
    </row>
    <row r="2807" spans="4:4" x14ac:dyDescent="0.2">
      <c r="D2807" s="139"/>
    </row>
    <row r="2808" spans="4:4" x14ac:dyDescent="0.2">
      <c r="D2808" s="139"/>
    </row>
    <row r="2809" spans="4:4" x14ac:dyDescent="0.2">
      <c r="D2809" s="139"/>
    </row>
    <row r="2810" spans="4:4" x14ac:dyDescent="0.2">
      <c r="D2810" s="139"/>
    </row>
    <row r="2811" spans="4:4" x14ac:dyDescent="0.2">
      <c r="D2811" s="139"/>
    </row>
    <row r="2812" spans="4:4" x14ac:dyDescent="0.2">
      <c r="D2812" s="139"/>
    </row>
    <row r="2813" spans="4:4" x14ac:dyDescent="0.2">
      <c r="D2813" s="139"/>
    </row>
    <row r="2814" spans="4:4" x14ac:dyDescent="0.2">
      <c r="D2814" s="139"/>
    </row>
    <row r="2815" spans="4:4" x14ac:dyDescent="0.2">
      <c r="D2815" s="139"/>
    </row>
    <row r="2816" spans="4:4" x14ac:dyDescent="0.2">
      <c r="D2816" s="139"/>
    </row>
    <row r="2817" spans="4:4" x14ac:dyDescent="0.2">
      <c r="D2817" s="139"/>
    </row>
    <row r="2818" spans="4:4" x14ac:dyDescent="0.2">
      <c r="D2818" s="139"/>
    </row>
    <row r="2819" spans="4:4" x14ac:dyDescent="0.2">
      <c r="D2819" s="139"/>
    </row>
    <row r="2820" spans="4:4" x14ac:dyDescent="0.2">
      <c r="D2820" s="139"/>
    </row>
    <row r="2821" spans="4:4" x14ac:dyDescent="0.2">
      <c r="D2821" s="139"/>
    </row>
    <row r="2822" spans="4:4" x14ac:dyDescent="0.2">
      <c r="D2822" s="139"/>
    </row>
    <row r="2823" spans="4:4" x14ac:dyDescent="0.2">
      <c r="D2823" s="139"/>
    </row>
    <row r="2824" spans="4:4" x14ac:dyDescent="0.2">
      <c r="D2824" s="139"/>
    </row>
    <row r="2825" spans="4:4" x14ac:dyDescent="0.2">
      <c r="D2825" s="139"/>
    </row>
    <row r="2826" spans="4:4" x14ac:dyDescent="0.2">
      <c r="D2826" s="139"/>
    </row>
    <row r="2827" spans="4:4" x14ac:dyDescent="0.2">
      <c r="D2827" s="139"/>
    </row>
    <row r="2828" spans="4:4" x14ac:dyDescent="0.2">
      <c r="D2828" s="139"/>
    </row>
    <row r="2829" spans="4:4" x14ac:dyDescent="0.2">
      <c r="D2829" s="139"/>
    </row>
    <row r="2830" spans="4:4" x14ac:dyDescent="0.2">
      <c r="D2830" s="139"/>
    </row>
    <row r="2831" spans="4:4" x14ac:dyDescent="0.2">
      <c r="D2831" s="139"/>
    </row>
    <row r="2832" spans="4:4" x14ac:dyDescent="0.2">
      <c r="D2832" s="139"/>
    </row>
    <row r="2833" spans="4:4" x14ac:dyDescent="0.2">
      <c r="D2833" s="139"/>
    </row>
    <row r="2834" spans="4:4" x14ac:dyDescent="0.2">
      <c r="D2834" s="139"/>
    </row>
    <row r="2835" spans="4:4" x14ac:dyDescent="0.2">
      <c r="D2835" s="139"/>
    </row>
    <row r="2836" spans="4:4" x14ac:dyDescent="0.2">
      <c r="D2836" s="139"/>
    </row>
    <row r="2837" spans="4:4" x14ac:dyDescent="0.2">
      <c r="D2837" s="139"/>
    </row>
    <row r="2838" spans="4:4" x14ac:dyDescent="0.2">
      <c r="D2838" s="139"/>
    </row>
    <row r="2839" spans="4:4" x14ac:dyDescent="0.2">
      <c r="D2839" s="139"/>
    </row>
    <row r="2840" spans="4:4" x14ac:dyDescent="0.2">
      <c r="D2840" s="139"/>
    </row>
    <row r="2841" spans="4:4" x14ac:dyDescent="0.2">
      <c r="D2841" s="139"/>
    </row>
    <row r="2842" spans="4:4" x14ac:dyDescent="0.2">
      <c r="D2842" s="139"/>
    </row>
    <row r="2843" spans="4:4" x14ac:dyDescent="0.2">
      <c r="D2843" s="139"/>
    </row>
    <row r="2844" spans="4:4" x14ac:dyDescent="0.2">
      <c r="D2844" s="139"/>
    </row>
    <row r="2845" spans="4:4" x14ac:dyDescent="0.2">
      <c r="D2845" s="139"/>
    </row>
    <row r="2846" spans="4:4" x14ac:dyDescent="0.2">
      <c r="D2846" s="139"/>
    </row>
    <row r="2847" spans="4:4" x14ac:dyDescent="0.2">
      <c r="D2847" s="139"/>
    </row>
    <row r="2848" spans="4:4" x14ac:dyDescent="0.2">
      <c r="D2848" s="139"/>
    </row>
    <row r="2849" spans="4:4" x14ac:dyDescent="0.2">
      <c r="D2849" s="139"/>
    </row>
    <row r="2850" spans="4:4" x14ac:dyDescent="0.2">
      <c r="D2850" s="139"/>
    </row>
    <row r="2851" spans="4:4" x14ac:dyDescent="0.2">
      <c r="D2851" s="139"/>
    </row>
    <row r="2852" spans="4:4" x14ac:dyDescent="0.2">
      <c r="D2852" s="139"/>
    </row>
    <row r="2853" spans="4:4" x14ac:dyDescent="0.2">
      <c r="D2853" s="139"/>
    </row>
    <row r="2854" spans="4:4" x14ac:dyDescent="0.2">
      <c r="D2854" s="139"/>
    </row>
    <row r="2855" spans="4:4" x14ac:dyDescent="0.2">
      <c r="D2855" s="139"/>
    </row>
    <row r="2856" spans="4:4" x14ac:dyDescent="0.2">
      <c r="D2856" s="139"/>
    </row>
    <row r="2857" spans="4:4" x14ac:dyDescent="0.2">
      <c r="D2857" s="139"/>
    </row>
    <row r="2858" spans="4:4" x14ac:dyDescent="0.2">
      <c r="D2858" s="139"/>
    </row>
    <row r="2859" spans="4:4" x14ac:dyDescent="0.2">
      <c r="D2859" s="139"/>
    </row>
    <row r="2860" spans="4:4" x14ac:dyDescent="0.2">
      <c r="D2860" s="139"/>
    </row>
    <row r="2861" spans="4:4" x14ac:dyDescent="0.2">
      <c r="D2861" s="139"/>
    </row>
    <row r="2862" spans="4:4" x14ac:dyDescent="0.2">
      <c r="D2862" s="139"/>
    </row>
    <row r="2863" spans="4:4" x14ac:dyDescent="0.2">
      <c r="D2863" s="139"/>
    </row>
    <row r="2864" spans="4:4" x14ac:dyDescent="0.2">
      <c r="D2864" s="139"/>
    </row>
    <row r="2865" spans="4:4" x14ac:dyDescent="0.2">
      <c r="D2865" s="139"/>
    </row>
    <row r="2866" spans="4:4" x14ac:dyDescent="0.2">
      <c r="D2866" s="139"/>
    </row>
    <row r="2867" spans="4:4" x14ac:dyDescent="0.2">
      <c r="D2867" s="139"/>
    </row>
    <row r="2868" spans="4:4" x14ac:dyDescent="0.2">
      <c r="D2868" s="139"/>
    </row>
    <row r="2869" spans="4:4" x14ac:dyDescent="0.2">
      <c r="D2869" s="139"/>
    </row>
    <row r="2870" spans="4:4" x14ac:dyDescent="0.2">
      <c r="D2870" s="139"/>
    </row>
    <row r="2871" spans="4:4" x14ac:dyDescent="0.2">
      <c r="D2871" s="139"/>
    </row>
    <row r="2872" spans="4:4" x14ac:dyDescent="0.2">
      <c r="D2872" s="139"/>
    </row>
    <row r="2873" spans="4:4" x14ac:dyDescent="0.2">
      <c r="D2873" s="139"/>
    </row>
    <row r="2874" spans="4:4" x14ac:dyDescent="0.2">
      <c r="D2874" s="139"/>
    </row>
    <row r="2875" spans="4:4" x14ac:dyDescent="0.2">
      <c r="D2875" s="139"/>
    </row>
    <row r="2876" spans="4:4" x14ac:dyDescent="0.2">
      <c r="D2876" s="139"/>
    </row>
    <row r="2877" spans="4:4" x14ac:dyDescent="0.2">
      <c r="D2877" s="139"/>
    </row>
    <row r="2878" spans="4:4" x14ac:dyDescent="0.2">
      <c r="D2878" s="139"/>
    </row>
    <row r="2879" spans="4:4" x14ac:dyDescent="0.2">
      <c r="D2879" s="139"/>
    </row>
    <row r="2880" spans="4:4" x14ac:dyDescent="0.2">
      <c r="D2880" s="139"/>
    </row>
    <row r="2881" spans="4:4" x14ac:dyDescent="0.2">
      <c r="D2881" s="139"/>
    </row>
    <row r="2882" spans="4:4" x14ac:dyDescent="0.2">
      <c r="D2882" s="139"/>
    </row>
    <row r="2883" spans="4:4" x14ac:dyDescent="0.2">
      <c r="D2883" s="139"/>
    </row>
    <row r="2884" spans="4:4" x14ac:dyDescent="0.2">
      <c r="D2884" s="139"/>
    </row>
    <row r="2885" spans="4:4" x14ac:dyDescent="0.2">
      <c r="D2885" s="139"/>
    </row>
    <row r="2886" spans="4:4" x14ac:dyDescent="0.2">
      <c r="D2886" s="139"/>
    </row>
    <row r="2887" spans="4:4" x14ac:dyDescent="0.2">
      <c r="D2887" s="139"/>
    </row>
    <row r="2888" spans="4:4" x14ac:dyDescent="0.2">
      <c r="D2888" s="139"/>
    </row>
    <row r="2889" spans="4:4" x14ac:dyDescent="0.2">
      <c r="D2889" s="139"/>
    </row>
    <row r="2890" spans="4:4" x14ac:dyDescent="0.2">
      <c r="D2890" s="139"/>
    </row>
    <row r="2891" spans="4:4" x14ac:dyDescent="0.2">
      <c r="D2891" s="139"/>
    </row>
    <row r="2892" spans="4:4" x14ac:dyDescent="0.2">
      <c r="D2892" s="139"/>
    </row>
    <row r="2893" spans="4:4" x14ac:dyDescent="0.2">
      <c r="D2893" s="139"/>
    </row>
    <row r="2894" spans="4:4" x14ac:dyDescent="0.2">
      <c r="D2894" s="139"/>
    </row>
    <row r="2895" spans="4:4" x14ac:dyDescent="0.2">
      <c r="D2895" s="139"/>
    </row>
    <row r="2896" spans="4:4" x14ac:dyDescent="0.2">
      <c r="D2896" s="139"/>
    </row>
    <row r="2897" spans="4:4" x14ac:dyDescent="0.2">
      <c r="D2897" s="139"/>
    </row>
    <row r="2898" spans="4:4" x14ac:dyDescent="0.2">
      <c r="D2898" s="139"/>
    </row>
    <row r="2899" spans="4:4" x14ac:dyDescent="0.2">
      <c r="D2899" s="139"/>
    </row>
    <row r="2900" spans="4:4" x14ac:dyDescent="0.2">
      <c r="D2900" s="139"/>
    </row>
    <row r="2901" spans="4:4" x14ac:dyDescent="0.2">
      <c r="D2901" s="139"/>
    </row>
    <row r="2902" spans="4:4" x14ac:dyDescent="0.2">
      <c r="D2902" s="139"/>
    </row>
    <row r="2903" spans="4:4" x14ac:dyDescent="0.2">
      <c r="D2903" s="139"/>
    </row>
    <row r="2904" spans="4:4" x14ac:dyDescent="0.2">
      <c r="D2904" s="139"/>
    </row>
    <row r="2905" spans="4:4" x14ac:dyDescent="0.2">
      <c r="D2905" s="139"/>
    </row>
    <row r="2906" spans="4:4" x14ac:dyDescent="0.2">
      <c r="D2906" s="139"/>
    </row>
    <row r="2907" spans="4:4" x14ac:dyDescent="0.2">
      <c r="D2907" s="139"/>
    </row>
    <row r="2908" spans="4:4" x14ac:dyDescent="0.2">
      <c r="D2908" s="139"/>
    </row>
    <row r="2909" spans="4:4" x14ac:dyDescent="0.2">
      <c r="D2909" s="139"/>
    </row>
    <row r="2910" spans="4:4" x14ac:dyDescent="0.2">
      <c r="D2910" s="139"/>
    </row>
    <row r="2911" spans="4:4" x14ac:dyDescent="0.2">
      <c r="D2911" s="139"/>
    </row>
    <row r="2912" spans="4:4" x14ac:dyDescent="0.2">
      <c r="D2912" s="139"/>
    </row>
    <row r="2913" spans="4:4" x14ac:dyDescent="0.2">
      <c r="D2913" s="139"/>
    </row>
    <row r="2914" spans="4:4" x14ac:dyDescent="0.2">
      <c r="D2914" s="139"/>
    </row>
    <row r="2915" spans="4:4" x14ac:dyDescent="0.2">
      <c r="D2915" s="139"/>
    </row>
    <row r="2916" spans="4:4" x14ac:dyDescent="0.2">
      <c r="D2916" s="139"/>
    </row>
    <row r="2917" spans="4:4" x14ac:dyDescent="0.2">
      <c r="D2917" s="139"/>
    </row>
    <row r="2918" spans="4:4" x14ac:dyDescent="0.2">
      <c r="D2918" s="139"/>
    </row>
    <row r="2919" spans="4:4" x14ac:dyDescent="0.2">
      <c r="D2919" s="139"/>
    </row>
    <row r="2920" spans="4:4" x14ac:dyDescent="0.2">
      <c r="D2920" s="139"/>
    </row>
    <row r="2921" spans="4:4" x14ac:dyDescent="0.2">
      <c r="D2921" s="139"/>
    </row>
    <row r="2922" spans="4:4" x14ac:dyDescent="0.2">
      <c r="D2922" s="139"/>
    </row>
    <row r="2923" spans="4:4" x14ac:dyDescent="0.2">
      <c r="D2923" s="139"/>
    </row>
    <row r="2924" spans="4:4" x14ac:dyDescent="0.2">
      <c r="D2924" s="139"/>
    </row>
    <row r="2925" spans="4:4" x14ac:dyDescent="0.2">
      <c r="D2925" s="139"/>
    </row>
    <row r="2926" spans="4:4" x14ac:dyDescent="0.2">
      <c r="D2926" s="139"/>
    </row>
    <row r="2927" spans="4:4" x14ac:dyDescent="0.2">
      <c r="D2927" s="139"/>
    </row>
    <row r="2928" spans="4:4" x14ac:dyDescent="0.2">
      <c r="D2928" s="139"/>
    </row>
    <row r="2929" spans="4:4" x14ac:dyDescent="0.2">
      <c r="D2929" s="139"/>
    </row>
    <row r="2930" spans="4:4" x14ac:dyDescent="0.2">
      <c r="D2930" s="139"/>
    </row>
    <row r="2931" spans="4:4" x14ac:dyDescent="0.2">
      <c r="D2931" s="139"/>
    </row>
    <row r="2932" spans="4:4" x14ac:dyDescent="0.2">
      <c r="D2932" s="139"/>
    </row>
    <row r="2933" spans="4:4" x14ac:dyDescent="0.2">
      <c r="D2933" s="139"/>
    </row>
    <row r="2934" spans="4:4" x14ac:dyDescent="0.2">
      <c r="D2934" s="139"/>
    </row>
    <row r="2935" spans="4:4" x14ac:dyDescent="0.2">
      <c r="D2935" s="139"/>
    </row>
    <row r="2936" spans="4:4" x14ac:dyDescent="0.2">
      <c r="D2936" s="139"/>
    </row>
    <row r="2937" spans="4:4" x14ac:dyDescent="0.2">
      <c r="D2937" s="139"/>
    </row>
    <row r="2938" spans="4:4" x14ac:dyDescent="0.2">
      <c r="D2938" s="139"/>
    </row>
    <row r="2939" spans="4:4" x14ac:dyDescent="0.2">
      <c r="D2939" s="139"/>
    </row>
    <row r="2940" spans="4:4" x14ac:dyDescent="0.2">
      <c r="D2940" s="139"/>
    </row>
    <row r="2941" spans="4:4" x14ac:dyDescent="0.2">
      <c r="D2941" s="139"/>
    </row>
    <row r="2942" spans="4:4" x14ac:dyDescent="0.2">
      <c r="D2942" s="139"/>
    </row>
    <row r="2943" spans="4:4" x14ac:dyDescent="0.2">
      <c r="D2943" s="139"/>
    </row>
    <row r="2944" spans="4:4" x14ac:dyDescent="0.2">
      <c r="D2944" s="139"/>
    </row>
    <row r="2945" spans="4:4" x14ac:dyDescent="0.2">
      <c r="D2945" s="139"/>
    </row>
    <row r="2946" spans="4:4" x14ac:dyDescent="0.2">
      <c r="D2946" s="139"/>
    </row>
    <row r="2947" spans="4:4" x14ac:dyDescent="0.2">
      <c r="D2947" s="139"/>
    </row>
    <row r="2948" spans="4:4" x14ac:dyDescent="0.2">
      <c r="D2948" s="139"/>
    </row>
    <row r="2949" spans="4:4" x14ac:dyDescent="0.2">
      <c r="D2949" s="139"/>
    </row>
    <row r="2950" spans="4:4" x14ac:dyDescent="0.2">
      <c r="D2950" s="139"/>
    </row>
    <row r="2951" spans="4:4" x14ac:dyDescent="0.2">
      <c r="D2951" s="139"/>
    </row>
    <row r="2952" spans="4:4" x14ac:dyDescent="0.2">
      <c r="D2952" s="139"/>
    </row>
    <row r="2953" spans="4:4" x14ac:dyDescent="0.2">
      <c r="D2953" s="139"/>
    </row>
    <row r="2954" spans="4:4" x14ac:dyDescent="0.2">
      <c r="D2954" s="139"/>
    </row>
    <row r="2955" spans="4:4" x14ac:dyDescent="0.2">
      <c r="D2955" s="139"/>
    </row>
    <row r="2956" spans="4:4" x14ac:dyDescent="0.2">
      <c r="D2956" s="139"/>
    </row>
    <row r="2957" spans="4:4" x14ac:dyDescent="0.2">
      <c r="D2957" s="139"/>
    </row>
    <row r="2958" spans="4:4" x14ac:dyDescent="0.2">
      <c r="D2958" s="139"/>
    </row>
    <row r="2959" spans="4:4" x14ac:dyDescent="0.2">
      <c r="D2959" s="139"/>
    </row>
    <row r="2960" spans="4:4" x14ac:dyDescent="0.2">
      <c r="D2960" s="139"/>
    </row>
    <row r="2961" spans="4:4" x14ac:dyDescent="0.2">
      <c r="D2961" s="139"/>
    </row>
    <row r="2962" spans="4:4" x14ac:dyDescent="0.2">
      <c r="D2962" s="139"/>
    </row>
    <row r="2963" spans="4:4" x14ac:dyDescent="0.2">
      <c r="D2963" s="139"/>
    </row>
    <row r="2964" spans="4:4" x14ac:dyDescent="0.2">
      <c r="D2964" s="139"/>
    </row>
    <row r="2965" spans="4:4" x14ac:dyDescent="0.2">
      <c r="D2965" s="139"/>
    </row>
    <row r="2966" spans="4:4" x14ac:dyDescent="0.2">
      <c r="D2966" s="139"/>
    </row>
    <row r="2967" spans="4:4" x14ac:dyDescent="0.2">
      <c r="D2967" s="139"/>
    </row>
    <row r="2968" spans="4:4" x14ac:dyDescent="0.2">
      <c r="D2968" s="139"/>
    </row>
    <row r="2969" spans="4:4" x14ac:dyDescent="0.2">
      <c r="D2969" s="139"/>
    </row>
    <row r="2970" spans="4:4" x14ac:dyDescent="0.2">
      <c r="D2970" s="139"/>
    </row>
    <row r="2971" spans="4:4" x14ac:dyDescent="0.2">
      <c r="D2971" s="139"/>
    </row>
    <row r="2972" spans="4:4" x14ac:dyDescent="0.2">
      <c r="D2972" s="139"/>
    </row>
    <row r="2973" spans="4:4" x14ac:dyDescent="0.2">
      <c r="D2973" s="139"/>
    </row>
    <row r="2974" spans="4:4" x14ac:dyDescent="0.2">
      <c r="D2974" s="139"/>
    </row>
    <row r="2975" spans="4:4" x14ac:dyDescent="0.2">
      <c r="D2975" s="139"/>
    </row>
    <row r="2976" spans="4:4" x14ac:dyDescent="0.2">
      <c r="D2976" s="139"/>
    </row>
    <row r="2977" spans="4:4" x14ac:dyDescent="0.2">
      <c r="D2977" s="139"/>
    </row>
    <row r="2978" spans="4:4" x14ac:dyDescent="0.2">
      <c r="D2978" s="139"/>
    </row>
    <row r="2979" spans="4:4" x14ac:dyDescent="0.2">
      <c r="D2979" s="139"/>
    </row>
    <row r="2980" spans="4:4" x14ac:dyDescent="0.2">
      <c r="D2980" s="139"/>
    </row>
    <row r="2981" spans="4:4" x14ac:dyDescent="0.2">
      <c r="D2981" s="139"/>
    </row>
    <row r="2982" spans="4:4" x14ac:dyDescent="0.2">
      <c r="D2982" s="139"/>
    </row>
    <row r="2983" spans="4:4" x14ac:dyDescent="0.2">
      <c r="D2983" s="139"/>
    </row>
    <row r="2984" spans="4:4" x14ac:dyDescent="0.2">
      <c r="D2984" s="139"/>
    </row>
    <row r="2985" spans="4:4" x14ac:dyDescent="0.2">
      <c r="D2985" s="139"/>
    </row>
    <row r="2986" spans="4:4" x14ac:dyDescent="0.2">
      <c r="D2986" s="139"/>
    </row>
    <row r="2987" spans="4:4" x14ac:dyDescent="0.2">
      <c r="D2987" s="139"/>
    </row>
    <row r="2988" spans="4:4" x14ac:dyDescent="0.2">
      <c r="D2988" s="139"/>
    </row>
    <row r="2989" spans="4:4" x14ac:dyDescent="0.2">
      <c r="D2989" s="139"/>
    </row>
    <row r="2990" spans="4:4" x14ac:dyDescent="0.2">
      <c r="D2990" s="139"/>
    </row>
    <row r="2991" spans="4:4" x14ac:dyDescent="0.2">
      <c r="D2991" s="139"/>
    </row>
    <row r="2992" spans="4:4" x14ac:dyDescent="0.2">
      <c r="D2992" s="139"/>
    </row>
    <row r="2993" spans="4:4" x14ac:dyDescent="0.2">
      <c r="D2993" s="139"/>
    </row>
    <row r="2994" spans="4:4" x14ac:dyDescent="0.2">
      <c r="D2994" s="139"/>
    </row>
    <row r="2995" spans="4:4" x14ac:dyDescent="0.2">
      <c r="D2995" s="139"/>
    </row>
    <row r="2996" spans="4:4" x14ac:dyDescent="0.2">
      <c r="D2996" s="139"/>
    </row>
    <row r="2997" spans="4:4" x14ac:dyDescent="0.2">
      <c r="D2997" s="139"/>
    </row>
    <row r="2998" spans="4:4" x14ac:dyDescent="0.2">
      <c r="D2998" s="139"/>
    </row>
    <row r="2999" spans="4:4" x14ac:dyDescent="0.2">
      <c r="D2999" s="139"/>
    </row>
    <row r="3000" spans="4:4" x14ac:dyDescent="0.2">
      <c r="D3000" s="139"/>
    </row>
    <row r="3001" spans="4:4" x14ac:dyDescent="0.2">
      <c r="D3001" s="139"/>
    </row>
    <row r="3002" spans="4:4" x14ac:dyDescent="0.2">
      <c r="D3002" s="139"/>
    </row>
    <row r="3003" spans="4:4" x14ac:dyDescent="0.2">
      <c r="D3003" s="139"/>
    </row>
    <row r="3004" spans="4:4" x14ac:dyDescent="0.2">
      <c r="D3004" s="139"/>
    </row>
    <row r="3005" spans="4:4" x14ac:dyDescent="0.2">
      <c r="D3005" s="139"/>
    </row>
    <row r="3006" spans="4:4" x14ac:dyDescent="0.2">
      <c r="D3006" s="139"/>
    </row>
    <row r="3007" spans="4:4" x14ac:dyDescent="0.2">
      <c r="D3007" s="139"/>
    </row>
    <row r="3008" spans="4:4" x14ac:dyDescent="0.2">
      <c r="D3008" s="139"/>
    </row>
    <row r="3009" spans="4:4" x14ac:dyDescent="0.2">
      <c r="D3009" s="139"/>
    </row>
    <row r="3010" spans="4:4" x14ac:dyDescent="0.2">
      <c r="D3010" s="139"/>
    </row>
    <row r="3011" spans="4:4" x14ac:dyDescent="0.2">
      <c r="D3011" s="139"/>
    </row>
    <row r="3012" spans="4:4" x14ac:dyDescent="0.2">
      <c r="D3012" s="139"/>
    </row>
    <row r="3013" spans="4:4" x14ac:dyDescent="0.2">
      <c r="D3013" s="139"/>
    </row>
    <row r="3014" spans="4:4" x14ac:dyDescent="0.2">
      <c r="D3014" s="139"/>
    </row>
    <row r="3015" spans="4:4" x14ac:dyDescent="0.2">
      <c r="D3015" s="139"/>
    </row>
    <row r="3016" spans="4:4" x14ac:dyDescent="0.2">
      <c r="D3016" s="139"/>
    </row>
    <row r="3017" spans="4:4" x14ac:dyDescent="0.2">
      <c r="D3017" s="139"/>
    </row>
    <row r="3018" spans="4:4" x14ac:dyDescent="0.2">
      <c r="D3018" s="139"/>
    </row>
    <row r="3019" spans="4:4" x14ac:dyDescent="0.2">
      <c r="D3019" s="139"/>
    </row>
    <row r="3020" spans="4:4" x14ac:dyDescent="0.2">
      <c r="D3020" s="139"/>
    </row>
    <row r="3021" spans="4:4" x14ac:dyDescent="0.2">
      <c r="D3021" s="139"/>
    </row>
    <row r="3022" spans="4:4" x14ac:dyDescent="0.2">
      <c r="D3022" s="139"/>
    </row>
    <row r="3023" spans="4:4" x14ac:dyDescent="0.2">
      <c r="D3023" s="139"/>
    </row>
    <row r="3024" spans="4:4" x14ac:dyDescent="0.2">
      <c r="D3024" s="139"/>
    </row>
    <row r="3025" spans="4:4" x14ac:dyDescent="0.2">
      <c r="D3025" s="139"/>
    </row>
    <row r="3026" spans="4:4" x14ac:dyDescent="0.2">
      <c r="D3026" s="139"/>
    </row>
    <row r="3027" spans="4:4" x14ac:dyDescent="0.2">
      <c r="D3027" s="139"/>
    </row>
    <row r="3028" spans="4:4" x14ac:dyDescent="0.2">
      <c r="D3028" s="139"/>
    </row>
    <row r="3029" spans="4:4" x14ac:dyDescent="0.2">
      <c r="D3029" s="139"/>
    </row>
    <row r="3030" spans="4:4" x14ac:dyDescent="0.2">
      <c r="D3030" s="139"/>
    </row>
    <row r="3031" spans="4:4" x14ac:dyDescent="0.2">
      <c r="D3031" s="139"/>
    </row>
    <row r="3032" spans="4:4" x14ac:dyDescent="0.2">
      <c r="D3032" s="139"/>
    </row>
    <row r="3033" spans="4:4" x14ac:dyDescent="0.2">
      <c r="D3033" s="139"/>
    </row>
    <row r="3034" spans="4:4" x14ac:dyDescent="0.2">
      <c r="D3034" s="139"/>
    </row>
    <row r="3035" spans="4:4" x14ac:dyDescent="0.2">
      <c r="D3035" s="139"/>
    </row>
    <row r="3036" spans="4:4" x14ac:dyDescent="0.2">
      <c r="D3036" s="139"/>
    </row>
    <row r="3037" spans="4:4" x14ac:dyDescent="0.2">
      <c r="D3037" s="139"/>
    </row>
    <row r="3038" spans="4:4" x14ac:dyDescent="0.2">
      <c r="D3038" s="139"/>
    </row>
    <row r="3039" spans="4:4" x14ac:dyDescent="0.2">
      <c r="D3039" s="139"/>
    </row>
    <row r="3040" spans="4:4" x14ac:dyDescent="0.2">
      <c r="D3040" s="139"/>
    </row>
    <row r="3041" spans="4:4" x14ac:dyDescent="0.2">
      <c r="D3041" s="139"/>
    </row>
    <row r="3042" spans="4:4" x14ac:dyDescent="0.2">
      <c r="D3042" s="139"/>
    </row>
    <row r="3043" spans="4:4" x14ac:dyDescent="0.2">
      <c r="D3043" s="139"/>
    </row>
    <row r="3044" spans="4:4" x14ac:dyDescent="0.2">
      <c r="D3044" s="139"/>
    </row>
    <row r="3045" spans="4:4" x14ac:dyDescent="0.2">
      <c r="D3045" s="139"/>
    </row>
    <row r="3046" spans="4:4" x14ac:dyDescent="0.2">
      <c r="D3046" s="139"/>
    </row>
    <row r="3047" spans="4:4" x14ac:dyDescent="0.2">
      <c r="D3047" s="139"/>
    </row>
    <row r="3048" spans="4:4" x14ac:dyDescent="0.2">
      <c r="D3048" s="139"/>
    </row>
    <row r="3049" spans="4:4" x14ac:dyDescent="0.2">
      <c r="D3049" s="139"/>
    </row>
    <row r="3050" spans="4:4" x14ac:dyDescent="0.2">
      <c r="D3050" s="139"/>
    </row>
    <row r="3051" spans="4:4" x14ac:dyDescent="0.2">
      <c r="D3051" s="139"/>
    </row>
    <row r="3052" spans="4:4" x14ac:dyDescent="0.2">
      <c r="D3052" s="139"/>
    </row>
    <row r="3053" spans="4:4" x14ac:dyDescent="0.2">
      <c r="D3053" s="139"/>
    </row>
    <row r="3054" spans="4:4" x14ac:dyDescent="0.2">
      <c r="D3054" s="139"/>
    </row>
    <row r="3055" spans="4:4" x14ac:dyDescent="0.2">
      <c r="D3055" s="139"/>
    </row>
    <row r="3056" spans="4:4" x14ac:dyDescent="0.2">
      <c r="D3056" s="139"/>
    </row>
    <row r="3057" spans="4:4" x14ac:dyDescent="0.2">
      <c r="D3057" s="139"/>
    </row>
    <row r="3058" spans="4:4" x14ac:dyDescent="0.2">
      <c r="D3058" s="139"/>
    </row>
    <row r="3059" spans="4:4" x14ac:dyDescent="0.2">
      <c r="D3059" s="139"/>
    </row>
    <row r="3060" spans="4:4" x14ac:dyDescent="0.2">
      <c r="D3060" s="139"/>
    </row>
    <row r="3061" spans="4:4" x14ac:dyDescent="0.2">
      <c r="D3061" s="139"/>
    </row>
    <row r="3062" spans="4:4" x14ac:dyDescent="0.2">
      <c r="D3062" s="139"/>
    </row>
    <row r="3063" spans="4:4" x14ac:dyDescent="0.2">
      <c r="D3063" s="139"/>
    </row>
    <row r="3064" spans="4:4" x14ac:dyDescent="0.2">
      <c r="D3064" s="139"/>
    </row>
    <row r="3065" spans="4:4" x14ac:dyDescent="0.2">
      <c r="D3065" s="139"/>
    </row>
    <row r="3066" spans="4:4" x14ac:dyDescent="0.2">
      <c r="D3066" s="139"/>
    </row>
    <row r="3067" spans="4:4" x14ac:dyDescent="0.2">
      <c r="D3067" s="139"/>
    </row>
    <row r="3068" spans="4:4" x14ac:dyDescent="0.2">
      <c r="D3068" s="139"/>
    </row>
    <row r="3069" spans="4:4" x14ac:dyDescent="0.2">
      <c r="D3069" s="139"/>
    </row>
    <row r="3070" spans="4:4" x14ac:dyDescent="0.2">
      <c r="D3070" s="139"/>
    </row>
    <row r="3071" spans="4:4" x14ac:dyDescent="0.2">
      <c r="D3071" s="139"/>
    </row>
    <row r="3072" spans="4:4" x14ac:dyDescent="0.2">
      <c r="D3072" s="139"/>
    </row>
    <row r="3073" spans="4:4" x14ac:dyDescent="0.2">
      <c r="D3073" s="139"/>
    </row>
    <row r="3074" spans="4:4" x14ac:dyDescent="0.2">
      <c r="D3074" s="139"/>
    </row>
    <row r="3075" spans="4:4" x14ac:dyDescent="0.2">
      <c r="D3075" s="139"/>
    </row>
    <row r="3076" spans="4:4" x14ac:dyDescent="0.2">
      <c r="D3076" s="139"/>
    </row>
    <row r="3077" spans="4:4" x14ac:dyDescent="0.2">
      <c r="D3077" s="139"/>
    </row>
    <row r="3078" spans="4:4" x14ac:dyDescent="0.2">
      <c r="D3078" s="139"/>
    </row>
    <row r="3079" spans="4:4" x14ac:dyDescent="0.2">
      <c r="D3079" s="139"/>
    </row>
    <row r="3080" spans="4:4" x14ac:dyDescent="0.2">
      <c r="D3080" s="139"/>
    </row>
    <row r="3081" spans="4:4" x14ac:dyDescent="0.2">
      <c r="D3081" s="139"/>
    </row>
    <row r="3082" spans="4:4" x14ac:dyDescent="0.2">
      <c r="D3082" s="139"/>
    </row>
    <row r="3083" spans="4:4" x14ac:dyDescent="0.2">
      <c r="D3083" s="139"/>
    </row>
    <row r="3084" spans="4:4" x14ac:dyDescent="0.2">
      <c r="D3084" s="139"/>
    </row>
    <row r="3085" spans="4:4" x14ac:dyDescent="0.2">
      <c r="D3085" s="139"/>
    </row>
    <row r="3086" spans="4:4" x14ac:dyDescent="0.2">
      <c r="D3086" s="139"/>
    </row>
    <row r="3087" spans="4:4" x14ac:dyDescent="0.2">
      <c r="D3087" s="139"/>
    </row>
    <row r="3088" spans="4:4" x14ac:dyDescent="0.2">
      <c r="D3088" s="139"/>
    </row>
    <row r="3089" spans="4:4" x14ac:dyDescent="0.2">
      <c r="D3089" s="139"/>
    </row>
    <row r="3090" spans="4:4" x14ac:dyDescent="0.2">
      <c r="D3090" s="139"/>
    </row>
    <row r="3091" spans="4:4" x14ac:dyDescent="0.2">
      <c r="D3091" s="139"/>
    </row>
    <row r="3092" spans="4:4" x14ac:dyDescent="0.2">
      <c r="D3092" s="139"/>
    </row>
    <row r="3093" spans="4:4" x14ac:dyDescent="0.2">
      <c r="D3093" s="139"/>
    </row>
    <row r="3094" spans="4:4" x14ac:dyDescent="0.2">
      <c r="D3094" s="139"/>
    </row>
    <row r="3095" spans="4:4" x14ac:dyDescent="0.2">
      <c r="D3095" s="139"/>
    </row>
    <row r="3096" spans="4:4" x14ac:dyDescent="0.2">
      <c r="D3096" s="139"/>
    </row>
    <row r="3097" spans="4:4" x14ac:dyDescent="0.2">
      <c r="D3097" s="139"/>
    </row>
    <row r="3098" spans="4:4" x14ac:dyDescent="0.2">
      <c r="D3098" s="139"/>
    </row>
    <row r="3099" spans="4:4" x14ac:dyDescent="0.2">
      <c r="D3099" s="139"/>
    </row>
    <row r="3100" spans="4:4" x14ac:dyDescent="0.2">
      <c r="D3100" s="139"/>
    </row>
    <row r="3101" spans="4:4" x14ac:dyDescent="0.2">
      <c r="D3101" s="139"/>
    </row>
    <row r="3102" spans="4:4" x14ac:dyDescent="0.2">
      <c r="D3102" s="139"/>
    </row>
    <row r="3103" spans="4:4" x14ac:dyDescent="0.2">
      <c r="D3103" s="139"/>
    </row>
    <row r="3104" spans="4:4" x14ac:dyDescent="0.2">
      <c r="D3104" s="139"/>
    </row>
    <row r="3105" spans="4:4" x14ac:dyDescent="0.2">
      <c r="D3105" s="139"/>
    </row>
    <row r="3106" spans="4:4" x14ac:dyDescent="0.2">
      <c r="D3106" s="139"/>
    </row>
    <row r="3107" spans="4:4" x14ac:dyDescent="0.2">
      <c r="D3107" s="139"/>
    </row>
    <row r="3108" spans="4:4" x14ac:dyDescent="0.2">
      <c r="D3108" s="139"/>
    </row>
    <row r="3109" spans="4:4" x14ac:dyDescent="0.2">
      <c r="D3109" s="139"/>
    </row>
    <row r="3110" spans="4:4" x14ac:dyDescent="0.2">
      <c r="D3110" s="139"/>
    </row>
    <row r="3111" spans="4:4" x14ac:dyDescent="0.2">
      <c r="D3111" s="139"/>
    </row>
    <row r="3112" spans="4:4" x14ac:dyDescent="0.2">
      <c r="D3112" s="139"/>
    </row>
    <row r="3113" spans="4:4" x14ac:dyDescent="0.2">
      <c r="D3113" s="139"/>
    </row>
    <row r="3114" spans="4:4" x14ac:dyDescent="0.2">
      <c r="D3114" s="139"/>
    </row>
    <row r="3115" spans="4:4" x14ac:dyDescent="0.2">
      <c r="D3115" s="139"/>
    </row>
    <row r="3116" spans="4:4" x14ac:dyDescent="0.2">
      <c r="D3116" s="139"/>
    </row>
    <row r="3117" spans="4:4" x14ac:dyDescent="0.2">
      <c r="D3117" s="139"/>
    </row>
    <row r="3118" spans="4:4" x14ac:dyDescent="0.2">
      <c r="D3118" s="139"/>
    </row>
    <row r="3119" spans="4:4" x14ac:dyDescent="0.2">
      <c r="D3119" s="139"/>
    </row>
    <row r="3120" spans="4:4" x14ac:dyDescent="0.2">
      <c r="D3120" s="139"/>
    </row>
    <row r="3121" spans="4:4" x14ac:dyDescent="0.2">
      <c r="D3121" s="139"/>
    </row>
    <row r="3122" spans="4:4" x14ac:dyDescent="0.2">
      <c r="D3122" s="139"/>
    </row>
    <row r="3123" spans="4:4" x14ac:dyDescent="0.2">
      <c r="D3123" s="139"/>
    </row>
    <row r="3124" spans="4:4" x14ac:dyDescent="0.2">
      <c r="D3124" s="139"/>
    </row>
    <row r="3125" spans="4:4" x14ac:dyDescent="0.2">
      <c r="D3125" s="139"/>
    </row>
    <row r="3126" spans="4:4" x14ac:dyDescent="0.2">
      <c r="D3126" s="139"/>
    </row>
    <row r="3127" spans="4:4" x14ac:dyDescent="0.2">
      <c r="D3127" s="139"/>
    </row>
    <row r="3128" spans="4:4" x14ac:dyDescent="0.2">
      <c r="D3128" s="139"/>
    </row>
    <row r="3129" spans="4:4" x14ac:dyDescent="0.2">
      <c r="D3129" s="139"/>
    </row>
    <row r="3130" spans="4:4" x14ac:dyDescent="0.2">
      <c r="D3130" s="139"/>
    </row>
    <row r="3131" spans="4:4" x14ac:dyDescent="0.2">
      <c r="D3131" s="139"/>
    </row>
    <row r="3132" spans="4:4" x14ac:dyDescent="0.2">
      <c r="D3132" s="139"/>
    </row>
    <row r="3133" spans="4:4" x14ac:dyDescent="0.2">
      <c r="D3133" s="139"/>
    </row>
    <row r="3134" spans="4:4" x14ac:dyDescent="0.2">
      <c r="D3134" s="139"/>
    </row>
    <row r="3135" spans="4:4" x14ac:dyDescent="0.2">
      <c r="D3135" s="139"/>
    </row>
    <row r="3136" spans="4:4" x14ac:dyDescent="0.2">
      <c r="D3136" s="139"/>
    </row>
    <row r="3137" spans="4:4" x14ac:dyDescent="0.2">
      <c r="D3137" s="139"/>
    </row>
    <row r="3138" spans="4:4" x14ac:dyDescent="0.2">
      <c r="D3138" s="139"/>
    </row>
    <row r="3139" spans="4:4" x14ac:dyDescent="0.2">
      <c r="D3139" s="139"/>
    </row>
    <row r="3140" spans="4:4" x14ac:dyDescent="0.2">
      <c r="D3140" s="139"/>
    </row>
    <row r="3141" spans="4:4" x14ac:dyDescent="0.2">
      <c r="D3141" s="139"/>
    </row>
    <row r="3142" spans="4:4" x14ac:dyDescent="0.2">
      <c r="D3142" s="139"/>
    </row>
    <row r="3143" spans="4:4" x14ac:dyDescent="0.2">
      <c r="D3143" s="139"/>
    </row>
    <row r="3144" spans="4:4" x14ac:dyDescent="0.2">
      <c r="D3144" s="139"/>
    </row>
    <row r="3145" spans="4:4" x14ac:dyDescent="0.2">
      <c r="D3145" s="139"/>
    </row>
    <row r="3146" spans="4:4" x14ac:dyDescent="0.2">
      <c r="D3146" s="139"/>
    </row>
    <row r="3147" spans="4:4" x14ac:dyDescent="0.2">
      <c r="D3147" s="139"/>
    </row>
    <row r="3148" spans="4:4" x14ac:dyDescent="0.2">
      <c r="D3148" s="139"/>
    </row>
    <row r="3149" spans="4:4" x14ac:dyDescent="0.2">
      <c r="D3149" s="139"/>
    </row>
    <row r="3150" spans="4:4" x14ac:dyDescent="0.2">
      <c r="D3150" s="139"/>
    </row>
    <row r="3151" spans="4:4" x14ac:dyDescent="0.2">
      <c r="D3151" s="139"/>
    </row>
    <row r="3152" spans="4:4" x14ac:dyDescent="0.2">
      <c r="D3152" s="139"/>
    </row>
    <row r="3153" spans="4:4" x14ac:dyDescent="0.2">
      <c r="D3153" s="139"/>
    </row>
    <row r="3154" spans="4:4" x14ac:dyDescent="0.2">
      <c r="D3154" s="139"/>
    </row>
    <row r="3155" spans="4:4" x14ac:dyDescent="0.2">
      <c r="D3155" s="139"/>
    </row>
    <row r="3156" spans="4:4" x14ac:dyDescent="0.2">
      <c r="D3156" s="139"/>
    </row>
    <row r="3157" spans="4:4" x14ac:dyDescent="0.2">
      <c r="D3157" s="139"/>
    </row>
    <row r="3158" spans="4:4" x14ac:dyDescent="0.2">
      <c r="D3158" s="139"/>
    </row>
    <row r="3159" spans="4:4" x14ac:dyDescent="0.2">
      <c r="D3159" s="139"/>
    </row>
    <row r="3160" spans="4:4" x14ac:dyDescent="0.2">
      <c r="D3160" s="139"/>
    </row>
    <row r="3161" spans="4:4" x14ac:dyDescent="0.2">
      <c r="D3161" s="139"/>
    </row>
    <row r="3162" spans="4:4" x14ac:dyDescent="0.2">
      <c r="D3162" s="139"/>
    </row>
    <row r="3163" spans="4:4" x14ac:dyDescent="0.2">
      <c r="D3163" s="139"/>
    </row>
    <row r="3164" spans="4:4" x14ac:dyDescent="0.2">
      <c r="D3164" s="139"/>
    </row>
    <row r="3165" spans="4:4" x14ac:dyDescent="0.2">
      <c r="D3165" s="139"/>
    </row>
    <row r="3166" spans="4:4" x14ac:dyDescent="0.2">
      <c r="D3166" s="139"/>
    </row>
    <row r="3167" spans="4:4" x14ac:dyDescent="0.2">
      <c r="D3167" s="139"/>
    </row>
    <row r="3168" spans="4:4" x14ac:dyDescent="0.2">
      <c r="D3168" s="139"/>
    </row>
    <row r="3169" spans="4:4" x14ac:dyDescent="0.2">
      <c r="D3169" s="139"/>
    </row>
    <row r="3170" spans="4:4" x14ac:dyDescent="0.2">
      <c r="D3170" s="139"/>
    </row>
    <row r="3171" spans="4:4" x14ac:dyDescent="0.2">
      <c r="D3171" s="139"/>
    </row>
    <row r="3172" spans="4:4" x14ac:dyDescent="0.2">
      <c r="D3172" s="139"/>
    </row>
    <row r="3173" spans="4:4" x14ac:dyDescent="0.2">
      <c r="D3173" s="139"/>
    </row>
    <row r="3174" spans="4:4" x14ac:dyDescent="0.2">
      <c r="D3174" s="139"/>
    </row>
    <row r="3175" spans="4:4" x14ac:dyDescent="0.2">
      <c r="D3175" s="139"/>
    </row>
    <row r="3176" spans="4:4" x14ac:dyDescent="0.2">
      <c r="D3176" s="139"/>
    </row>
    <row r="3177" spans="4:4" x14ac:dyDescent="0.2">
      <c r="D3177" s="139"/>
    </row>
    <row r="3178" spans="4:4" x14ac:dyDescent="0.2">
      <c r="D3178" s="139"/>
    </row>
    <row r="3179" spans="4:4" x14ac:dyDescent="0.2">
      <c r="D3179" s="139"/>
    </row>
    <row r="3180" spans="4:4" x14ac:dyDescent="0.2">
      <c r="D3180" s="139"/>
    </row>
    <row r="3181" spans="4:4" x14ac:dyDescent="0.2">
      <c r="D3181" s="139"/>
    </row>
    <row r="3182" spans="4:4" x14ac:dyDescent="0.2">
      <c r="D3182" s="139"/>
    </row>
    <row r="3183" spans="4:4" x14ac:dyDescent="0.2">
      <c r="D3183" s="139"/>
    </row>
    <row r="3184" spans="4:4" x14ac:dyDescent="0.2">
      <c r="D3184" s="139"/>
    </row>
    <row r="3185" spans="4:4" x14ac:dyDescent="0.2">
      <c r="D3185" s="139"/>
    </row>
    <row r="3186" spans="4:4" x14ac:dyDescent="0.2">
      <c r="D3186" s="139"/>
    </row>
    <row r="3187" spans="4:4" x14ac:dyDescent="0.2">
      <c r="D3187" s="139"/>
    </row>
    <row r="3188" spans="4:4" x14ac:dyDescent="0.2">
      <c r="D3188" s="139"/>
    </row>
    <row r="3189" spans="4:4" x14ac:dyDescent="0.2">
      <c r="D3189" s="139"/>
    </row>
    <row r="3190" spans="4:4" x14ac:dyDescent="0.2">
      <c r="D3190" s="139"/>
    </row>
    <row r="3191" spans="4:4" x14ac:dyDescent="0.2">
      <c r="D3191" s="139"/>
    </row>
    <row r="3192" spans="4:4" x14ac:dyDescent="0.2">
      <c r="D3192" s="139"/>
    </row>
    <row r="3193" spans="4:4" x14ac:dyDescent="0.2">
      <c r="D3193" s="139"/>
    </row>
    <row r="3194" spans="4:4" x14ac:dyDescent="0.2">
      <c r="D3194" s="139"/>
    </row>
    <row r="3195" spans="4:4" x14ac:dyDescent="0.2">
      <c r="D3195" s="139"/>
    </row>
    <row r="3196" spans="4:4" x14ac:dyDescent="0.2">
      <c r="D3196" s="139"/>
    </row>
    <row r="3197" spans="4:4" x14ac:dyDescent="0.2">
      <c r="D3197" s="139"/>
    </row>
    <row r="3198" spans="4:4" x14ac:dyDescent="0.2">
      <c r="D3198" s="139"/>
    </row>
    <row r="3199" spans="4:4" x14ac:dyDescent="0.2">
      <c r="D3199" s="139"/>
    </row>
    <row r="3200" spans="4:4" x14ac:dyDescent="0.2">
      <c r="D3200" s="139"/>
    </row>
    <row r="3201" spans="4:4" x14ac:dyDescent="0.2">
      <c r="D3201" s="139"/>
    </row>
    <row r="3202" spans="4:4" x14ac:dyDescent="0.2">
      <c r="D3202" s="139"/>
    </row>
    <row r="3203" spans="4:4" x14ac:dyDescent="0.2">
      <c r="D3203" s="139"/>
    </row>
    <row r="3204" spans="4:4" x14ac:dyDescent="0.2">
      <c r="D3204" s="139"/>
    </row>
    <row r="3205" spans="4:4" x14ac:dyDescent="0.2">
      <c r="D3205" s="139"/>
    </row>
    <row r="3206" spans="4:4" x14ac:dyDescent="0.2">
      <c r="D3206" s="139"/>
    </row>
    <row r="3207" spans="4:4" x14ac:dyDescent="0.2">
      <c r="D3207" s="139"/>
    </row>
    <row r="3208" spans="4:4" x14ac:dyDescent="0.2">
      <c r="D3208" s="139"/>
    </row>
    <row r="3209" spans="4:4" x14ac:dyDescent="0.2">
      <c r="D3209" s="139"/>
    </row>
    <row r="3210" spans="4:4" x14ac:dyDescent="0.2">
      <c r="D3210" s="139"/>
    </row>
    <row r="3211" spans="4:4" x14ac:dyDescent="0.2">
      <c r="D3211" s="139"/>
    </row>
    <row r="3212" spans="4:4" x14ac:dyDescent="0.2">
      <c r="D3212" s="139"/>
    </row>
    <row r="3213" spans="4:4" x14ac:dyDescent="0.2">
      <c r="D3213" s="139"/>
    </row>
    <row r="3214" spans="4:4" x14ac:dyDescent="0.2">
      <c r="D3214" s="139"/>
    </row>
    <row r="3215" spans="4:4" x14ac:dyDescent="0.2">
      <c r="D3215" s="139"/>
    </row>
    <row r="3216" spans="4:4" x14ac:dyDescent="0.2">
      <c r="D3216" s="139"/>
    </row>
    <row r="3217" spans="4:4" x14ac:dyDescent="0.2">
      <c r="D3217" s="139"/>
    </row>
    <row r="3218" spans="4:4" x14ac:dyDescent="0.2">
      <c r="D3218" s="139"/>
    </row>
    <row r="3219" spans="4:4" x14ac:dyDescent="0.2">
      <c r="D3219" s="139"/>
    </row>
    <row r="3220" spans="4:4" x14ac:dyDescent="0.2">
      <c r="D3220" s="139"/>
    </row>
    <row r="3221" spans="4:4" x14ac:dyDescent="0.2">
      <c r="D3221" s="139"/>
    </row>
    <row r="3222" spans="4:4" x14ac:dyDescent="0.2">
      <c r="D3222" s="139"/>
    </row>
    <row r="3223" spans="4:4" x14ac:dyDescent="0.2">
      <c r="D3223" s="139"/>
    </row>
    <row r="3224" spans="4:4" x14ac:dyDescent="0.2">
      <c r="D3224" s="139"/>
    </row>
    <row r="3225" spans="4:4" x14ac:dyDescent="0.2">
      <c r="D3225" s="139"/>
    </row>
    <row r="3226" spans="4:4" x14ac:dyDescent="0.2">
      <c r="D3226" s="139"/>
    </row>
    <row r="3227" spans="4:4" x14ac:dyDescent="0.2">
      <c r="D3227" s="139"/>
    </row>
    <row r="3228" spans="4:4" x14ac:dyDescent="0.2">
      <c r="D3228" s="139"/>
    </row>
    <row r="3229" spans="4:4" x14ac:dyDescent="0.2">
      <c r="D3229" s="139"/>
    </row>
    <row r="3230" spans="4:4" x14ac:dyDescent="0.2">
      <c r="D3230" s="139"/>
    </row>
    <row r="3231" spans="4:4" x14ac:dyDescent="0.2">
      <c r="D3231" s="139"/>
    </row>
    <row r="3232" spans="4:4" x14ac:dyDescent="0.2">
      <c r="D3232" s="139"/>
    </row>
    <row r="3233" spans="4:4" x14ac:dyDescent="0.2">
      <c r="D3233" s="139"/>
    </row>
    <row r="3234" spans="4:4" x14ac:dyDescent="0.2">
      <c r="D3234" s="139"/>
    </row>
    <row r="3235" spans="4:4" x14ac:dyDescent="0.2">
      <c r="D3235" s="139"/>
    </row>
    <row r="3236" spans="4:4" x14ac:dyDescent="0.2">
      <c r="D3236" s="139"/>
    </row>
    <row r="3237" spans="4:4" x14ac:dyDescent="0.2">
      <c r="D3237" s="139"/>
    </row>
    <row r="3238" spans="4:4" x14ac:dyDescent="0.2">
      <c r="D3238" s="139"/>
    </row>
    <row r="3239" spans="4:4" x14ac:dyDescent="0.2">
      <c r="D3239" s="139"/>
    </row>
    <row r="3240" spans="4:4" x14ac:dyDescent="0.2">
      <c r="D3240" s="139"/>
    </row>
    <row r="3241" spans="4:4" x14ac:dyDescent="0.2">
      <c r="D3241" s="139"/>
    </row>
    <row r="3242" spans="4:4" x14ac:dyDescent="0.2">
      <c r="D3242" s="139"/>
    </row>
    <row r="3243" spans="4:4" x14ac:dyDescent="0.2">
      <c r="D3243" s="139"/>
    </row>
    <row r="3244" spans="4:4" x14ac:dyDescent="0.2">
      <c r="D3244" s="139"/>
    </row>
    <row r="3245" spans="4:4" x14ac:dyDescent="0.2">
      <c r="D3245" s="139"/>
    </row>
    <row r="3246" spans="4:4" x14ac:dyDescent="0.2">
      <c r="D3246" s="139"/>
    </row>
    <row r="3247" spans="4:4" x14ac:dyDescent="0.2">
      <c r="D3247" s="139"/>
    </row>
    <row r="3248" spans="4:4" x14ac:dyDescent="0.2">
      <c r="D3248" s="139"/>
    </row>
    <row r="3249" spans="4:4" x14ac:dyDescent="0.2">
      <c r="D3249" s="139"/>
    </row>
    <row r="3250" spans="4:4" x14ac:dyDescent="0.2">
      <c r="D3250" s="139"/>
    </row>
    <row r="3251" spans="4:4" x14ac:dyDescent="0.2">
      <c r="D3251" s="139"/>
    </row>
    <row r="3252" spans="4:4" x14ac:dyDescent="0.2">
      <c r="D3252" s="139"/>
    </row>
    <row r="3253" spans="4:4" x14ac:dyDescent="0.2">
      <c r="D3253" s="139"/>
    </row>
    <row r="3254" spans="4:4" x14ac:dyDescent="0.2">
      <c r="D3254" s="139"/>
    </row>
    <row r="3255" spans="4:4" x14ac:dyDescent="0.2">
      <c r="D3255" s="139"/>
    </row>
    <row r="3256" spans="4:4" x14ac:dyDescent="0.2">
      <c r="D3256" s="139"/>
    </row>
    <row r="3257" spans="4:4" x14ac:dyDescent="0.2">
      <c r="D3257" s="139"/>
    </row>
    <row r="3258" spans="4:4" x14ac:dyDescent="0.2">
      <c r="D3258" s="139"/>
    </row>
    <row r="3259" spans="4:4" x14ac:dyDescent="0.2">
      <c r="D3259" s="139"/>
    </row>
    <row r="3260" spans="4:4" x14ac:dyDescent="0.2">
      <c r="D3260" s="139"/>
    </row>
    <row r="3261" spans="4:4" x14ac:dyDescent="0.2">
      <c r="D3261" s="139"/>
    </row>
    <row r="3262" spans="4:4" x14ac:dyDescent="0.2">
      <c r="D3262" s="139"/>
    </row>
    <row r="3263" spans="4:4" x14ac:dyDescent="0.2">
      <c r="D3263" s="139"/>
    </row>
    <row r="3264" spans="4:4" x14ac:dyDescent="0.2">
      <c r="D3264" s="139"/>
    </row>
    <row r="3265" spans="4:4" x14ac:dyDescent="0.2">
      <c r="D3265" s="139"/>
    </row>
    <row r="3266" spans="4:4" x14ac:dyDescent="0.2">
      <c r="D3266" s="139"/>
    </row>
    <row r="3267" spans="4:4" x14ac:dyDescent="0.2">
      <c r="D3267" s="139"/>
    </row>
    <row r="3268" spans="4:4" x14ac:dyDescent="0.2">
      <c r="D3268" s="139"/>
    </row>
    <row r="3269" spans="4:4" x14ac:dyDescent="0.2">
      <c r="D3269" s="139"/>
    </row>
    <row r="3270" spans="4:4" x14ac:dyDescent="0.2">
      <c r="D3270" s="139"/>
    </row>
    <row r="3271" spans="4:4" x14ac:dyDescent="0.2">
      <c r="D3271" s="139"/>
    </row>
    <row r="3272" spans="4:4" x14ac:dyDescent="0.2">
      <c r="D3272" s="139"/>
    </row>
    <row r="3273" spans="4:4" x14ac:dyDescent="0.2">
      <c r="D3273" s="139"/>
    </row>
    <row r="3274" spans="4:4" x14ac:dyDescent="0.2">
      <c r="D3274" s="139"/>
    </row>
    <row r="3275" spans="4:4" x14ac:dyDescent="0.2">
      <c r="D3275" s="139"/>
    </row>
    <row r="3276" spans="4:4" x14ac:dyDescent="0.2">
      <c r="D3276" s="139"/>
    </row>
    <row r="3277" spans="4:4" x14ac:dyDescent="0.2">
      <c r="D3277" s="139"/>
    </row>
    <row r="3278" spans="4:4" x14ac:dyDescent="0.2">
      <c r="D3278" s="139"/>
    </row>
    <row r="3279" spans="4:4" x14ac:dyDescent="0.2">
      <c r="D3279" s="139"/>
    </row>
    <row r="3280" spans="4:4" x14ac:dyDescent="0.2">
      <c r="D3280" s="139"/>
    </row>
    <row r="3281" spans="4:4" x14ac:dyDescent="0.2">
      <c r="D3281" s="139"/>
    </row>
    <row r="3282" spans="4:4" x14ac:dyDescent="0.2">
      <c r="D3282" s="139"/>
    </row>
    <row r="3283" spans="4:4" x14ac:dyDescent="0.2">
      <c r="D3283" s="139"/>
    </row>
    <row r="3284" spans="4:4" x14ac:dyDescent="0.2">
      <c r="D3284" s="139"/>
    </row>
    <row r="3285" spans="4:4" x14ac:dyDescent="0.2">
      <c r="D3285" s="139"/>
    </row>
    <row r="3286" spans="4:4" x14ac:dyDescent="0.2">
      <c r="D3286" s="139"/>
    </row>
    <row r="3287" spans="4:4" x14ac:dyDescent="0.2">
      <c r="D3287" s="139"/>
    </row>
    <row r="3288" spans="4:4" x14ac:dyDescent="0.2">
      <c r="D3288" s="139"/>
    </row>
    <row r="3289" spans="4:4" x14ac:dyDescent="0.2">
      <c r="D3289" s="139"/>
    </row>
    <row r="3290" spans="4:4" x14ac:dyDescent="0.2">
      <c r="D3290" s="139"/>
    </row>
    <row r="3291" spans="4:4" x14ac:dyDescent="0.2">
      <c r="D3291" s="139"/>
    </row>
    <row r="3292" spans="4:4" x14ac:dyDescent="0.2">
      <c r="D3292" s="139"/>
    </row>
    <row r="3293" spans="4:4" x14ac:dyDescent="0.2">
      <c r="D3293" s="139"/>
    </row>
    <row r="3294" spans="4:4" x14ac:dyDescent="0.2">
      <c r="D3294" s="139"/>
    </row>
    <row r="3295" spans="4:4" x14ac:dyDescent="0.2">
      <c r="D3295" s="139"/>
    </row>
    <row r="3296" spans="4:4" x14ac:dyDescent="0.2">
      <c r="D3296" s="139"/>
    </row>
    <row r="3297" spans="4:4" x14ac:dyDescent="0.2">
      <c r="D3297" s="139"/>
    </row>
    <row r="3298" spans="4:4" x14ac:dyDescent="0.2">
      <c r="D3298" s="139"/>
    </row>
    <row r="3299" spans="4:4" x14ac:dyDescent="0.2">
      <c r="D3299" s="139"/>
    </row>
    <row r="3300" spans="4:4" x14ac:dyDescent="0.2">
      <c r="D3300" s="139"/>
    </row>
    <row r="3301" spans="4:4" x14ac:dyDescent="0.2">
      <c r="D3301" s="139"/>
    </row>
    <row r="3302" spans="4:4" x14ac:dyDescent="0.2">
      <c r="D3302" s="139"/>
    </row>
    <row r="3303" spans="4:4" x14ac:dyDescent="0.2">
      <c r="D3303" s="139"/>
    </row>
    <row r="3304" spans="4:4" x14ac:dyDescent="0.2">
      <c r="D3304" s="139"/>
    </row>
    <row r="3305" spans="4:4" x14ac:dyDescent="0.2">
      <c r="D3305" s="139"/>
    </row>
    <row r="3306" spans="4:4" x14ac:dyDescent="0.2">
      <c r="D3306" s="139"/>
    </row>
    <row r="3307" spans="4:4" x14ac:dyDescent="0.2">
      <c r="D3307" s="139"/>
    </row>
    <row r="3308" spans="4:4" x14ac:dyDescent="0.2">
      <c r="D3308" s="139"/>
    </row>
    <row r="3309" spans="4:4" x14ac:dyDescent="0.2">
      <c r="D3309" s="139"/>
    </row>
    <row r="3310" spans="4:4" x14ac:dyDescent="0.2">
      <c r="D3310" s="139"/>
    </row>
    <row r="3311" spans="4:4" x14ac:dyDescent="0.2">
      <c r="D3311" s="139"/>
    </row>
    <row r="3312" spans="4:4" x14ac:dyDescent="0.2">
      <c r="D3312" s="139"/>
    </row>
    <row r="3313" spans="4:4" x14ac:dyDescent="0.2">
      <c r="D3313" s="139"/>
    </row>
    <row r="3314" spans="4:4" x14ac:dyDescent="0.2">
      <c r="D3314" s="139"/>
    </row>
    <row r="3315" spans="4:4" x14ac:dyDescent="0.2">
      <c r="D3315" s="139"/>
    </row>
    <row r="3316" spans="4:4" x14ac:dyDescent="0.2">
      <c r="D3316" s="139"/>
    </row>
    <row r="3317" spans="4:4" x14ac:dyDescent="0.2">
      <c r="D3317" s="139"/>
    </row>
    <row r="3318" spans="4:4" x14ac:dyDescent="0.2">
      <c r="D3318" s="139"/>
    </row>
    <row r="3319" spans="4:4" x14ac:dyDescent="0.2">
      <c r="D3319" s="139"/>
    </row>
    <row r="3320" spans="4:4" x14ac:dyDescent="0.2">
      <c r="D3320" s="139"/>
    </row>
    <row r="3321" spans="4:4" x14ac:dyDescent="0.2">
      <c r="D3321" s="139"/>
    </row>
    <row r="3322" spans="4:4" x14ac:dyDescent="0.2">
      <c r="D3322" s="139"/>
    </row>
    <row r="3323" spans="4:4" x14ac:dyDescent="0.2">
      <c r="D3323" s="139"/>
    </row>
    <row r="3324" spans="4:4" x14ac:dyDescent="0.2">
      <c r="D3324" s="139"/>
    </row>
    <row r="3325" spans="4:4" x14ac:dyDescent="0.2">
      <c r="D3325" s="139"/>
    </row>
    <row r="3326" spans="4:4" x14ac:dyDescent="0.2">
      <c r="D3326" s="139"/>
    </row>
    <row r="3327" spans="4:4" x14ac:dyDescent="0.2">
      <c r="D3327" s="139"/>
    </row>
    <row r="3328" spans="4:4" x14ac:dyDescent="0.2">
      <c r="D3328" s="139"/>
    </row>
    <row r="3329" spans="4:4" x14ac:dyDescent="0.2">
      <c r="D3329" s="139"/>
    </row>
    <row r="3330" spans="4:4" x14ac:dyDescent="0.2">
      <c r="D3330" s="139"/>
    </row>
    <row r="3331" spans="4:4" x14ac:dyDescent="0.2">
      <c r="D3331" s="139"/>
    </row>
    <row r="3332" spans="4:4" x14ac:dyDescent="0.2">
      <c r="D3332" s="139"/>
    </row>
    <row r="3333" spans="4:4" x14ac:dyDescent="0.2">
      <c r="D3333" s="139"/>
    </row>
    <row r="3334" spans="4:4" x14ac:dyDescent="0.2">
      <c r="D3334" s="139"/>
    </row>
    <row r="3335" spans="4:4" x14ac:dyDescent="0.2">
      <c r="D3335" s="139"/>
    </row>
    <row r="3336" spans="4:4" x14ac:dyDescent="0.2">
      <c r="D3336" s="139"/>
    </row>
    <row r="3337" spans="4:4" x14ac:dyDescent="0.2">
      <c r="D3337" s="139"/>
    </row>
    <row r="3338" spans="4:4" x14ac:dyDescent="0.2">
      <c r="D3338" s="139"/>
    </row>
    <row r="3339" spans="4:4" x14ac:dyDescent="0.2">
      <c r="D3339" s="139"/>
    </row>
    <row r="3340" spans="4:4" x14ac:dyDescent="0.2">
      <c r="D3340" s="139"/>
    </row>
    <row r="3341" spans="4:4" x14ac:dyDescent="0.2">
      <c r="D3341" s="139"/>
    </row>
    <row r="3342" spans="4:4" x14ac:dyDescent="0.2">
      <c r="D3342" s="139"/>
    </row>
    <row r="3343" spans="4:4" x14ac:dyDescent="0.2">
      <c r="D3343" s="139"/>
    </row>
    <row r="3344" spans="4:4" x14ac:dyDescent="0.2">
      <c r="D3344" s="139"/>
    </row>
    <row r="3345" spans="4:4" x14ac:dyDescent="0.2">
      <c r="D3345" s="139"/>
    </row>
    <row r="3346" spans="4:4" x14ac:dyDescent="0.2">
      <c r="D3346" s="139"/>
    </row>
    <row r="3347" spans="4:4" x14ac:dyDescent="0.2">
      <c r="D3347" s="139"/>
    </row>
    <row r="3348" spans="4:4" x14ac:dyDescent="0.2">
      <c r="D3348" s="139"/>
    </row>
    <row r="3349" spans="4:4" x14ac:dyDescent="0.2">
      <c r="D3349" s="139"/>
    </row>
    <row r="3350" spans="4:4" x14ac:dyDescent="0.2">
      <c r="D3350" s="139"/>
    </row>
    <row r="3351" spans="4:4" x14ac:dyDescent="0.2">
      <c r="D3351" s="139"/>
    </row>
    <row r="3352" spans="4:4" x14ac:dyDescent="0.2">
      <c r="D3352" s="139"/>
    </row>
    <row r="3353" spans="4:4" x14ac:dyDescent="0.2">
      <c r="D3353" s="139"/>
    </row>
    <row r="3354" spans="4:4" x14ac:dyDescent="0.2">
      <c r="D3354" s="139"/>
    </row>
    <row r="3355" spans="4:4" x14ac:dyDescent="0.2">
      <c r="D3355" s="139"/>
    </row>
    <row r="3356" spans="4:4" x14ac:dyDescent="0.2">
      <c r="D3356" s="139"/>
    </row>
    <row r="3357" spans="4:4" x14ac:dyDescent="0.2">
      <c r="D3357" s="139"/>
    </row>
    <row r="3358" spans="4:4" x14ac:dyDescent="0.2">
      <c r="D3358" s="139"/>
    </row>
    <row r="3359" spans="4:4" x14ac:dyDescent="0.2">
      <c r="D3359" s="139"/>
    </row>
    <row r="3360" spans="4:4" x14ac:dyDescent="0.2">
      <c r="D3360" s="139"/>
    </row>
    <row r="3361" spans="4:4" x14ac:dyDescent="0.2">
      <c r="D3361" s="139"/>
    </row>
    <row r="3362" spans="4:4" x14ac:dyDescent="0.2">
      <c r="D3362" s="139"/>
    </row>
    <row r="3363" spans="4:4" x14ac:dyDescent="0.2">
      <c r="D3363" s="139"/>
    </row>
    <row r="3364" spans="4:4" x14ac:dyDescent="0.2">
      <c r="D3364" s="139"/>
    </row>
    <row r="3365" spans="4:4" x14ac:dyDescent="0.2">
      <c r="D3365" s="139"/>
    </row>
    <row r="3366" spans="4:4" x14ac:dyDescent="0.2">
      <c r="D3366" s="139"/>
    </row>
    <row r="3367" spans="4:4" x14ac:dyDescent="0.2">
      <c r="D3367" s="139"/>
    </row>
    <row r="3368" spans="4:4" x14ac:dyDescent="0.2">
      <c r="D3368" s="139"/>
    </row>
    <row r="3369" spans="4:4" x14ac:dyDescent="0.2">
      <c r="D3369" s="139"/>
    </row>
    <row r="3370" spans="4:4" x14ac:dyDescent="0.2">
      <c r="D3370" s="139"/>
    </row>
    <row r="3371" spans="4:4" x14ac:dyDescent="0.2">
      <c r="D3371" s="139"/>
    </row>
    <row r="3372" spans="4:4" x14ac:dyDescent="0.2">
      <c r="D3372" s="139"/>
    </row>
    <row r="3373" spans="4:4" x14ac:dyDescent="0.2">
      <c r="D3373" s="139"/>
    </row>
    <row r="3374" spans="4:4" x14ac:dyDescent="0.2">
      <c r="D3374" s="139"/>
    </row>
    <row r="3375" spans="4:4" x14ac:dyDescent="0.2">
      <c r="D3375" s="139"/>
    </row>
    <row r="3376" spans="4:4" x14ac:dyDescent="0.2">
      <c r="D3376" s="139"/>
    </row>
    <row r="3377" spans="4:4" x14ac:dyDescent="0.2">
      <c r="D3377" s="139"/>
    </row>
    <row r="3378" spans="4:4" x14ac:dyDescent="0.2">
      <c r="D3378" s="139"/>
    </row>
    <row r="3379" spans="4:4" x14ac:dyDescent="0.2">
      <c r="D3379" s="139"/>
    </row>
    <row r="3380" spans="4:4" x14ac:dyDescent="0.2">
      <c r="D3380" s="139"/>
    </row>
    <row r="3381" spans="4:4" x14ac:dyDescent="0.2">
      <c r="D3381" s="139"/>
    </row>
    <row r="3382" spans="4:4" x14ac:dyDescent="0.2">
      <c r="D3382" s="139"/>
    </row>
    <row r="3383" spans="4:4" x14ac:dyDescent="0.2">
      <c r="D3383" s="139"/>
    </row>
    <row r="3384" spans="4:4" x14ac:dyDescent="0.2">
      <c r="D3384" s="139"/>
    </row>
    <row r="3385" spans="4:4" x14ac:dyDescent="0.2">
      <c r="D3385" s="139"/>
    </row>
    <row r="3386" spans="4:4" x14ac:dyDescent="0.2">
      <c r="D3386" s="139"/>
    </row>
    <row r="3387" spans="4:4" x14ac:dyDescent="0.2">
      <c r="D3387" s="139"/>
    </row>
    <row r="3388" spans="4:4" x14ac:dyDescent="0.2">
      <c r="D3388" s="139"/>
    </row>
    <row r="3389" spans="4:4" x14ac:dyDescent="0.2">
      <c r="D3389" s="139"/>
    </row>
    <row r="3390" spans="4:4" x14ac:dyDescent="0.2">
      <c r="D3390" s="139"/>
    </row>
    <row r="3391" spans="4:4" x14ac:dyDescent="0.2">
      <c r="D3391" s="139"/>
    </row>
    <row r="3392" spans="4:4" x14ac:dyDescent="0.2">
      <c r="D3392" s="139"/>
    </row>
    <row r="3393" spans="4:4" x14ac:dyDescent="0.2">
      <c r="D3393" s="139"/>
    </row>
    <row r="3394" spans="4:4" x14ac:dyDescent="0.2">
      <c r="D3394" s="139"/>
    </row>
    <row r="3395" spans="4:4" x14ac:dyDescent="0.2">
      <c r="D3395" s="139"/>
    </row>
    <row r="3396" spans="4:4" x14ac:dyDescent="0.2">
      <c r="D3396" s="139"/>
    </row>
    <row r="3397" spans="4:4" x14ac:dyDescent="0.2">
      <c r="D3397" s="139"/>
    </row>
    <row r="3398" spans="4:4" x14ac:dyDescent="0.2">
      <c r="D3398" s="139"/>
    </row>
    <row r="3399" spans="4:4" x14ac:dyDescent="0.2">
      <c r="D3399" s="139"/>
    </row>
    <row r="3400" spans="4:4" x14ac:dyDescent="0.2">
      <c r="D3400" s="139"/>
    </row>
    <row r="3401" spans="4:4" x14ac:dyDescent="0.2">
      <c r="D3401" s="139"/>
    </row>
    <row r="3402" spans="4:4" x14ac:dyDescent="0.2">
      <c r="D3402" s="139"/>
    </row>
    <row r="3403" spans="4:4" x14ac:dyDescent="0.2">
      <c r="D3403" s="139"/>
    </row>
    <row r="3404" spans="4:4" x14ac:dyDescent="0.2">
      <c r="D3404" s="139"/>
    </row>
    <row r="3405" spans="4:4" x14ac:dyDescent="0.2">
      <c r="D3405" s="139"/>
    </row>
    <row r="3406" spans="4:4" x14ac:dyDescent="0.2">
      <c r="D3406" s="139"/>
    </row>
    <row r="3407" spans="4:4" x14ac:dyDescent="0.2">
      <c r="D3407" s="139"/>
    </row>
    <row r="3408" spans="4:4" x14ac:dyDescent="0.2">
      <c r="D3408" s="139"/>
    </row>
    <row r="3409" spans="4:4" x14ac:dyDescent="0.2">
      <c r="D3409" s="139"/>
    </row>
    <row r="3410" spans="4:4" x14ac:dyDescent="0.2">
      <c r="D3410" s="139"/>
    </row>
    <row r="3411" spans="4:4" x14ac:dyDescent="0.2">
      <c r="D3411" s="139"/>
    </row>
    <row r="3412" spans="4:4" x14ac:dyDescent="0.2">
      <c r="D3412" s="139"/>
    </row>
    <row r="3413" spans="4:4" x14ac:dyDescent="0.2">
      <c r="D3413" s="139"/>
    </row>
    <row r="3414" spans="4:4" x14ac:dyDescent="0.2">
      <c r="D3414" s="139"/>
    </row>
    <row r="3415" spans="4:4" x14ac:dyDescent="0.2">
      <c r="D3415" s="139"/>
    </row>
    <row r="3416" spans="4:4" x14ac:dyDescent="0.2">
      <c r="D3416" s="139"/>
    </row>
    <row r="3417" spans="4:4" x14ac:dyDescent="0.2">
      <c r="D3417" s="139"/>
    </row>
    <row r="3418" spans="4:4" x14ac:dyDescent="0.2">
      <c r="D3418" s="139"/>
    </row>
    <row r="3419" spans="4:4" x14ac:dyDescent="0.2">
      <c r="D3419" s="139"/>
    </row>
    <row r="3420" spans="4:4" x14ac:dyDescent="0.2">
      <c r="D3420" s="139"/>
    </row>
    <row r="3421" spans="4:4" x14ac:dyDescent="0.2">
      <c r="D3421" s="139"/>
    </row>
    <row r="3422" spans="4:4" x14ac:dyDescent="0.2">
      <c r="D3422" s="139"/>
    </row>
    <row r="3423" spans="4:4" x14ac:dyDescent="0.2">
      <c r="D3423" s="139"/>
    </row>
    <row r="3424" spans="4:4" x14ac:dyDescent="0.2">
      <c r="D3424" s="139"/>
    </row>
    <row r="3425" spans="4:4" x14ac:dyDescent="0.2">
      <c r="D3425" s="139"/>
    </row>
    <row r="3426" spans="4:4" x14ac:dyDescent="0.2">
      <c r="D3426" s="139"/>
    </row>
    <row r="3427" spans="4:4" x14ac:dyDescent="0.2">
      <c r="D3427" s="139"/>
    </row>
    <row r="3428" spans="4:4" x14ac:dyDescent="0.2">
      <c r="D3428" s="139"/>
    </row>
    <row r="3429" spans="4:4" x14ac:dyDescent="0.2">
      <c r="D3429" s="139"/>
    </row>
    <row r="3430" spans="4:4" x14ac:dyDescent="0.2">
      <c r="D3430" s="139"/>
    </row>
    <row r="3431" spans="4:4" x14ac:dyDescent="0.2">
      <c r="D3431" s="139"/>
    </row>
    <row r="3432" spans="4:4" x14ac:dyDescent="0.2">
      <c r="D3432" s="139"/>
    </row>
    <row r="3433" spans="4:4" x14ac:dyDescent="0.2">
      <c r="D3433" s="139"/>
    </row>
    <row r="3434" spans="4:4" x14ac:dyDescent="0.2">
      <c r="D3434" s="139"/>
    </row>
    <row r="3435" spans="4:4" x14ac:dyDescent="0.2">
      <c r="D3435" s="139"/>
    </row>
    <row r="3436" spans="4:4" x14ac:dyDescent="0.2">
      <c r="D3436" s="139"/>
    </row>
    <row r="3437" spans="4:4" x14ac:dyDescent="0.2">
      <c r="D3437" s="139"/>
    </row>
    <row r="3438" spans="4:4" x14ac:dyDescent="0.2">
      <c r="D3438" s="139"/>
    </row>
    <row r="3439" spans="4:4" x14ac:dyDescent="0.2">
      <c r="D3439" s="139"/>
    </row>
    <row r="3440" spans="4:4" x14ac:dyDescent="0.2">
      <c r="D3440" s="139"/>
    </row>
    <row r="3441" spans="4:4" x14ac:dyDescent="0.2">
      <c r="D3441" s="139"/>
    </row>
    <row r="3442" spans="4:4" x14ac:dyDescent="0.2">
      <c r="D3442" s="139"/>
    </row>
    <row r="3443" spans="4:4" x14ac:dyDescent="0.2">
      <c r="D3443" s="139"/>
    </row>
    <row r="3444" spans="4:4" x14ac:dyDescent="0.2">
      <c r="D3444" s="139"/>
    </row>
    <row r="3445" spans="4:4" x14ac:dyDescent="0.2">
      <c r="D3445" s="139"/>
    </row>
    <row r="3446" spans="4:4" x14ac:dyDescent="0.2">
      <c r="D3446" s="139"/>
    </row>
    <row r="3447" spans="4:4" x14ac:dyDescent="0.2">
      <c r="D3447" s="139"/>
    </row>
    <row r="3448" spans="4:4" x14ac:dyDescent="0.2">
      <c r="D3448" s="139"/>
    </row>
    <row r="3449" spans="4:4" x14ac:dyDescent="0.2">
      <c r="D3449" s="139"/>
    </row>
    <row r="3450" spans="4:4" x14ac:dyDescent="0.2">
      <c r="D3450" s="139"/>
    </row>
    <row r="3451" spans="4:4" x14ac:dyDescent="0.2">
      <c r="D3451" s="139"/>
    </row>
    <row r="3452" spans="4:4" x14ac:dyDescent="0.2">
      <c r="D3452" s="139"/>
    </row>
    <row r="3453" spans="4:4" x14ac:dyDescent="0.2">
      <c r="D3453" s="139"/>
    </row>
    <row r="3454" spans="4:4" x14ac:dyDescent="0.2">
      <c r="D3454" s="139"/>
    </row>
    <row r="3455" spans="4:4" x14ac:dyDescent="0.2">
      <c r="D3455" s="139"/>
    </row>
    <row r="3456" spans="4:4" x14ac:dyDescent="0.2">
      <c r="D3456" s="139"/>
    </row>
    <row r="3457" spans="4:4" x14ac:dyDescent="0.2">
      <c r="D3457" s="139"/>
    </row>
    <row r="3458" spans="4:4" x14ac:dyDescent="0.2">
      <c r="D3458" s="139"/>
    </row>
    <row r="3459" spans="4:4" x14ac:dyDescent="0.2">
      <c r="D3459" s="139"/>
    </row>
    <row r="3460" spans="4:4" x14ac:dyDescent="0.2">
      <c r="D3460" s="139"/>
    </row>
    <row r="3461" spans="4:4" x14ac:dyDescent="0.2">
      <c r="D3461" s="139"/>
    </row>
    <row r="3462" spans="4:4" x14ac:dyDescent="0.2">
      <c r="D3462" s="139"/>
    </row>
    <row r="3463" spans="4:4" x14ac:dyDescent="0.2">
      <c r="D3463" s="139"/>
    </row>
    <row r="3464" spans="4:4" x14ac:dyDescent="0.2">
      <c r="D3464" s="139"/>
    </row>
    <row r="3465" spans="4:4" x14ac:dyDescent="0.2">
      <c r="D3465" s="139"/>
    </row>
    <row r="3466" spans="4:4" x14ac:dyDescent="0.2">
      <c r="D3466" s="139"/>
    </row>
    <row r="3467" spans="4:4" x14ac:dyDescent="0.2">
      <c r="D3467" s="139"/>
    </row>
    <row r="3468" spans="4:4" x14ac:dyDescent="0.2">
      <c r="D3468" s="139"/>
    </row>
    <row r="3469" spans="4:4" x14ac:dyDescent="0.2">
      <c r="D3469" s="139"/>
    </row>
    <row r="3470" spans="4:4" x14ac:dyDescent="0.2">
      <c r="D3470" s="139"/>
    </row>
    <row r="3471" spans="4:4" x14ac:dyDescent="0.2">
      <c r="D3471" s="139"/>
    </row>
    <row r="3472" spans="4:4" x14ac:dyDescent="0.2">
      <c r="D3472" s="139"/>
    </row>
    <row r="3473" spans="4:4" x14ac:dyDescent="0.2">
      <c r="D3473" s="139"/>
    </row>
    <row r="3474" spans="4:4" x14ac:dyDescent="0.2">
      <c r="D3474" s="139"/>
    </row>
    <row r="3475" spans="4:4" x14ac:dyDescent="0.2">
      <c r="D3475" s="139"/>
    </row>
    <row r="3476" spans="4:4" x14ac:dyDescent="0.2">
      <c r="D3476" s="139"/>
    </row>
    <row r="3477" spans="4:4" x14ac:dyDescent="0.2">
      <c r="D3477" s="139"/>
    </row>
    <row r="3478" spans="4:4" x14ac:dyDescent="0.2">
      <c r="D3478" s="139"/>
    </row>
    <row r="3479" spans="4:4" x14ac:dyDescent="0.2">
      <c r="D3479" s="139"/>
    </row>
    <row r="3480" spans="4:4" x14ac:dyDescent="0.2">
      <c r="D3480" s="139"/>
    </row>
    <row r="3481" spans="4:4" x14ac:dyDescent="0.2">
      <c r="D3481" s="139"/>
    </row>
    <row r="3482" spans="4:4" x14ac:dyDescent="0.2">
      <c r="D3482" s="139"/>
    </row>
    <row r="3483" spans="4:4" x14ac:dyDescent="0.2">
      <c r="D3483" s="139"/>
    </row>
    <row r="3484" spans="4:4" x14ac:dyDescent="0.2">
      <c r="D3484" s="139"/>
    </row>
    <row r="3485" spans="4:4" x14ac:dyDescent="0.2">
      <c r="D3485" s="139"/>
    </row>
    <row r="3486" spans="4:4" x14ac:dyDescent="0.2">
      <c r="D3486" s="139"/>
    </row>
    <row r="3487" spans="4:4" x14ac:dyDescent="0.2">
      <c r="D3487" s="139"/>
    </row>
    <row r="3488" spans="4:4" x14ac:dyDescent="0.2">
      <c r="D3488" s="139"/>
    </row>
    <row r="3489" spans="4:4" x14ac:dyDescent="0.2">
      <c r="D3489" s="139"/>
    </row>
    <row r="3490" spans="4:4" x14ac:dyDescent="0.2">
      <c r="D3490" s="139"/>
    </row>
    <row r="3491" spans="4:4" x14ac:dyDescent="0.2">
      <c r="D3491" s="139"/>
    </row>
    <row r="3492" spans="4:4" x14ac:dyDescent="0.2">
      <c r="D3492" s="139"/>
    </row>
    <row r="3493" spans="4:4" x14ac:dyDescent="0.2">
      <c r="D3493" s="139"/>
    </row>
    <row r="3494" spans="4:4" x14ac:dyDescent="0.2">
      <c r="D3494" s="139"/>
    </row>
    <row r="3495" spans="4:4" x14ac:dyDescent="0.2">
      <c r="D3495" s="139"/>
    </row>
    <row r="3496" spans="4:4" x14ac:dyDescent="0.2">
      <c r="D3496" s="139"/>
    </row>
    <row r="3497" spans="4:4" x14ac:dyDescent="0.2">
      <c r="D3497" s="139"/>
    </row>
    <row r="3498" spans="4:4" x14ac:dyDescent="0.2">
      <c r="D3498" s="139"/>
    </row>
    <row r="3499" spans="4:4" x14ac:dyDescent="0.2">
      <c r="D3499" s="139"/>
    </row>
    <row r="3500" spans="4:4" x14ac:dyDescent="0.2">
      <c r="D3500" s="139"/>
    </row>
    <row r="3501" spans="4:4" x14ac:dyDescent="0.2">
      <c r="D3501" s="139"/>
    </row>
    <row r="3502" spans="4:4" x14ac:dyDescent="0.2">
      <c r="D3502" s="139"/>
    </row>
    <row r="3503" spans="4:4" x14ac:dyDescent="0.2">
      <c r="D3503" s="139"/>
    </row>
    <row r="3504" spans="4:4" x14ac:dyDescent="0.2">
      <c r="D3504" s="139"/>
    </row>
    <row r="3505" spans="4:4" x14ac:dyDescent="0.2">
      <c r="D3505" s="139"/>
    </row>
    <row r="3506" spans="4:4" x14ac:dyDescent="0.2">
      <c r="D3506" s="139"/>
    </row>
    <row r="3507" spans="4:4" x14ac:dyDescent="0.2">
      <c r="D3507" s="139"/>
    </row>
    <row r="3508" spans="4:4" x14ac:dyDescent="0.2">
      <c r="D3508" s="139"/>
    </row>
    <row r="3509" spans="4:4" x14ac:dyDescent="0.2">
      <c r="D3509" s="139"/>
    </row>
    <row r="3510" spans="4:4" x14ac:dyDescent="0.2">
      <c r="D3510" s="139"/>
    </row>
    <row r="3511" spans="4:4" x14ac:dyDescent="0.2">
      <c r="D3511" s="139"/>
    </row>
    <row r="3512" spans="4:4" x14ac:dyDescent="0.2">
      <c r="D3512" s="139"/>
    </row>
    <row r="3513" spans="4:4" x14ac:dyDescent="0.2">
      <c r="D3513" s="139"/>
    </row>
    <row r="3514" spans="4:4" x14ac:dyDescent="0.2">
      <c r="D3514" s="139"/>
    </row>
    <row r="3515" spans="4:4" x14ac:dyDescent="0.2">
      <c r="D3515" s="139"/>
    </row>
    <row r="3516" spans="4:4" x14ac:dyDescent="0.2">
      <c r="D3516" s="139"/>
    </row>
    <row r="3517" spans="4:4" x14ac:dyDescent="0.2">
      <c r="D3517" s="139"/>
    </row>
    <row r="3518" spans="4:4" x14ac:dyDescent="0.2">
      <c r="D3518" s="139"/>
    </row>
    <row r="3519" spans="4:4" x14ac:dyDescent="0.2">
      <c r="D3519" s="139"/>
    </row>
    <row r="3520" spans="4:4" x14ac:dyDescent="0.2">
      <c r="D3520" s="139"/>
    </row>
    <row r="3521" spans="4:4" x14ac:dyDescent="0.2">
      <c r="D3521" s="139"/>
    </row>
    <row r="3522" spans="4:4" x14ac:dyDescent="0.2">
      <c r="D3522" s="139"/>
    </row>
    <row r="3523" spans="4:4" x14ac:dyDescent="0.2">
      <c r="D3523" s="139"/>
    </row>
    <row r="3524" spans="4:4" x14ac:dyDescent="0.2">
      <c r="D3524" s="139"/>
    </row>
    <row r="3525" spans="4:4" x14ac:dyDescent="0.2">
      <c r="D3525" s="139"/>
    </row>
    <row r="3526" spans="4:4" x14ac:dyDescent="0.2">
      <c r="D3526" s="139"/>
    </row>
    <row r="3527" spans="4:4" x14ac:dyDescent="0.2">
      <c r="D3527" s="139"/>
    </row>
    <row r="3528" spans="4:4" x14ac:dyDescent="0.2">
      <c r="D3528" s="139"/>
    </row>
    <row r="3529" spans="4:4" x14ac:dyDescent="0.2">
      <c r="D3529" s="139"/>
    </row>
    <row r="3530" spans="4:4" x14ac:dyDescent="0.2">
      <c r="D3530" s="139"/>
    </row>
    <row r="3531" spans="4:4" x14ac:dyDescent="0.2">
      <c r="D3531" s="139"/>
    </row>
    <row r="3532" spans="4:4" x14ac:dyDescent="0.2">
      <c r="D3532" s="139"/>
    </row>
    <row r="3533" spans="4:4" x14ac:dyDescent="0.2">
      <c r="D3533" s="139"/>
    </row>
    <row r="3534" spans="4:4" x14ac:dyDescent="0.2">
      <c r="D3534" s="139"/>
    </row>
    <row r="3535" spans="4:4" x14ac:dyDescent="0.2">
      <c r="D3535" s="139"/>
    </row>
    <row r="3536" spans="4:4" x14ac:dyDescent="0.2">
      <c r="D3536" s="139"/>
    </row>
    <row r="3537" spans="4:4" x14ac:dyDescent="0.2">
      <c r="D3537" s="139"/>
    </row>
    <row r="3538" spans="4:4" x14ac:dyDescent="0.2">
      <c r="D3538" s="139"/>
    </row>
    <row r="3539" spans="4:4" x14ac:dyDescent="0.2">
      <c r="D3539" s="139"/>
    </row>
    <row r="3540" spans="4:4" x14ac:dyDescent="0.2">
      <c r="D3540" s="139"/>
    </row>
    <row r="3541" spans="4:4" x14ac:dyDescent="0.2">
      <c r="D3541" s="139"/>
    </row>
    <row r="3542" spans="4:4" x14ac:dyDescent="0.2">
      <c r="D3542" s="139"/>
    </row>
    <row r="3543" spans="4:4" x14ac:dyDescent="0.2">
      <c r="D3543" s="139"/>
    </row>
    <row r="3544" spans="4:4" x14ac:dyDescent="0.2">
      <c r="D3544" s="139"/>
    </row>
    <row r="3545" spans="4:4" x14ac:dyDescent="0.2">
      <c r="D3545" s="139"/>
    </row>
    <row r="3546" spans="4:4" x14ac:dyDescent="0.2">
      <c r="D3546" s="139"/>
    </row>
    <row r="3547" spans="4:4" x14ac:dyDescent="0.2">
      <c r="D3547" s="139"/>
    </row>
    <row r="3548" spans="4:4" x14ac:dyDescent="0.2">
      <c r="D3548" s="139"/>
    </row>
    <row r="3549" spans="4:4" x14ac:dyDescent="0.2">
      <c r="D3549" s="139"/>
    </row>
    <row r="3550" spans="4:4" x14ac:dyDescent="0.2">
      <c r="D3550" s="139"/>
    </row>
    <row r="3551" spans="4:4" x14ac:dyDescent="0.2">
      <c r="D3551" s="139"/>
    </row>
    <row r="3552" spans="4:4" x14ac:dyDescent="0.2">
      <c r="D3552" s="139"/>
    </row>
    <row r="3553" spans="4:4" x14ac:dyDescent="0.2">
      <c r="D3553" s="139"/>
    </row>
    <row r="3554" spans="4:4" x14ac:dyDescent="0.2">
      <c r="D3554" s="139"/>
    </row>
    <row r="3555" spans="4:4" x14ac:dyDescent="0.2">
      <c r="D3555" s="139"/>
    </row>
    <row r="3556" spans="4:4" x14ac:dyDescent="0.2">
      <c r="D3556" s="139"/>
    </row>
    <row r="3557" spans="4:4" x14ac:dyDescent="0.2">
      <c r="D3557" s="139"/>
    </row>
    <row r="3558" spans="4:4" x14ac:dyDescent="0.2">
      <c r="D3558" s="139"/>
    </row>
    <row r="3559" spans="4:4" x14ac:dyDescent="0.2">
      <c r="D3559" s="139"/>
    </row>
    <row r="3560" spans="4:4" x14ac:dyDescent="0.2">
      <c r="D3560" s="139"/>
    </row>
    <row r="3561" spans="4:4" x14ac:dyDescent="0.2">
      <c r="D3561" s="139"/>
    </row>
    <row r="3562" spans="4:4" x14ac:dyDescent="0.2">
      <c r="D3562" s="139"/>
    </row>
    <row r="3563" spans="4:4" x14ac:dyDescent="0.2">
      <c r="D3563" s="139"/>
    </row>
    <row r="3564" spans="4:4" x14ac:dyDescent="0.2">
      <c r="D3564" s="139"/>
    </row>
    <row r="3565" spans="4:4" x14ac:dyDescent="0.2">
      <c r="D3565" s="139"/>
    </row>
    <row r="3566" spans="4:4" x14ac:dyDescent="0.2">
      <c r="D3566" s="139"/>
    </row>
    <row r="3567" spans="4:4" x14ac:dyDescent="0.2">
      <c r="D3567" s="139"/>
    </row>
    <row r="3568" spans="4:4" x14ac:dyDescent="0.2">
      <c r="D3568" s="139"/>
    </row>
    <row r="3569" spans="4:4" x14ac:dyDescent="0.2">
      <c r="D3569" s="139"/>
    </row>
    <row r="3570" spans="4:4" x14ac:dyDescent="0.2">
      <c r="D3570" s="139"/>
    </row>
    <row r="3571" spans="4:4" x14ac:dyDescent="0.2">
      <c r="D3571" s="139"/>
    </row>
    <row r="3572" spans="4:4" x14ac:dyDescent="0.2">
      <c r="D3572" s="139"/>
    </row>
    <row r="3573" spans="4:4" x14ac:dyDescent="0.2">
      <c r="D3573" s="139"/>
    </row>
    <row r="3574" spans="4:4" x14ac:dyDescent="0.2">
      <c r="D3574" s="139"/>
    </row>
    <row r="3575" spans="4:4" x14ac:dyDescent="0.2">
      <c r="D3575" s="139"/>
    </row>
    <row r="3576" spans="4:4" x14ac:dyDescent="0.2">
      <c r="D3576" s="139"/>
    </row>
    <row r="3577" spans="4:4" x14ac:dyDescent="0.2">
      <c r="D3577" s="139"/>
    </row>
    <row r="3578" spans="4:4" x14ac:dyDescent="0.2">
      <c r="D3578" s="139"/>
    </row>
    <row r="3579" spans="4:4" x14ac:dyDescent="0.2">
      <c r="D3579" s="139"/>
    </row>
    <row r="3580" spans="4:4" x14ac:dyDescent="0.2">
      <c r="D3580" s="139"/>
    </row>
    <row r="3581" spans="4:4" x14ac:dyDescent="0.2">
      <c r="D3581" s="139"/>
    </row>
    <row r="3582" spans="4:4" x14ac:dyDescent="0.2">
      <c r="D3582" s="139"/>
    </row>
    <row r="3583" spans="4:4" x14ac:dyDescent="0.2">
      <c r="D3583" s="139"/>
    </row>
    <row r="3584" spans="4:4" x14ac:dyDescent="0.2">
      <c r="D3584" s="139"/>
    </row>
    <row r="3585" spans="4:4" x14ac:dyDescent="0.2">
      <c r="D3585" s="139"/>
    </row>
    <row r="3586" spans="4:4" x14ac:dyDescent="0.2">
      <c r="D3586" s="139"/>
    </row>
    <row r="3587" spans="4:4" x14ac:dyDescent="0.2">
      <c r="D3587" s="139"/>
    </row>
    <row r="3588" spans="4:4" x14ac:dyDescent="0.2">
      <c r="D3588" s="139"/>
    </row>
    <row r="3589" spans="4:4" x14ac:dyDescent="0.2">
      <c r="D3589" s="139"/>
    </row>
    <row r="3590" spans="4:4" x14ac:dyDescent="0.2">
      <c r="D3590" s="139"/>
    </row>
    <row r="3591" spans="4:4" x14ac:dyDescent="0.2">
      <c r="D3591" s="139"/>
    </row>
    <row r="3592" spans="4:4" x14ac:dyDescent="0.2">
      <c r="D3592" s="139"/>
    </row>
    <row r="3593" spans="4:4" x14ac:dyDescent="0.2">
      <c r="D3593" s="139"/>
    </row>
    <row r="3594" spans="4:4" x14ac:dyDescent="0.2">
      <c r="D3594" s="139"/>
    </row>
    <row r="3595" spans="4:4" x14ac:dyDescent="0.2">
      <c r="D3595" s="139"/>
    </row>
    <row r="3596" spans="4:4" x14ac:dyDescent="0.2">
      <c r="D3596" s="139"/>
    </row>
    <row r="3597" spans="4:4" x14ac:dyDescent="0.2">
      <c r="D3597" s="139"/>
    </row>
    <row r="3598" spans="4:4" x14ac:dyDescent="0.2">
      <c r="D3598" s="139"/>
    </row>
    <row r="3599" spans="4:4" x14ac:dyDescent="0.2">
      <c r="D3599" s="139"/>
    </row>
    <row r="3600" spans="4:4" x14ac:dyDescent="0.2">
      <c r="D3600" s="139"/>
    </row>
    <row r="3601" spans="4:4" x14ac:dyDescent="0.2">
      <c r="D3601" s="139"/>
    </row>
    <row r="3602" spans="4:4" x14ac:dyDescent="0.2">
      <c r="D3602" s="139"/>
    </row>
    <row r="3603" spans="4:4" x14ac:dyDescent="0.2">
      <c r="D3603" s="139"/>
    </row>
    <row r="3604" spans="4:4" x14ac:dyDescent="0.2">
      <c r="D3604" s="139"/>
    </row>
    <row r="3605" spans="4:4" x14ac:dyDescent="0.2">
      <c r="D3605" s="139"/>
    </row>
    <row r="3606" spans="4:4" x14ac:dyDescent="0.2">
      <c r="D3606" s="139"/>
    </row>
    <row r="3607" spans="4:4" x14ac:dyDescent="0.2">
      <c r="D3607" s="139"/>
    </row>
    <row r="3608" spans="4:4" x14ac:dyDescent="0.2">
      <c r="D3608" s="139"/>
    </row>
    <row r="3609" spans="4:4" x14ac:dyDescent="0.2">
      <c r="D3609" s="139"/>
    </row>
    <row r="3610" spans="4:4" x14ac:dyDescent="0.2">
      <c r="D3610" s="139"/>
    </row>
    <row r="3611" spans="4:4" x14ac:dyDescent="0.2">
      <c r="D3611" s="139"/>
    </row>
    <row r="3612" spans="4:4" x14ac:dyDescent="0.2">
      <c r="D3612" s="139"/>
    </row>
    <row r="3613" spans="4:4" x14ac:dyDescent="0.2">
      <c r="D3613" s="139"/>
    </row>
    <row r="3614" spans="4:4" x14ac:dyDescent="0.2">
      <c r="D3614" s="139"/>
    </row>
    <row r="3615" spans="4:4" x14ac:dyDescent="0.2">
      <c r="D3615" s="139"/>
    </row>
    <row r="3616" spans="4:4" x14ac:dyDescent="0.2">
      <c r="D3616" s="139"/>
    </row>
    <row r="3617" spans="4:4" x14ac:dyDescent="0.2">
      <c r="D3617" s="139"/>
    </row>
    <row r="3618" spans="4:4" x14ac:dyDescent="0.2">
      <c r="D3618" s="139"/>
    </row>
    <row r="3619" spans="4:4" x14ac:dyDescent="0.2">
      <c r="D3619" s="139"/>
    </row>
    <row r="3620" spans="4:4" x14ac:dyDescent="0.2">
      <c r="D3620" s="139"/>
    </row>
    <row r="3621" spans="4:4" x14ac:dyDescent="0.2">
      <c r="D3621" s="139"/>
    </row>
    <row r="3622" spans="4:4" x14ac:dyDescent="0.2">
      <c r="D3622" s="139"/>
    </row>
    <row r="3623" spans="4:4" x14ac:dyDescent="0.2">
      <c r="D3623" s="139"/>
    </row>
    <row r="3624" spans="4:4" x14ac:dyDescent="0.2">
      <c r="D3624" s="139"/>
    </row>
    <row r="3625" spans="4:4" x14ac:dyDescent="0.2">
      <c r="D3625" s="139"/>
    </row>
    <row r="3626" spans="4:4" x14ac:dyDescent="0.2">
      <c r="D3626" s="139"/>
    </row>
    <row r="3627" spans="4:4" x14ac:dyDescent="0.2">
      <c r="D3627" s="139"/>
    </row>
    <row r="3628" spans="4:4" x14ac:dyDescent="0.2">
      <c r="D3628" s="139"/>
    </row>
    <row r="3629" spans="4:4" x14ac:dyDescent="0.2">
      <c r="D3629" s="139"/>
    </row>
    <row r="3630" spans="4:4" x14ac:dyDescent="0.2">
      <c r="D3630" s="139"/>
    </row>
    <row r="3631" spans="4:4" x14ac:dyDescent="0.2">
      <c r="D3631" s="139"/>
    </row>
    <row r="3632" spans="4:4" x14ac:dyDescent="0.2">
      <c r="D3632" s="139"/>
    </row>
    <row r="3633" spans="4:4" x14ac:dyDescent="0.2">
      <c r="D3633" s="139"/>
    </row>
    <row r="3634" spans="4:4" x14ac:dyDescent="0.2">
      <c r="D3634" s="139"/>
    </row>
    <row r="3635" spans="4:4" x14ac:dyDescent="0.2">
      <c r="D3635" s="139"/>
    </row>
    <row r="3636" spans="4:4" x14ac:dyDescent="0.2">
      <c r="D3636" s="139"/>
    </row>
    <row r="3637" spans="4:4" x14ac:dyDescent="0.2">
      <c r="D3637" s="139"/>
    </row>
    <row r="3638" spans="4:4" x14ac:dyDescent="0.2">
      <c r="D3638" s="139"/>
    </row>
    <row r="3639" spans="4:4" x14ac:dyDescent="0.2">
      <c r="D3639" s="139"/>
    </row>
    <row r="3640" spans="4:4" x14ac:dyDescent="0.2">
      <c r="D3640" s="139"/>
    </row>
    <row r="3641" spans="4:4" x14ac:dyDescent="0.2">
      <c r="D3641" s="139"/>
    </row>
    <row r="3642" spans="4:4" x14ac:dyDescent="0.2">
      <c r="D3642" s="139"/>
    </row>
    <row r="3643" spans="4:4" x14ac:dyDescent="0.2">
      <c r="D3643" s="139"/>
    </row>
    <row r="3644" spans="4:4" x14ac:dyDescent="0.2">
      <c r="D3644" s="139"/>
    </row>
    <row r="3645" spans="4:4" x14ac:dyDescent="0.2">
      <c r="D3645" s="139"/>
    </row>
    <row r="3646" spans="4:4" x14ac:dyDescent="0.2">
      <c r="D3646" s="139"/>
    </row>
    <row r="3647" spans="4:4" x14ac:dyDescent="0.2">
      <c r="D3647" s="139"/>
    </row>
    <row r="3648" spans="4:4" x14ac:dyDescent="0.2">
      <c r="D3648" s="139"/>
    </row>
    <row r="3649" spans="4:4" x14ac:dyDescent="0.2">
      <c r="D3649" s="139"/>
    </row>
    <row r="3650" spans="4:4" x14ac:dyDescent="0.2">
      <c r="D3650" s="139"/>
    </row>
    <row r="3651" spans="4:4" x14ac:dyDescent="0.2">
      <c r="D3651" s="139"/>
    </row>
    <row r="3652" spans="4:4" x14ac:dyDescent="0.2">
      <c r="D3652" s="139"/>
    </row>
    <row r="3653" spans="4:4" x14ac:dyDescent="0.2">
      <c r="D3653" s="139"/>
    </row>
    <row r="3654" spans="4:4" x14ac:dyDescent="0.2">
      <c r="D3654" s="139"/>
    </row>
    <row r="3655" spans="4:4" x14ac:dyDescent="0.2">
      <c r="D3655" s="139"/>
    </row>
    <row r="3656" spans="4:4" x14ac:dyDescent="0.2">
      <c r="D3656" s="139"/>
    </row>
    <row r="3657" spans="4:4" x14ac:dyDescent="0.2">
      <c r="D3657" s="139"/>
    </row>
    <row r="3658" spans="4:4" x14ac:dyDescent="0.2">
      <c r="D3658" s="139"/>
    </row>
    <row r="3659" spans="4:4" x14ac:dyDescent="0.2">
      <c r="D3659" s="139"/>
    </row>
    <row r="3660" spans="4:4" x14ac:dyDescent="0.2">
      <c r="D3660" s="139"/>
    </row>
    <row r="3661" spans="4:4" x14ac:dyDescent="0.2">
      <c r="D3661" s="139"/>
    </row>
    <row r="3662" spans="4:4" x14ac:dyDescent="0.2">
      <c r="D3662" s="139"/>
    </row>
    <row r="3663" spans="4:4" x14ac:dyDescent="0.2">
      <c r="D3663" s="139"/>
    </row>
    <row r="3664" spans="4:4" x14ac:dyDescent="0.2">
      <c r="D3664" s="139"/>
    </row>
    <row r="3665" spans="4:4" x14ac:dyDescent="0.2">
      <c r="D3665" s="139"/>
    </row>
    <row r="3666" spans="4:4" x14ac:dyDescent="0.2">
      <c r="D3666" s="139"/>
    </row>
    <row r="3667" spans="4:4" x14ac:dyDescent="0.2">
      <c r="D3667" s="139"/>
    </row>
    <row r="3668" spans="4:4" x14ac:dyDescent="0.2">
      <c r="D3668" s="139"/>
    </row>
    <row r="3669" spans="4:4" x14ac:dyDescent="0.2">
      <c r="D3669" s="139"/>
    </row>
    <row r="3670" spans="4:4" x14ac:dyDescent="0.2">
      <c r="D3670" s="139"/>
    </row>
    <row r="3671" spans="4:4" x14ac:dyDescent="0.2">
      <c r="D3671" s="139"/>
    </row>
    <row r="3672" spans="4:4" x14ac:dyDescent="0.2">
      <c r="D3672" s="139"/>
    </row>
    <row r="3673" spans="4:4" x14ac:dyDescent="0.2">
      <c r="D3673" s="139"/>
    </row>
    <row r="3674" spans="4:4" x14ac:dyDescent="0.2">
      <c r="D3674" s="139"/>
    </row>
    <row r="3675" spans="4:4" x14ac:dyDescent="0.2">
      <c r="D3675" s="139"/>
    </row>
    <row r="3676" spans="4:4" x14ac:dyDescent="0.2">
      <c r="D3676" s="139"/>
    </row>
    <row r="3677" spans="4:4" x14ac:dyDescent="0.2">
      <c r="D3677" s="139"/>
    </row>
    <row r="3678" spans="4:4" x14ac:dyDescent="0.2">
      <c r="D3678" s="139"/>
    </row>
    <row r="3679" spans="4:4" x14ac:dyDescent="0.2">
      <c r="D3679" s="139"/>
    </row>
    <row r="3680" spans="4:4" x14ac:dyDescent="0.2">
      <c r="D3680" s="139"/>
    </row>
    <row r="3681" spans="4:4" x14ac:dyDescent="0.2">
      <c r="D3681" s="139"/>
    </row>
    <row r="3682" spans="4:4" x14ac:dyDescent="0.2">
      <c r="D3682" s="139"/>
    </row>
    <row r="3683" spans="4:4" x14ac:dyDescent="0.2">
      <c r="D3683" s="139"/>
    </row>
    <row r="3684" spans="4:4" x14ac:dyDescent="0.2">
      <c r="D3684" s="139"/>
    </row>
    <row r="3685" spans="4:4" x14ac:dyDescent="0.2">
      <c r="D3685" s="139"/>
    </row>
    <row r="3686" spans="4:4" x14ac:dyDescent="0.2">
      <c r="D3686" s="139"/>
    </row>
    <row r="3687" spans="4:4" x14ac:dyDescent="0.2">
      <c r="D3687" s="139"/>
    </row>
    <row r="3688" spans="4:4" x14ac:dyDescent="0.2">
      <c r="D3688" s="139"/>
    </row>
    <row r="3689" spans="4:4" x14ac:dyDescent="0.2">
      <c r="D3689" s="139"/>
    </row>
    <row r="3690" spans="4:4" x14ac:dyDescent="0.2">
      <c r="D3690" s="139"/>
    </row>
    <row r="3691" spans="4:4" x14ac:dyDescent="0.2">
      <c r="D3691" s="139"/>
    </row>
    <row r="3692" spans="4:4" x14ac:dyDescent="0.2">
      <c r="D3692" s="139"/>
    </row>
    <row r="3693" spans="4:4" x14ac:dyDescent="0.2">
      <c r="D3693" s="139"/>
    </row>
    <row r="3694" spans="4:4" x14ac:dyDescent="0.2">
      <c r="D3694" s="139"/>
    </row>
    <row r="3695" spans="4:4" x14ac:dyDescent="0.2">
      <c r="D3695" s="139"/>
    </row>
    <row r="3696" spans="4:4" x14ac:dyDescent="0.2">
      <c r="D3696" s="139"/>
    </row>
    <row r="3697" spans="4:4" x14ac:dyDescent="0.2">
      <c r="D3697" s="139"/>
    </row>
    <row r="3698" spans="4:4" x14ac:dyDescent="0.2">
      <c r="D3698" s="139"/>
    </row>
    <row r="3699" spans="4:4" x14ac:dyDescent="0.2">
      <c r="D3699" s="139"/>
    </row>
    <row r="3700" spans="4:4" x14ac:dyDescent="0.2">
      <c r="D3700" s="139"/>
    </row>
    <row r="3701" spans="4:4" x14ac:dyDescent="0.2">
      <c r="D3701" s="139"/>
    </row>
    <row r="3702" spans="4:4" x14ac:dyDescent="0.2">
      <c r="D3702" s="139"/>
    </row>
    <row r="3703" spans="4:4" x14ac:dyDescent="0.2">
      <c r="D3703" s="139"/>
    </row>
    <row r="3704" spans="4:4" x14ac:dyDescent="0.2">
      <c r="D3704" s="139"/>
    </row>
    <row r="3705" spans="4:4" x14ac:dyDescent="0.2">
      <c r="D3705" s="139"/>
    </row>
    <row r="3706" spans="4:4" x14ac:dyDescent="0.2">
      <c r="D3706" s="139"/>
    </row>
    <row r="3707" spans="4:4" x14ac:dyDescent="0.2">
      <c r="D3707" s="139"/>
    </row>
    <row r="3708" spans="4:4" x14ac:dyDescent="0.2">
      <c r="D3708" s="139"/>
    </row>
    <row r="3709" spans="4:4" x14ac:dyDescent="0.2">
      <c r="D3709" s="139"/>
    </row>
    <row r="3710" spans="4:4" x14ac:dyDescent="0.2">
      <c r="D3710" s="139"/>
    </row>
    <row r="3711" spans="4:4" x14ac:dyDescent="0.2">
      <c r="D3711" s="139"/>
    </row>
    <row r="3712" spans="4:4" x14ac:dyDescent="0.2">
      <c r="D3712" s="139"/>
    </row>
    <row r="3713" spans="4:4" x14ac:dyDescent="0.2">
      <c r="D3713" s="139"/>
    </row>
    <row r="3714" spans="4:4" x14ac:dyDescent="0.2">
      <c r="D3714" s="139"/>
    </row>
    <row r="3715" spans="4:4" x14ac:dyDescent="0.2">
      <c r="D3715" s="139"/>
    </row>
    <row r="3716" spans="4:4" x14ac:dyDescent="0.2">
      <c r="D3716" s="139"/>
    </row>
    <row r="3717" spans="4:4" x14ac:dyDescent="0.2">
      <c r="D3717" s="139"/>
    </row>
    <row r="3718" spans="4:4" x14ac:dyDescent="0.2">
      <c r="D3718" s="139"/>
    </row>
    <row r="3719" spans="4:4" x14ac:dyDescent="0.2">
      <c r="D3719" s="139"/>
    </row>
    <row r="3720" spans="4:4" x14ac:dyDescent="0.2">
      <c r="D3720" s="139"/>
    </row>
    <row r="3721" spans="4:4" x14ac:dyDescent="0.2">
      <c r="D3721" s="139"/>
    </row>
    <row r="3722" spans="4:4" x14ac:dyDescent="0.2">
      <c r="D3722" s="139"/>
    </row>
    <row r="3723" spans="4:4" x14ac:dyDescent="0.2">
      <c r="D3723" s="139"/>
    </row>
    <row r="3724" spans="4:4" x14ac:dyDescent="0.2">
      <c r="D3724" s="139"/>
    </row>
    <row r="3725" spans="4:4" x14ac:dyDescent="0.2">
      <c r="D3725" s="139"/>
    </row>
    <row r="3726" spans="4:4" x14ac:dyDescent="0.2">
      <c r="D3726" s="139"/>
    </row>
    <row r="3727" spans="4:4" x14ac:dyDescent="0.2">
      <c r="D3727" s="139"/>
    </row>
    <row r="3728" spans="4:4" x14ac:dyDescent="0.2">
      <c r="D3728" s="139"/>
    </row>
    <row r="3729" spans="4:4" x14ac:dyDescent="0.2">
      <c r="D3729" s="139"/>
    </row>
    <row r="3730" spans="4:4" x14ac:dyDescent="0.2">
      <c r="D3730" s="139"/>
    </row>
    <row r="3731" spans="4:4" x14ac:dyDescent="0.2">
      <c r="D3731" s="139"/>
    </row>
    <row r="3732" spans="4:4" x14ac:dyDescent="0.2">
      <c r="D3732" s="139"/>
    </row>
    <row r="3733" spans="4:4" x14ac:dyDescent="0.2">
      <c r="D3733" s="139"/>
    </row>
    <row r="3734" spans="4:4" x14ac:dyDescent="0.2">
      <c r="D3734" s="139"/>
    </row>
    <row r="3735" spans="4:4" x14ac:dyDescent="0.2">
      <c r="D3735" s="139"/>
    </row>
    <row r="3736" spans="4:4" x14ac:dyDescent="0.2">
      <c r="D3736" s="139"/>
    </row>
    <row r="3737" spans="4:4" x14ac:dyDescent="0.2">
      <c r="D3737" s="139"/>
    </row>
    <row r="3738" spans="4:4" x14ac:dyDescent="0.2">
      <c r="D3738" s="139"/>
    </row>
    <row r="3739" spans="4:4" x14ac:dyDescent="0.2">
      <c r="D3739" s="139"/>
    </row>
    <row r="3740" spans="4:4" x14ac:dyDescent="0.2">
      <c r="D3740" s="139"/>
    </row>
    <row r="3741" spans="4:4" x14ac:dyDescent="0.2">
      <c r="D3741" s="139"/>
    </row>
    <row r="3742" spans="4:4" x14ac:dyDescent="0.2">
      <c r="D3742" s="139"/>
    </row>
    <row r="3743" spans="4:4" x14ac:dyDescent="0.2">
      <c r="D3743" s="139"/>
    </row>
    <row r="3744" spans="4:4" x14ac:dyDescent="0.2">
      <c r="D3744" s="139"/>
    </row>
    <row r="3745" spans="4:4" x14ac:dyDescent="0.2">
      <c r="D3745" s="139"/>
    </row>
    <row r="3746" spans="4:4" x14ac:dyDescent="0.2">
      <c r="D3746" s="139"/>
    </row>
    <row r="3747" spans="4:4" x14ac:dyDescent="0.2">
      <c r="D3747" s="139"/>
    </row>
    <row r="3748" spans="4:4" x14ac:dyDescent="0.2">
      <c r="D3748" s="139"/>
    </row>
    <row r="3749" spans="4:4" x14ac:dyDescent="0.2">
      <c r="D3749" s="139"/>
    </row>
    <row r="3750" spans="4:4" x14ac:dyDescent="0.2">
      <c r="D3750" s="139"/>
    </row>
    <row r="3751" spans="4:4" x14ac:dyDescent="0.2">
      <c r="D3751" s="139"/>
    </row>
    <row r="3752" spans="4:4" x14ac:dyDescent="0.2">
      <c r="D3752" s="139"/>
    </row>
    <row r="3753" spans="4:4" x14ac:dyDescent="0.2">
      <c r="D3753" s="139"/>
    </row>
    <row r="3754" spans="4:4" x14ac:dyDescent="0.2">
      <c r="D3754" s="139"/>
    </row>
    <row r="3755" spans="4:4" x14ac:dyDescent="0.2">
      <c r="D3755" s="139"/>
    </row>
    <row r="3756" spans="4:4" x14ac:dyDescent="0.2">
      <c r="D3756" s="139"/>
    </row>
    <row r="3757" spans="4:4" x14ac:dyDescent="0.2">
      <c r="D3757" s="139"/>
    </row>
    <row r="3758" spans="4:4" x14ac:dyDescent="0.2">
      <c r="D3758" s="139"/>
    </row>
    <row r="3759" spans="4:4" x14ac:dyDescent="0.2">
      <c r="D3759" s="139"/>
    </row>
    <row r="3760" spans="4:4" x14ac:dyDescent="0.2">
      <c r="D3760" s="139"/>
    </row>
    <row r="3761" spans="4:4" x14ac:dyDescent="0.2">
      <c r="D3761" s="139"/>
    </row>
    <row r="3762" spans="4:4" x14ac:dyDescent="0.2">
      <c r="D3762" s="139"/>
    </row>
    <row r="3763" spans="4:4" x14ac:dyDescent="0.2">
      <c r="D3763" s="139"/>
    </row>
    <row r="3764" spans="4:4" x14ac:dyDescent="0.2">
      <c r="D3764" s="139"/>
    </row>
    <row r="3765" spans="4:4" x14ac:dyDescent="0.2">
      <c r="D3765" s="139"/>
    </row>
    <row r="3766" spans="4:4" x14ac:dyDescent="0.2">
      <c r="D3766" s="139"/>
    </row>
    <row r="3767" spans="4:4" x14ac:dyDescent="0.2">
      <c r="D3767" s="139"/>
    </row>
    <row r="3768" spans="4:4" x14ac:dyDescent="0.2">
      <c r="D3768" s="139"/>
    </row>
    <row r="3769" spans="4:4" x14ac:dyDescent="0.2">
      <c r="D3769" s="139"/>
    </row>
    <row r="3770" spans="4:4" x14ac:dyDescent="0.2">
      <c r="D3770" s="139"/>
    </row>
    <row r="3771" spans="4:4" x14ac:dyDescent="0.2">
      <c r="D3771" s="139"/>
    </row>
    <row r="3772" spans="4:4" x14ac:dyDescent="0.2">
      <c r="D3772" s="139"/>
    </row>
    <row r="3773" spans="4:4" x14ac:dyDescent="0.2">
      <c r="D3773" s="139"/>
    </row>
    <row r="3774" spans="4:4" x14ac:dyDescent="0.2">
      <c r="D3774" s="139"/>
    </row>
    <row r="3775" spans="4:4" x14ac:dyDescent="0.2">
      <c r="D3775" s="139"/>
    </row>
    <row r="3776" spans="4:4" x14ac:dyDescent="0.2">
      <c r="D3776" s="139"/>
    </row>
    <row r="3777" spans="4:4" x14ac:dyDescent="0.2">
      <c r="D3777" s="139"/>
    </row>
    <row r="3778" spans="4:4" x14ac:dyDescent="0.2">
      <c r="D3778" s="139"/>
    </row>
    <row r="3779" spans="4:4" x14ac:dyDescent="0.2">
      <c r="D3779" s="139"/>
    </row>
    <row r="3780" spans="4:4" x14ac:dyDescent="0.2">
      <c r="D3780" s="139"/>
    </row>
    <row r="3781" spans="4:4" x14ac:dyDescent="0.2">
      <c r="D3781" s="139"/>
    </row>
    <row r="3782" spans="4:4" x14ac:dyDescent="0.2">
      <c r="D3782" s="139"/>
    </row>
    <row r="3783" spans="4:4" x14ac:dyDescent="0.2">
      <c r="D3783" s="139"/>
    </row>
    <row r="3784" spans="4:4" x14ac:dyDescent="0.2">
      <c r="D3784" s="139"/>
    </row>
    <row r="3785" spans="4:4" x14ac:dyDescent="0.2">
      <c r="D3785" s="139"/>
    </row>
    <row r="3786" spans="4:4" x14ac:dyDescent="0.2">
      <c r="D3786" s="139"/>
    </row>
    <row r="3787" spans="4:4" x14ac:dyDescent="0.2">
      <c r="D3787" s="139"/>
    </row>
    <row r="3788" spans="4:4" x14ac:dyDescent="0.2">
      <c r="D3788" s="139"/>
    </row>
    <row r="3789" spans="4:4" x14ac:dyDescent="0.2">
      <c r="D3789" s="139"/>
    </row>
    <row r="3790" spans="4:4" x14ac:dyDescent="0.2">
      <c r="D3790" s="139"/>
    </row>
    <row r="3791" spans="4:4" x14ac:dyDescent="0.2">
      <c r="D3791" s="139"/>
    </row>
    <row r="3792" spans="4:4" x14ac:dyDescent="0.2">
      <c r="D3792" s="139"/>
    </row>
    <row r="3793" spans="4:4" x14ac:dyDescent="0.2">
      <c r="D3793" s="139"/>
    </row>
    <row r="3794" spans="4:4" x14ac:dyDescent="0.2">
      <c r="D3794" s="139"/>
    </row>
    <row r="3795" spans="4:4" x14ac:dyDescent="0.2">
      <c r="D3795" s="139"/>
    </row>
    <row r="3796" spans="4:4" x14ac:dyDescent="0.2">
      <c r="D3796" s="139"/>
    </row>
    <row r="3797" spans="4:4" x14ac:dyDescent="0.2">
      <c r="D3797" s="139"/>
    </row>
    <row r="3798" spans="4:4" x14ac:dyDescent="0.2">
      <c r="D3798" s="139"/>
    </row>
    <row r="3799" spans="4:4" x14ac:dyDescent="0.2">
      <c r="D3799" s="139"/>
    </row>
    <row r="3800" spans="4:4" x14ac:dyDescent="0.2">
      <c r="D3800" s="139"/>
    </row>
    <row r="3801" spans="4:4" x14ac:dyDescent="0.2">
      <c r="D3801" s="139"/>
    </row>
    <row r="3802" spans="4:4" x14ac:dyDescent="0.2">
      <c r="D3802" s="139"/>
    </row>
    <row r="3803" spans="4:4" x14ac:dyDescent="0.2">
      <c r="D3803" s="139"/>
    </row>
    <row r="3804" spans="4:4" x14ac:dyDescent="0.2">
      <c r="D3804" s="139"/>
    </row>
    <row r="3805" spans="4:4" x14ac:dyDescent="0.2">
      <c r="D3805" s="139"/>
    </row>
    <row r="3806" spans="4:4" x14ac:dyDescent="0.2">
      <c r="D3806" s="139"/>
    </row>
    <row r="3807" spans="4:4" x14ac:dyDescent="0.2">
      <c r="D3807" s="139"/>
    </row>
    <row r="3808" spans="4:4" x14ac:dyDescent="0.2">
      <c r="D3808" s="139"/>
    </row>
    <row r="3809" spans="4:4" x14ac:dyDescent="0.2">
      <c r="D3809" s="139"/>
    </row>
    <row r="3810" spans="4:4" x14ac:dyDescent="0.2">
      <c r="D3810" s="139"/>
    </row>
    <row r="3811" spans="4:4" x14ac:dyDescent="0.2">
      <c r="D3811" s="139"/>
    </row>
    <row r="3812" spans="4:4" x14ac:dyDescent="0.2">
      <c r="D3812" s="139"/>
    </row>
    <row r="3813" spans="4:4" x14ac:dyDescent="0.2">
      <c r="D3813" s="139"/>
    </row>
    <row r="3814" spans="4:4" x14ac:dyDescent="0.2">
      <c r="D3814" s="139"/>
    </row>
    <row r="3815" spans="4:4" x14ac:dyDescent="0.2">
      <c r="D3815" s="139"/>
    </row>
    <row r="3816" spans="4:4" x14ac:dyDescent="0.2">
      <c r="D3816" s="139"/>
    </row>
    <row r="3817" spans="4:4" x14ac:dyDescent="0.2">
      <c r="D3817" s="139"/>
    </row>
    <row r="3818" spans="4:4" x14ac:dyDescent="0.2">
      <c r="D3818" s="139"/>
    </row>
    <row r="3819" spans="4:4" x14ac:dyDescent="0.2">
      <c r="D3819" s="139"/>
    </row>
    <row r="3820" spans="4:4" x14ac:dyDescent="0.2">
      <c r="D3820" s="139"/>
    </row>
    <row r="3821" spans="4:4" x14ac:dyDescent="0.2">
      <c r="D3821" s="139"/>
    </row>
    <row r="3822" spans="4:4" x14ac:dyDescent="0.2">
      <c r="D3822" s="139"/>
    </row>
    <row r="3823" spans="4:4" x14ac:dyDescent="0.2">
      <c r="D3823" s="139"/>
    </row>
    <row r="3824" spans="4:4" x14ac:dyDescent="0.2">
      <c r="D3824" s="139"/>
    </row>
    <row r="3825" spans="4:4" x14ac:dyDescent="0.2">
      <c r="D3825" s="139"/>
    </row>
    <row r="3826" spans="4:4" x14ac:dyDescent="0.2">
      <c r="D3826" s="139"/>
    </row>
    <row r="3827" spans="4:4" x14ac:dyDescent="0.2">
      <c r="D3827" s="139"/>
    </row>
    <row r="3828" spans="4:4" x14ac:dyDescent="0.2">
      <c r="D3828" s="139"/>
    </row>
    <row r="3829" spans="4:4" x14ac:dyDescent="0.2">
      <c r="D3829" s="139"/>
    </row>
    <row r="3830" spans="4:4" x14ac:dyDescent="0.2">
      <c r="D3830" s="139"/>
    </row>
    <row r="3831" spans="4:4" x14ac:dyDescent="0.2">
      <c r="D3831" s="139"/>
    </row>
    <row r="3832" spans="4:4" x14ac:dyDescent="0.2">
      <c r="D3832" s="139"/>
    </row>
    <row r="3833" spans="4:4" x14ac:dyDescent="0.2">
      <c r="D3833" s="139"/>
    </row>
    <row r="3834" spans="4:4" x14ac:dyDescent="0.2">
      <c r="D3834" s="139"/>
    </row>
    <row r="3835" spans="4:4" x14ac:dyDescent="0.2">
      <c r="D3835" s="139"/>
    </row>
    <row r="3836" spans="4:4" x14ac:dyDescent="0.2">
      <c r="D3836" s="139"/>
    </row>
    <row r="3837" spans="4:4" x14ac:dyDescent="0.2">
      <c r="D3837" s="139"/>
    </row>
    <row r="3838" spans="4:4" x14ac:dyDescent="0.2">
      <c r="D3838" s="139"/>
    </row>
    <row r="3839" spans="4:4" x14ac:dyDescent="0.2">
      <c r="D3839" s="139"/>
    </row>
    <row r="3840" spans="4:4" x14ac:dyDescent="0.2">
      <c r="D3840" s="139"/>
    </row>
    <row r="3841" spans="4:4" x14ac:dyDescent="0.2">
      <c r="D3841" s="139"/>
    </row>
    <row r="3842" spans="4:4" x14ac:dyDescent="0.2">
      <c r="D3842" s="139"/>
    </row>
    <row r="3843" spans="4:4" x14ac:dyDescent="0.2">
      <c r="D3843" s="139"/>
    </row>
    <row r="3844" spans="4:4" x14ac:dyDescent="0.2">
      <c r="D3844" s="139"/>
    </row>
    <row r="3845" spans="4:4" x14ac:dyDescent="0.2">
      <c r="D3845" s="139"/>
    </row>
    <row r="3846" spans="4:4" x14ac:dyDescent="0.2">
      <c r="D3846" s="139"/>
    </row>
    <row r="3847" spans="4:4" x14ac:dyDescent="0.2">
      <c r="D3847" s="139"/>
    </row>
    <row r="3848" spans="4:4" x14ac:dyDescent="0.2">
      <c r="D3848" s="139"/>
    </row>
    <row r="3849" spans="4:4" x14ac:dyDescent="0.2">
      <c r="D3849" s="139"/>
    </row>
    <row r="3850" spans="4:4" x14ac:dyDescent="0.2">
      <c r="D3850" s="139"/>
    </row>
    <row r="3851" spans="4:4" x14ac:dyDescent="0.2">
      <c r="D3851" s="139"/>
    </row>
    <row r="3852" spans="4:4" x14ac:dyDescent="0.2">
      <c r="D3852" s="139"/>
    </row>
    <row r="3853" spans="4:4" x14ac:dyDescent="0.2">
      <c r="D3853" s="139"/>
    </row>
    <row r="3854" spans="4:4" x14ac:dyDescent="0.2">
      <c r="D3854" s="139"/>
    </row>
    <row r="3855" spans="4:4" x14ac:dyDescent="0.2">
      <c r="D3855" s="139"/>
    </row>
    <row r="3856" spans="4:4" x14ac:dyDescent="0.2">
      <c r="D3856" s="139"/>
    </row>
    <row r="3857" spans="4:4" x14ac:dyDescent="0.2">
      <c r="D3857" s="139"/>
    </row>
    <row r="3858" spans="4:4" x14ac:dyDescent="0.2">
      <c r="D3858" s="139"/>
    </row>
    <row r="3859" spans="4:4" x14ac:dyDescent="0.2">
      <c r="D3859" s="139"/>
    </row>
    <row r="3860" spans="4:4" x14ac:dyDescent="0.2">
      <c r="D3860" s="139"/>
    </row>
    <row r="3861" spans="4:4" x14ac:dyDescent="0.2">
      <c r="D3861" s="139"/>
    </row>
    <row r="3862" spans="4:4" x14ac:dyDescent="0.2">
      <c r="D3862" s="139"/>
    </row>
    <row r="3863" spans="4:4" x14ac:dyDescent="0.2">
      <c r="D3863" s="139"/>
    </row>
    <row r="3864" spans="4:4" x14ac:dyDescent="0.2">
      <c r="D3864" s="139"/>
    </row>
    <row r="3865" spans="4:4" x14ac:dyDescent="0.2">
      <c r="D3865" s="139"/>
    </row>
    <row r="3866" spans="4:4" x14ac:dyDescent="0.2">
      <c r="D3866" s="139"/>
    </row>
    <row r="3867" spans="4:4" x14ac:dyDescent="0.2">
      <c r="D3867" s="139"/>
    </row>
    <row r="3868" spans="4:4" x14ac:dyDescent="0.2">
      <c r="D3868" s="139"/>
    </row>
    <row r="3869" spans="4:4" x14ac:dyDescent="0.2">
      <c r="D3869" s="139"/>
    </row>
    <row r="3870" spans="4:4" x14ac:dyDescent="0.2">
      <c r="D3870" s="139"/>
    </row>
    <row r="3871" spans="4:4" x14ac:dyDescent="0.2">
      <c r="D3871" s="139"/>
    </row>
    <row r="3872" spans="4:4" x14ac:dyDescent="0.2">
      <c r="D3872" s="139"/>
    </row>
    <row r="3873" spans="4:4" x14ac:dyDescent="0.2">
      <c r="D3873" s="139"/>
    </row>
    <row r="3874" spans="4:4" x14ac:dyDescent="0.2">
      <c r="D3874" s="139"/>
    </row>
    <row r="3875" spans="4:4" x14ac:dyDescent="0.2">
      <c r="D3875" s="139"/>
    </row>
    <row r="3876" spans="4:4" x14ac:dyDescent="0.2">
      <c r="D3876" s="139"/>
    </row>
    <row r="3877" spans="4:4" x14ac:dyDescent="0.2">
      <c r="D3877" s="139"/>
    </row>
    <row r="3878" spans="4:4" x14ac:dyDescent="0.2">
      <c r="D3878" s="139"/>
    </row>
    <row r="3879" spans="4:4" x14ac:dyDescent="0.2">
      <c r="D3879" s="139"/>
    </row>
    <row r="3880" spans="4:4" x14ac:dyDescent="0.2">
      <c r="D3880" s="139"/>
    </row>
    <row r="3881" spans="4:4" x14ac:dyDescent="0.2">
      <c r="D3881" s="139"/>
    </row>
    <row r="3882" spans="4:4" x14ac:dyDescent="0.2">
      <c r="D3882" s="139"/>
    </row>
    <row r="3883" spans="4:4" x14ac:dyDescent="0.2">
      <c r="D3883" s="139"/>
    </row>
    <row r="3884" spans="4:4" x14ac:dyDescent="0.2">
      <c r="D3884" s="139"/>
    </row>
    <row r="3885" spans="4:4" x14ac:dyDescent="0.2">
      <c r="D3885" s="139"/>
    </row>
    <row r="3886" spans="4:4" x14ac:dyDescent="0.2">
      <c r="D3886" s="139"/>
    </row>
    <row r="3887" spans="4:4" x14ac:dyDescent="0.2">
      <c r="D3887" s="139"/>
    </row>
    <row r="3888" spans="4:4" x14ac:dyDescent="0.2">
      <c r="D3888" s="139"/>
    </row>
    <row r="3889" spans="4:4" x14ac:dyDescent="0.2">
      <c r="D3889" s="139"/>
    </row>
    <row r="3890" spans="4:4" x14ac:dyDescent="0.2">
      <c r="D3890" s="139"/>
    </row>
    <row r="3891" spans="4:4" x14ac:dyDescent="0.2">
      <c r="D3891" s="139"/>
    </row>
    <row r="3892" spans="4:4" x14ac:dyDescent="0.2">
      <c r="D3892" s="139"/>
    </row>
    <row r="3893" spans="4:4" x14ac:dyDescent="0.2">
      <c r="D3893" s="139"/>
    </row>
    <row r="3894" spans="4:4" x14ac:dyDescent="0.2">
      <c r="D3894" s="139"/>
    </row>
    <row r="3895" spans="4:4" x14ac:dyDescent="0.2">
      <c r="D3895" s="139"/>
    </row>
    <row r="3896" spans="4:4" x14ac:dyDescent="0.2">
      <c r="D3896" s="139"/>
    </row>
    <row r="3897" spans="4:4" x14ac:dyDescent="0.2">
      <c r="D3897" s="139"/>
    </row>
    <row r="3898" spans="4:4" x14ac:dyDescent="0.2">
      <c r="D3898" s="139"/>
    </row>
    <row r="3899" spans="4:4" x14ac:dyDescent="0.2">
      <c r="D3899" s="139"/>
    </row>
    <row r="3900" spans="4:4" x14ac:dyDescent="0.2">
      <c r="D3900" s="139"/>
    </row>
    <row r="3901" spans="4:4" x14ac:dyDescent="0.2">
      <c r="D3901" s="139"/>
    </row>
    <row r="3902" spans="4:4" x14ac:dyDescent="0.2">
      <c r="D3902" s="139"/>
    </row>
    <row r="3903" spans="4:4" x14ac:dyDescent="0.2">
      <c r="D3903" s="139"/>
    </row>
    <row r="3904" spans="4:4" x14ac:dyDescent="0.2">
      <c r="D3904" s="139"/>
    </row>
    <row r="3905" spans="4:4" x14ac:dyDescent="0.2">
      <c r="D3905" s="139"/>
    </row>
    <row r="3906" spans="4:4" x14ac:dyDescent="0.2">
      <c r="D3906" s="139"/>
    </row>
    <row r="3907" spans="4:4" x14ac:dyDescent="0.2">
      <c r="D3907" s="139"/>
    </row>
    <row r="3908" spans="4:4" x14ac:dyDescent="0.2">
      <c r="D3908" s="139"/>
    </row>
    <row r="3909" spans="4:4" x14ac:dyDescent="0.2">
      <c r="D3909" s="139"/>
    </row>
    <row r="3910" spans="4:4" x14ac:dyDescent="0.2">
      <c r="D3910" s="139"/>
    </row>
    <row r="3911" spans="4:4" x14ac:dyDescent="0.2">
      <c r="D3911" s="139"/>
    </row>
    <row r="3912" spans="4:4" x14ac:dyDescent="0.2">
      <c r="D3912" s="139"/>
    </row>
    <row r="3913" spans="4:4" x14ac:dyDescent="0.2">
      <c r="D3913" s="139"/>
    </row>
    <row r="3914" spans="4:4" x14ac:dyDescent="0.2">
      <c r="D3914" s="139"/>
    </row>
    <row r="3915" spans="4:4" x14ac:dyDescent="0.2">
      <c r="D3915" s="139"/>
    </row>
    <row r="3916" spans="4:4" x14ac:dyDescent="0.2">
      <c r="D3916" s="139"/>
    </row>
    <row r="3917" spans="4:4" x14ac:dyDescent="0.2">
      <c r="D3917" s="139"/>
    </row>
    <row r="3918" spans="4:4" x14ac:dyDescent="0.2">
      <c r="D3918" s="139"/>
    </row>
    <row r="3919" spans="4:4" x14ac:dyDescent="0.2">
      <c r="D3919" s="139"/>
    </row>
    <row r="3920" spans="4:4" x14ac:dyDescent="0.2">
      <c r="D3920" s="139"/>
    </row>
    <row r="3921" spans="4:4" x14ac:dyDescent="0.2">
      <c r="D3921" s="139"/>
    </row>
    <row r="3922" spans="4:4" x14ac:dyDescent="0.2">
      <c r="D3922" s="139"/>
    </row>
    <row r="3923" spans="4:4" x14ac:dyDescent="0.2">
      <c r="D3923" s="139"/>
    </row>
    <row r="3924" spans="4:4" x14ac:dyDescent="0.2">
      <c r="D3924" s="139"/>
    </row>
    <row r="3925" spans="4:4" x14ac:dyDescent="0.2">
      <c r="D3925" s="139"/>
    </row>
    <row r="3926" spans="4:4" x14ac:dyDescent="0.2">
      <c r="D3926" s="139"/>
    </row>
    <row r="3927" spans="4:4" x14ac:dyDescent="0.2">
      <c r="D3927" s="139"/>
    </row>
    <row r="3928" spans="4:4" x14ac:dyDescent="0.2">
      <c r="D3928" s="139"/>
    </row>
    <row r="3929" spans="4:4" x14ac:dyDescent="0.2">
      <c r="D3929" s="139"/>
    </row>
    <row r="3930" spans="4:4" x14ac:dyDescent="0.2">
      <c r="D3930" s="139"/>
    </row>
    <row r="3931" spans="4:4" x14ac:dyDescent="0.2">
      <c r="D3931" s="139"/>
    </row>
    <row r="3932" spans="4:4" x14ac:dyDescent="0.2">
      <c r="D3932" s="139"/>
    </row>
    <row r="3933" spans="4:4" x14ac:dyDescent="0.2">
      <c r="D3933" s="139"/>
    </row>
    <row r="3934" spans="4:4" x14ac:dyDescent="0.2">
      <c r="D3934" s="139"/>
    </row>
    <row r="3935" spans="4:4" x14ac:dyDescent="0.2">
      <c r="D3935" s="139"/>
    </row>
    <row r="3936" spans="4:4" x14ac:dyDescent="0.2">
      <c r="D3936" s="139"/>
    </row>
    <row r="3937" spans="4:4" x14ac:dyDescent="0.2">
      <c r="D3937" s="139"/>
    </row>
    <row r="3938" spans="4:4" x14ac:dyDescent="0.2">
      <c r="D3938" s="139"/>
    </row>
    <row r="3939" spans="4:4" x14ac:dyDescent="0.2">
      <c r="D3939" s="139"/>
    </row>
    <row r="3940" spans="4:4" x14ac:dyDescent="0.2">
      <c r="D3940" s="139"/>
    </row>
    <row r="3941" spans="4:4" x14ac:dyDescent="0.2">
      <c r="D3941" s="139"/>
    </row>
    <row r="3942" spans="4:4" x14ac:dyDescent="0.2">
      <c r="D3942" s="139"/>
    </row>
    <row r="3943" spans="4:4" x14ac:dyDescent="0.2">
      <c r="D3943" s="139"/>
    </row>
    <row r="3944" spans="4:4" x14ac:dyDescent="0.2">
      <c r="D3944" s="139"/>
    </row>
    <row r="3945" spans="4:4" x14ac:dyDescent="0.2">
      <c r="D3945" s="139"/>
    </row>
    <row r="3946" spans="4:4" x14ac:dyDescent="0.2">
      <c r="D3946" s="139"/>
    </row>
    <row r="3947" spans="4:4" x14ac:dyDescent="0.2">
      <c r="D3947" s="139"/>
    </row>
    <row r="3948" spans="4:4" x14ac:dyDescent="0.2">
      <c r="D3948" s="139"/>
    </row>
    <row r="3949" spans="4:4" x14ac:dyDescent="0.2">
      <c r="D3949" s="139"/>
    </row>
    <row r="3950" spans="4:4" x14ac:dyDescent="0.2">
      <c r="D3950" s="139"/>
    </row>
    <row r="3951" spans="4:4" x14ac:dyDescent="0.2">
      <c r="D3951" s="139"/>
    </row>
    <row r="3952" spans="4:4" x14ac:dyDescent="0.2">
      <c r="D3952" s="139"/>
    </row>
    <row r="3953" spans="4:4" x14ac:dyDescent="0.2">
      <c r="D3953" s="139"/>
    </row>
    <row r="3954" spans="4:4" x14ac:dyDescent="0.2">
      <c r="D3954" s="139"/>
    </row>
    <row r="3955" spans="4:4" x14ac:dyDescent="0.2">
      <c r="D3955" s="139"/>
    </row>
    <row r="3956" spans="4:4" x14ac:dyDescent="0.2">
      <c r="D3956" s="139"/>
    </row>
    <row r="3957" spans="4:4" x14ac:dyDescent="0.2">
      <c r="D3957" s="139"/>
    </row>
    <row r="3958" spans="4:4" x14ac:dyDescent="0.2">
      <c r="D3958" s="139"/>
    </row>
    <row r="3959" spans="4:4" x14ac:dyDescent="0.2">
      <c r="D3959" s="139"/>
    </row>
    <row r="3960" spans="4:4" x14ac:dyDescent="0.2">
      <c r="D3960" s="139"/>
    </row>
    <row r="3961" spans="4:4" x14ac:dyDescent="0.2">
      <c r="D3961" s="139"/>
    </row>
    <row r="3962" spans="4:4" x14ac:dyDescent="0.2">
      <c r="D3962" s="139"/>
    </row>
    <row r="3963" spans="4:4" x14ac:dyDescent="0.2">
      <c r="D3963" s="139"/>
    </row>
    <row r="3964" spans="4:4" x14ac:dyDescent="0.2">
      <c r="D3964" s="139"/>
    </row>
    <row r="3965" spans="4:4" x14ac:dyDescent="0.2">
      <c r="D3965" s="139"/>
    </row>
    <row r="3966" spans="4:4" x14ac:dyDescent="0.2">
      <c r="D3966" s="139"/>
    </row>
    <row r="3967" spans="4:4" x14ac:dyDescent="0.2">
      <c r="D3967" s="139"/>
    </row>
    <row r="3968" spans="4:4" x14ac:dyDescent="0.2">
      <c r="D3968" s="139"/>
    </row>
    <row r="3969" spans="4:4" x14ac:dyDescent="0.2">
      <c r="D3969" s="139"/>
    </row>
    <row r="3970" spans="4:4" x14ac:dyDescent="0.2">
      <c r="D3970" s="139"/>
    </row>
    <row r="3971" spans="4:4" x14ac:dyDescent="0.2">
      <c r="D3971" s="139"/>
    </row>
    <row r="3972" spans="4:4" x14ac:dyDescent="0.2">
      <c r="D3972" s="139"/>
    </row>
    <row r="3973" spans="4:4" x14ac:dyDescent="0.2">
      <c r="D3973" s="139"/>
    </row>
    <row r="3974" spans="4:4" x14ac:dyDescent="0.2">
      <c r="D3974" s="139"/>
    </row>
    <row r="3975" spans="4:4" x14ac:dyDescent="0.2">
      <c r="D3975" s="139"/>
    </row>
    <row r="3976" spans="4:4" x14ac:dyDescent="0.2">
      <c r="D3976" s="139"/>
    </row>
    <row r="3977" spans="4:4" x14ac:dyDescent="0.2">
      <c r="D3977" s="139"/>
    </row>
    <row r="3978" spans="4:4" x14ac:dyDescent="0.2">
      <c r="D3978" s="139"/>
    </row>
    <row r="3979" spans="4:4" x14ac:dyDescent="0.2">
      <c r="D3979" s="139"/>
    </row>
    <row r="3980" spans="4:4" x14ac:dyDescent="0.2">
      <c r="D3980" s="139"/>
    </row>
    <row r="3981" spans="4:4" x14ac:dyDescent="0.2">
      <c r="D3981" s="139"/>
    </row>
    <row r="3982" spans="4:4" x14ac:dyDescent="0.2">
      <c r="D3982" s="139"/>
    </row>
    <row r="3983" spans="4:4" x14ac:dyDescent="0.2">
      <c r="D3983" s="139"/>
    </row>
    <row r="3984" spans="4:4" x14ac:dyDescent="0.2">
      <c r="D3984" s="139"/>
    </row>
    <row r="3985" spans="4:4" x14ac:dyDescent="0.2">
      <c r="D3985" s="139"/>
    </row>
    <row r="3986" spans="4:4" x14ac:dyDescent="0.2">
      <c r="D3986" s="139"/>
    </row>
    <row r="3987" spans="4:4" x14ac:dyDescent="0.2">
      <c r="D3987" s="139"/>
    </row>
    <row r="3988" spans="4:4" x14ac:dyDescent="0.2">
      <c r="D3988" s="139"/>
    </row>
    <row r="3989" spans="4:4" x14ac:dyDescent="0.2">
      <c r="D3989" s="139"/>
    </row>
    <row r="3990" spans="4:4" x14ac:dyDescent="0.2">
      <c r="D3990" s="139"/>
    </row>
    <row r="3991" spans="4:4" x14ac:dyDescent="0.2">
      <c r="D3991" s="139"/>
    </row>
    <row r="3992" spans="4:4" x14ac:dyDescent="0.2">
      <c r="D3992" s="139"/>
    </row>
    <row r="3993" spans="4:4" x14ac:dyDescent="0.2">
      <c r="D3993" s="139"/>
    </row>
    <row r="3994" spans="4:4" x14ac:dyDescent="0.2">
      <c r="D3994" s="139"/>
    </row>
    <row r="3995" spans="4:4" x14ac:dyDescent="0.2">
      <c r="D3995" s="139"/>
    </row>
    <row r="3996" spans="4:4" x14ac:dyDescent="0.2">
      <c r="D3996" s="139"/>
    </row>
    <row r="3997" spans="4:4" x14ac:dyDescent="0.2">
      <c r="D3997" s="139"/>
    </row>
    <row r="3998" spans="4:4" x14ac:dyDescent="0.2">
      <c r="D3998" s="139"/>
    </row>
    <row r="3999" spans="4:4" x14ac:dyDescent="0.2">
      <c r="D3999" s="139"/>
    </row>
    <row r="4000" spans="4:4" x14ac:dyDescent="0.2">
      <c r="D4000" s="139"/>
    </row>
    <row r="4001" spans="4:4" x14ac:dyDescent="0.2">
      <c r="D4001" s="139"/>
    </row>
    <row r="4002" spans="4:4" x14ac:dyDescent="0.2">
      <c r="D4002" s="139"/>
    </row>
    <row r="4003" spans="4:4" x14ac:dyDescent="0.2">
      <c r="D4003" s="139"/>
    </row>
    <row r="4004" spans="4:4" x14ac:dyDescent="0.2">
      <c r="D4004" s="139"/>
    </row>
    <row r="4005" spans="4:4" x14ac:dyDescent="0.2">
      <c r="D4005" s="139"/>
    </row>
    <row r="4006" spans="4:4" x14ac:dyDescent="0.2">
      <c r="D4006" s="139"/>
    </row>
    <row r="4007" spans="4:4" x14ac:dyDescent="0.2">
      <c r="D4007" s="139"/>
    </row>
    <row r="4008" spans="4:4" x14ac:dyDescent="0.2">
      <c r="D4008" s="139"/>
    </row>
    <row r="4009" spans="4:4" x14ac:dyDescent="0.2">
      <c r="D4009" s="139"/>
    </row>
    <row r="4010" spans="4:4" x14ac:dyDescent="0.2">
      <c r="D4010" s="139"/>
    </row>
    <row r="4011" spans="4:4" x14ac:dyDescent="0.2">
      <c r="D4011" s="139"/>
    </row>
    <row r="4012" spans="4:4" x14ac:dyDescent="0.2">
      <c r="D4012" s="139"/>
    </row>
    <row r="4013" spans="4:4" x14ac:dyDescent="0.2">
      <c r="D4013" s="139"/>
    </row>
    <row r="4014" spans="4:4" x14ac:dyDescent="0.2">
      <c r="D4014" s="139"/>
    </row>
    <row r="4015" spans="4:4" x14ac:dyDescent="0.2">
      <c r="D4015" s="139"/>
    </row>
    <row r="4016" spans="4:4" x14ac:dyDescent="0.2">
      <c r="D4016" s="139"/>
    </row>
    <row r="4017" spans="4:4" x14ac:dyDescent="0.2">
      <c r="D4017" s="139"/>
    </row>
    <row r="4018" spans="4:4" x14ac:dyDescent="0.2">
      <c r="D4018" s="139"/>
    </row>
    <row r="4019" spans="4:4" x14ac:dyDescent="0.2">
      <c r="D4019" s="139"/>
    </row>
    <row r="4020" spans="4:4" x14ac:dyDescent="0.2">
      <c r="D4020" s="139"/>
    </row>
    <row r="4021" spans="4:4" x14ac:dyDescent="0.2">
      <c r="D4021" s="139"/>
    </row>
    <row r="4022" spans="4:4" x14ac:dyDescent="0.2">
      <c r="D4022" s="139"/>
    </row>
    <row r="4023" spans="4:4" x14ac:dyDescent="0.2">
      <c r="D4023" s="139"/>
    </row>
    <row r="4024" spans="4:4" x14ac:dyDescent="0.2">
      <c r="D4024" s="139"/>
    </row>
    <row r="4025" spans="4:4" x14ac:dyDescent="0.2">
      <c r="D4025" s="139"/>
    </row>
    <row r="4026" spans="4:4" x14ac:dyDescent="0.2">
      <c r="D4026" s="139"/>
    </row>
    <row r="4027" spans="4:4" x14ac:dyDescent="0.2">
      <c r="D4027" s="139"/>
    </row>
    <row r="4028" spans="4:4" x14ac:dyDescent="0.2">
      <c r="D4028" s="139"/>
    </row>
    <row r="4029" spans="4:4" x14ac:dyDescent="0.2">
      <c r="D4029" s="139"/>
    </row>
    <row r="4030" spans="4:4" x14ac:dyDescent="0.2">
      <c r="D4030" s="139"/>
    </row>
    <row r="4031" spans="4:4" x14ac:dyDescent="0.2">
      <c r="D4031" s="139"/>
    </row>
    <row r="4032" spans="4:4" x14ac:dyDescent="0.2">
      <c r="D4032" s="139"/>
    </row>
    <row r="4033" spans="4:4" x14ac:dyDescent="0.2">
      <c r="D4033" s="139"/>
    </row>
    <row r="4034" spans="4:4" x14ac:dyDescent="0.2">
      <c r="D4034" s="139"/>
    </row>
    <row r="4035" spans="4:4" x14ac:dyDescent="0.2">
      <c r="D4035" s="139"/>
    </row>
    <row r="4036" spans="4:4" x14ac:dyDescent="0.2">
      <c r="D4036" s="139"/>
    </row>
    <row r="4037" spans="4:4" x14ac:dyDescent="0.2">
      <c r="D4037" s="139"/>
    </row>
    <row r="4038" spans="4:4" x14ac:dyDescent="0.2">
      <c r="D4038" s="139"/>
    </row>
    <row r="4039" spans="4:4" x14ac:dyDescent="0.2">
      <c r="D4039" s="139"/>
    </row>
    <row r="4040" spans="4:4" x14ac:dyDescent="0.2">
      <c r="D4040" s="139"/>
    </row>
    <row r="4041" spans="4:4" x14ac:dyDescent="0.2">
      <c r="D4041" s="139"/>
    </row>
    <row r="4042" spans="4:4" x14ac:dyDescent="0.2">
      <c r="D4042" s="139"/>
    </row>
    <row r="4043" spans="4:4" x14ac:dyDescent="0.2">
      <c r="D4043" s="139"/>
    </row>
    <row r="4044" spans="4:4" x14ac:dyDescent="0.2">
      <c r="D4044" s="139"/>
    </row>
    <row r="4045" spans="4:4" x14ac:dyDescent="0.2">
      <c r="D4045" s="139"/>
    </row>
    <row r="4046" spans="4:4" x14ac:dyDescent="0.2">
      <c r="D4046" s="139"/>
    </row>
    <row r="4047" spans="4:4" x14ac:dyDescent="0.2">
      <c r="D4047" s="139"/>
    </row>
    <row r="4048" spans="4:4" x14ac:dyDescent="0.2">
      <c r="D4048" s="139"/>
    </row>
    <row r="4049" spans="4:4" x14ac:dyDescent="0.2">
      <c r="D4049" s="139"/>
    </row>
    <row r="4050" spans="4:4" x14ac:dyDescent="0.2">
      <c r="D4050" s="139"/>
    </row>
    <row r="4051" spans="4:4" x14ac:dyDescent="0.2">
      <c r="D4051" s="139"/>
    </row>
    <row r="4052" spans="4:4" x14ac:dyDescent="0.2">
      <c r="D4052" s="139"/>
    </row>
    <row r="4053" spans="4:4" x14ac:dyDescent="0.2">
      <c r="D4053" s="139"/>
    </row>
    <row r="4054" spans="4:4" x14ac:dyDescent="0.2">
      <c r="D4054" s="139"/>
    </row>
    <row r="4055" spans="4:4" x14ac:dyDescent="0.2">
      <c r="D4055" s="139"/>
    </row>
    <row r="4056" spans="4:4" x14ac:dyDescent="0.2">
      <c r="D4056" s="139"/>
    </row>
    <row r="4057" spans="4:4" x14ac:dyDescent="0.2">
      <c r="D4057" s="139"/>
    </row>
    <row r="4058" spans="4:4" x14ac:dyDescent="0.2">
      <c r="D4058" s="139"/>
    </row>
    <row r="4059" spans="4:4" x14ac:dyDescent="0.2">
      <c r="D4059" s="139"/>
    </row>
    <row r="4060" spans="4:4" x14ac:dyDescent="0.2">
      <c r="D4060" s="139"/>
    </row>
    <row r="4061" spans="4:4" x14ac:dyDescent="0.2">
      <c r="D4061" s="139"/>
    </row>
    <row r="4062" spans="4:4" x14ac:dyDescent="0.2">
      <c r="D4062" s="139"/>
    </row>
    <row r="4063" spans="4:4" x14ac:dyDescent="0.2">
      <c r="D4063" s="139"/>
    </row>
    <row r="4064" spans="4:4" x14ac:dyDescent="0.2">
      <c r="D4064" s="139"/>
    </row>
    <row r="4065" spans="4:4" x14ac:dyDescent="0.2">
      <c r="D4065" s="139"/>
    </row>
    <row r="4066" spans="4:4" x14ac:dyDescent="0.2">
      <c r="D4066" s="139"/>
    </row>
    <row r="4067" spans="4:4" x14ac:dyDescent="0.2">
      <c r="D4067" s="139"/>
    </row>
    <row r="4068" spans="4:4" x14ac:dyDescent="0.2">
      <c r="D4068" s="139"/>
    </row>
    <row r="4069" spans="4:4" x14ac:dyDescent="0.2">
      <c r="D4069" s="139"/>
    </row>
    <row r="4070" spans="4:4" x14ac:dyDescent="0.2">
      <c r="D4070" s="139"/>
    </row>
    <row r="4071" spans="4:4" x14ac:dyDescent="0.2">
      <c r="D4071" s="139"/>
    </row>
    <row r="4072" spans="4:4" x14ac:dyDescent="0.2">
      <c r="D4072" s="139"/>
    </row>
    <row r="4073" spans="4:4" x14ac:dyDescent="0.2">
      <c r="D4073" s="139"/>
    </row>
    <row r="4074" spans="4:4" x14ac:dyDescent="0.2">
      <c r="D4074" s="139"/>
    </row>
    <row r="4075" spans="4:4" x14ac:dyDescent="0.2">
      <c r="D4075" s="139"/>
    </row>
    <row r="4076" spans="4:4" x14ac:dyDescent="0.2">
      <c r="D4076" s="139"/>
    </row>
    <row r="4077" spans="4:4" x14ac:dyDescent="0.2">
      <c r="D4077" s="139"/>
    </row>
    <row r="4078" spans="4:4" x14ac:dyDescent="0.2">
      <c r="D4078" s="139"/>
    </row>
    <row r="4079" spans="4:4" x14ac:dyDescent="0.2">
      <c r="D4079" s="139"/>
    </row>
    <row r="4080" spans="4:4" x14ac:dyDescent="0.2">
      <c r="D4080" s="139"/>
    </row>
    <row r="4081" spans="4:4" x14ac:dyDescent="0.2">
      <c r="D4081" s="139"/>
    </row>
    <row r="4082" spans="4:4" x14ac:dyDescent="0.2">
      <c r="D4082" s="139"/>
    </row>
    <row r="4083" spans="4:4" x14ac:dyDescent="0.2">
      <c r="D4083" s="139"/>
    </row>
    <row r="4084" spans="4:4" x14ac:dyDescent="0.2">
      <c r="D4084" s="139"/>
    </row>
    <row r="4085" spans="4:4" x14ac:dyDescent="0.2">
      <c r="D4085" s="139"/>
    </row>
    <row r="4086" spans="4:4" x14ac:dyDescent="0.2">
      <c r="D4086" s="139"/>
    </row>
    <row r="4087" spans="4:4" x14ac:dyDescent="0.2">
      <c r="D4087" s="139"/>
    </row>
    <row r="4088" spans="4:4" x14ac:dyDescent="0.2">
      <c r="D4088" s="139"/>
    </row>
    <row r="4089" spans="4:4" x14ac:dyDescent="0.2">
      <c r="D4089" s="139"/>
    </row>
    <row r="4090" spans="4:4" x14ac:dyDescent="0.2">
      <c r="D4090" s="139"/>
    </row>
    <row r="4091" spans="4:4" x14ac:dyDescent="0.2">
      <c r="D4091" s="139"/>
    </row>
    <row r="4092" spans="4:4" x14ac:dyDescent="0.2">
      <c r="D4092" s="139"/>
    </row>
    <row r="4093" spans="4:4" x14ac:dyDescent="0.2">
      <c r="D4093" s="139"/>
    </row>
    <row r="4094" spans="4:4" x14ac:dyDescent="0.2">
      <c r="D4094" s="139"/>
    </row>
    <row r="4095" spans="4:4" x14ac:dyDescent="0.2">
      <c r="D4095" s="139"/>
    </row>
    <row r="4096" spans="4:4" x14ac:dyDescent="0.2">
      <c r="D4096" s="139"/>
    </row>
    <row r="4097" spans="4:4" x14ac:dyDescent="0.2">
      <c r="D4097" s="139"/>
    </row>
    <row r="4098" spans="4:4" x14ac:dyDescent="0.2">
      <c r="D4098" s="139"/>
    </row>
    <row r="4099" spans="4:4" x14ac:dyDescent="0.2">
      <c r="D4099" s="139"/>
    </row>
    <row r="4100" spans="4:4" x14ac:dyDescent="0.2">
      <c r="D4100" s="139"/>
    </row>
    <row r="4101" spans="4:4" x14ac:dyDescent="0.2">
      <c r="D4101" s="139"/>
    </row>
    <row r="4102" spans="4:4" x14ac:dyDescent="0.2">
      <c r="D4102" s="139"/>
    </row>
    <row r="4103" spans="4:4" x14ac:dyDescent="0.2">
      <c r="D4103" s="139"/>
    </row>
    <row r="4104" spans="4:4" x14ac:dyDescent="0.2">
      <c r="D4104" s="139"/>
    </row>
    <row r="4105" spans="4:4" x14ac:dyDescent="0.2">
      <c r="D4105" s="139"/>
    </row>
    <row r="4106" spans="4:4" x14ac:dyDescent="0.2">
      <c r="D4106" s="139"/>
    </row>
    <row r="4107" spans="4:4" x14ac:dyDescent="0.2">
      <c r="D4107" s="139"/>
    </row>
    <row r="4108" spans="4:4" x14ac:dyDescent="0.2">
      <c r="D4108" s="139"/>
    </row>
    <row r="4109" spans="4:4" x14ac:dyDescent="0.2">
      <c r="D4109" s="139"/>
    </row>
    <row r="4110" spans="4:4" x14ac:dyDescent="0.2">
      <c r="D4110" s="139"/>
    </row>
    <row r="4111" spans="4:4" x14ac:dyDescent="0.2">
      <c r="D4111" s="139"/>
    </row>
    <row r="4112" spans="4:4" x14ac:dyDescent="0.2">
      <c r="D4112" s="139"/>
    </row>
    <row r="4113" spans="4:4" x14ac:dyDescent="0.2">
      <c r="D4113" s="139"/>
    </row>
    <row r="4114" spans="4:4" x14ac:dyDescent="0.2">
      <c r="D4114" s="139"/>
    </row>
    <row r="4115" spans="4:4" x14ac:dyDescent="0.2">
      <c r="D4115" s="139"/>
    </row>
    <row r="4116" spans="4:4" x14ac:dyDescent="0.2">
      <c r="D4116" s="139"/>
    </row>
    <row r="4117" spans="4:4" x14ac:dyDescent="0.2">
      <c r="D4117" s="139"/>
    </row>
    <row r="4118" spans="4:4" x14ac:dyDescent="0.2">
      <c r="D4118" s="139"/>
    </row>
    <row r="4119" spans="4:4" x14ac:dyDescent="0.2">
      <c r="D4119" s="139"/>
    </row>
    <row r="4120" spans="4:4" x14ac:dyDescent="0.2">
      <c r="D4120" s="139"/>
    </row>
    <row r="4121" spans="4:4" x14ac:dyDescent="0.2">
      <c r="D4121" s="139"/>
    </row>
    <row r="4122" spans="4:4" x14ac:dyDescent="0.2">
      <c r="D4122" s="139"/>
    </row>
    <row r="4123" spans="4:4" x14ac:dyDescent="0.2">
      <c r="D4123" s="139"/>
    </row>
    <row r="4124" spans="4:4" x14ac:dyDescent="0.2">
      <c r="D4124" s="139"/>
    </row>
    <row r="4125" spans="4:4" x14ac:dyDescent="0.2">
      <c r="D4125" s="139"/>
    </row>
    <row r="4126" spans="4:4" x14ac:dyDescent="0.2">
      <c r="D4126" s="139"/>
    </row>
    <row r="4127" spans="4:4" x14ac:dyDescent="0.2">
      <c r="D4127" s="139"/>
    </row>
    <row r="4128" spans="4:4" x14ac:dyDescent="0.2">
      <c r="D4128" s="139"/>
    </row>
    <row r="4129" spans="4:4" x14ac:dyDescent="0.2">
      <c r="D4129" s="139"/>
    </row>
    <row r="4130" spans="4:4" x14ac:dyDescent="0.2">
      <c r="D4130" s="139"/>
    </row>
    <row r="4131" spans="4:4" x14ac:dyDescent="0.2">
      <c r="D4131" s="139"/>
    </row>
    <row r="4132" spans="4:4" x14ac:dyDescent="0.2">
      <c r="D4132" s="139"/>
    </row>
    <row r="4133" spans="4:4" x14ac:dyDescent="0.2">
      <c r="D4133" s="139"/>
    </row>
    <row r="4134" spans="4:4" x14ac:dyDescent="0.2">
      <c r="D4134" s="139"/>
    </row>
    <row r="4135" spans="4:4" x14ac:dyDescent="0.2">
      <c r="D4135" s="139"/>
    </row>
    <row r="4136" spans="4:4" x14ac:dyDescent="0.2">
      <c r="D4136" s="139"/>
    </row>
    <row r="4137" spans="4:4" x14ac:dyDescent="0.2">
      <c r="D4137" s="139"/>
    </row>
    <row r="4138" spans="4:4" x14ac:dyDescent="0.2">
      <c r="D4138" s="139"/>
    </row>
    <row r="4139" spans="4:4" x14ac:dyDescent="0.2">
      <c r="D4139" s="139"/>
    </row>
    <row r="4140" spans="4:4" x14ac:dyDescent="0.2">
      <c r="D4140" s="139"/>
    </row>
    <row r="4141" spans="4:4" x14ac:dyDescent="0.2">
      <c r="D4141" s="139"/>
    </row>
    <row r="4142" spans="4:4" x14ac:dyDescent="0.2">
      <c r="D4142" s="139"/>
    </row>
    <row r="4143" spans="4:4" x14ac:dyDescent="0.2">
      <c r="D4143" s="139"/>
    </row>
    <row r="4144" spans="4:4" x14ac:dyDescent="0.2">
      <c r="D4144" s="139"/>
    </row>
    <row r="4145" spans="4:4" x14ac:dyDescent="0.2">
      <c r="D4145" s="139"/>
    </row>
    <row r="4146" spans="4:4" x14ac:dyDescent="0.2">
      <c r="D4146" s="139"/>
    </row>
    <row r="4147" spans="4:4" x14ac:dyDescent="0.2">
      <c r="D4147" s="139"/>
    </row>
    <row r="4148" spans="4:4" x14ac:dyDescent="0.2">
      <c r="D4148" s="139"/>
    </row>
    <row r="4149" spans="4:4" x14ac:dyDescent="0.2">
      <c r="D4149" s="139"/>
    </row>
    <row r="4150" spans="4:4" x14ac:dyDescent="0.2">
      <c r="D4150" s="139"/>
    </row>
    <row r="4151" spans="4:4" x14ac:dyDescent="0.2">
      <c r="D4151" s="139"/>
    </row>
    <row r="4152" spans="4:4" x14ac:dyDescent="0.2">
      <c r="D4152" s="139"/>
    </row>
    <row r="4153" spans="4:4" x14ac:dyDescent="0.2">
      <c r="D4153" s="139"/>
    </row>
    <row r="4154" spans="4:4" x14ac:dyDescent="0.2">
      <c r="D4154" s="139"/>
    </row>
    <row r="4155" spans="4:4" x14ac:dyDescent="0.2">
      <c r="D4155" s="139"/>
    </row>
    <row r="4156" spans="4:4" x14ac:dyDescent="0.2">
      <c r="D4156" s="139"/>
    </row>
    <row r="4157" spans="4:4" x14ac:dyDescent="0.2">
      <c r="D4157" s="139"/>
    </row>
    <row r="4158" spans="4:4" x14ac:dyDescent="0.2">
      <c r="D4158" s="139"/>
    </row>
    <row r="4159" spans="4:4" x14ac:dyDescent="0.2">
      <c r="D4159" s="139"/>
    </row>
    <row r="4160" spans="4:4" x14ac:dyDescent="0.2">
      <c r="D4160" s="139"/>
    </row>
    <row r="4161" spans="4:4" x14ac:dyDescent="0.2">
      <c r="D4161" s="139"/>
    </row>
    <row r="4162" spans="4:4" x14ac:dyDescent="0.2">
      <c r="D4162" s="139"/>
    </row>
    <row r="4163" spans="4:4" x14ac:dyDescent="0.2">
      <c r="D4163" s="139"/>
    </row>
    <row r="4164" spans="4:4" x14ac:dyDescent="0.2">
      <c r="D4164" s="139"/>
    </row>
    <row r="4165" spans="4:4" x14ac:dyDescent="0.2">
      <c r="D4165" s="139"/>
    </row>
    <row r="4166" spans="4:4" x14ac:dyDescent="0.2">
      <c r="D4166" s="139"/>
    </row>
    <row r="4167" spans="4:4" x14ac:dyDescent="0.2">
      <c r="D4167" s="139"/>
    </row>
    <row r="4168" spans="4:4" x14ac:dyDescent="0.2">
      <c r="D4168" s="139"/>
    </row>
    <row r="4169" spans="4:4" x14ac:dyDescent="0.2">
      <c r="D4169" s="139"/>
    </row>
    <row r="4170" spans="4:4" x14ac:dyDescent="0.2">
      <c r="D4170" s="139"/>
    </row>
    <row r="4171" spans="4:4" x14ac:dyDescent="0.2">
      <c r="D4171" s="139"/>
    </row>
    <row r="4172" spans="4:4" x14ac:dyDescent="0.2">
      <c r="D4172" s="139"/>
    </row>
    <row r="4173" spans="4:4" x14ac:dyDescent="0.2">
      <c r="D4173" s="139"/>
    </row>
    <row r="4174" spans="4:4" x14ac:dyDescent="0.2">
      <c r="D4174" s="139"/>
    </row>
    <row r="4175" spans="4:4" x14ac:dyDescent="0.2">
      <c r="D4175" s="139"/>
    </row>
    <row r="4176" spans="4:4" x14ac:dyDescent="0.2">
      <c r="D4176" s="139"/>
    </row>
    <row r="4177" spans="4:4" x14ac:dyDescent="0.2">
      <c r="D4177" s="139"/>
    </row>
    <row r="4178" spans="4:4" x14ac:dyDescent="0.2">
      <c r="D4178" s="139"/>
    </row>
    <row r="4179" spans="4:4" x14ac:dyDescent="0.2">
      <c r="D4179" s="139"/>
    </row>
    <row r="4180" spans="4:4" x14ac:dyDescent="0.2">
      <c r="D4180" s="139"/>
    </row>
    <row r="4181" spans="4:4" x14ac:dyDescent="0.2">
      <c r="D4181" s="139"/>
    </row>
    <row r="4182" spans="4:4" x14ac:dyDescent="0.2">
      <c r="D4182" s="139"/>
    </row>
    <row r="4183" spans="4:4" x14ac:dyDescent="0.2">
      <c r="D4183" s="139"/>
    </row>
    <row r="4184" spans="4:4" x14ac:dyDescent="0.2">
      <c r="D4184" s="139"/>
    </row>
    <row r="4185" spans="4:4" x14ac:dyDescent="0.2">
      <c r="D4185" s="139"/>
    </row>
    <row r="4186" spans="4:4" x14ac:dyDescent="0.2">
      <c r="D4186" s="139"/>
    </row>
    <row r="4187" spans="4:4" x14ac:dyDescent="0.2">
      <c r="D4187" s="139"/>
    </row>
    <row r="4188" spans="4:4" x14ac:dyDescent="0.2">
      <c r="D4188" s="139"/>
    </row>
    <row r="4189" spans="4:4" x14ac:dyDescent="0.2">
      <c r="D4189" s="139"/>
    </row>
    <row r="4190" spans="4:4" x14ac:dyDescent="0.2">
      <c r="D4190" s="139"/>
    </row>
    <row r="4191" spans="4:4" x14ac:dyDescent="0.2">
      <c r="D4191" s="139"/>
    </row>
    <row r="4192" spans="4:4" x14ac:dyDescent="0.2">
      <c r="D4192" s="139"/>
    </row>
    <row r="4193" spans="4:4" x14ac:dyDescent="0.2">
      <c r="D4193" s="139"/>
    </row>
    <row r="4194" spans="4:4" x14ac:dyDescent="0.2">
      <c r="D4194" s="139"/>
    </row>
    <row r="4195" spans="4:4" x14ac:dyDescent="0.2">
      <c r="D4195" s="139"/>
    </row>
    <row r="4196" spans="4:4" x14ac:dyDescent="0.2">
      <c r="D4196" s="139"/>
    </row>
    <row r="4197" spans="4:4" x14ac:dyDescent="0.2">
      <c r="D4197" s="139"/>
    </row>
    <row r="4198" spans="4:4" x14ac:dyDescent="0.2">
      <c r="D4198" s="139"/>
    </row>
    <row r="4199" spans="4:4" x14ac:dyDescent="0.2">
      <c r="D4199" s="139"/>
    </row>
    <row r="4200" spans="4:4" x14ac:dyDescent="0.2">
      <c r="D4200" s="139"/>
    </row>
    <row r="4201" spans="4:4" x14ac:dyDescent="0.2">
      <c r="D4201" s="139"/>
    </row>
    <row r="4202" spans="4:4" x14ac:dyDescent="0.2">
      <c r="D4202" s="139"/>
    </row>
    <row r="4203" spans="4:4" x14ac:dyDescent="0.2">
      <c r="D4203" s="139"/>
    </row>
    <row r="4204" spans="4:4" x14ac:dyDescent="0.2">
      <c r="D4204" s="139"/>
    </row>
    <row r="4205" spans="4:4" x14ac:dyDescent="0.2">
      <c r="D4205" s="139"/>
    </row>
    <row r="4206" spans="4:4" x14ac:dyDescent="0.2">
      <c r="D4206" s="139"/>
    </row>
    <row r="4207" spans="4:4" x14ac:dyDescent="0.2">
      <c r="D4207" s="139"/>
    </row>
    <row r="4208" spans="4:4" x14ac:dyDescent="0.2">
      <c r="D4208" s="139"/>
    </row>
    <row r="4209" spans="4:4" x14ac:dyDescent="0.2">
      <c r="D4209" s="139"/>
    </row>
    <row r="4210" spans="4:4" x14ac:dyDescent="0.2">
      <c r="D4210" s="139"/>
    </row>
    <row r="4211" spans="4:4" x14ac:dyDescent="0.2">
      <c r="D4211" s="139"/>
    </row>
    <row r="4212" spans="4:4" x14ac:dyDescent="0.2">
      <c r="D4212" s="139"/>
    </row>
    <row r="4213" spans="4:4" x14ac:dyDescent="0.2">
      <c r="D4213" s="139"/>
    </row>
    <row r="4214" spans="4:4" x14ac:dyDescent="0.2">
      <c r="D4214" s="139"/>
    </row>
    <row r="4215" spans="4:4" x14ac:dyDescent="0.2">
      <c r="D4215" s="139"/>
    </row>
    <row r="4216" spans="4:4" x14ac:dyDescent="0.2">
      <c r="D4216" s="139"/>
    </row>
    <row r="4217" spans="4:4" x14ac:dyDescent="0.2">
      <c r="D4217" s="139"/>
    </row>
    <row r="4218" spans="4:4" x14ac:dyDescent="0.2">
      <c r="D4218" s="139"/>
    </row>
    <row r="4219" spans="4:4" x14ac:dyDescent="0.2">
      <c r="D4219" s="139"/>
    </row>
    <row r="4220" spans="4:4" x14ac:dyDescent="0.2">
      <c r="D4220" s="139"/>
    </row>
    <row r="4221" spans="4:4" x14ac:dyDescent="0.2">
      <c r="D4221" s="139"/>
    </row>
    <row r="4222" spans="4:4" x14ac:dyDescent="0.2">
      <c r="D4222" s="139"/>
    </row>
    <row r="4223" spans="4:4" x14ac:dyDescent="0.2">
      <c r="D4223" s="139"/>
    </row>
    <row r="4224" spans="4:4" x14ac:dyDescent="0.2">
      <c r="D4224" s="139"/>
    </row>
    <row r="4225" spans="4:4" x14ac:dyDescent="0.2">
      <c r="D4225" s="139"/>
    </row>
    <row r="4226" spans="4:4" x14ac:dyDescent="0.2">
      <c r="D4226" s="139"/>
    </row>
    <row r="4227" spans="4:4" x14ac:dyDescent="0.2">
      <c r="D4227" s="139"/>
    </row>
    <row r="4228" spans="4:4" x14ac:dyDescent="0.2">
      <c r="D4228" s="139"/>
    </row>
    <row r="4229" spans="4:4" x14ac:dyDescent="0.2">
      <c r="D4229" s="139"/>
    </row>
    <row r="4230" spans="4:4" x14ac:dyDescent="0.2">
      <c r="D4230" s="139"/>
    </row>
    <row r="4231" spans="4:4" x14ac:dyDescent="0.2">
      <c r="D4231" s="139"/>
    </row>
    <row r="4232" spans="4:4" x14ac:dyDescent="0.2">
      <c r="D4232" s="139"/>
    </row>
    <row r="4233" spans="4:4" x14ac:dyDescent="0.2">
      <c r="D4233" s="139"/>
    </row>
    <row r="4234" spans="4:4" x14ac:dyDescent="0.2">
      <c r="D4234" s="139"/>
    </row>
    <row r="4235" spans="4:4" x14ac:dyDescent="0.2">
      <c r="D4235" s="139"/>
    </row>
    <row r="4236" spans="4:4" x14ac:dyDescent="0.2">
      <c r="D4236" s="139"/>
    </row>
    <row r="4237" spans="4:4" x14ac:dyDescent="0.2">
      <c r="D4237" s="139"/>
    </row>
    <row r="4238" spans="4:4" x14ac:dyDescent="0.2">
      <c r="D4238" s="139"/>
    </row>
    <row r="4239" spans="4:4" x14ac:dyDescent="0.2">
      <c r="D4239" s="139"/>
    </row>
    <row r="4240" spans="4:4" x14ac:dyDescent="0.2">
      <c r="D4240" s="139"/>
    </row>
    <row r="4241" spans="4:4" x14ac:dyDescent="0.2">
      <c r="D4241" s="139"/>
    </row>
    <row r="4242" spans="4:4" x14ac:dyDescent="0.2">
      <c r="D4242" s="139"/>
    </row>
    <row r="4243" spans="4:4" x14ac:dyDescent="0.2">
      <c r="D4243" s="139"/>
    </row>
    <row r="4244" spans="4:4" x14ac:dyDescent="0.2">
      <c r="D4244" s="139"/>
    </row>
    <row r="4245" spans="4:4" x14ac:dyDescent="0.2">
      <c r="D4245" s="139"/>
    </row>
    <row r="4246" spans="4:4" x14ac:dyDescent="0.2">
      <c r="D4246" s="139"/>
    </row>
    <row r="4247" spans="4:4" x14ac:dyDescent="0.2">
      <c r="D4247" s="139"/>
    </row>
    <row r="4248" spans="4:4" x14ac:dyDescent="0.2">
      <c r="D4248" s="139"/>
    </row>
    <row r="4249" spans="4:4" x14ac:dyDescent="0.2">
      <c r="D4249" s="139"/>
    </row>
    <row r="4250" spans="4:4" x14ac:dyDescent="0.2">
      <c r="D4250" s="139"/>
    </row>
    <row r="4251" spans="4:4" x14ac:dyDescent="0.2">
      <c r="D4251" s="139"/>
    </row>
    <row r="4252" spans="4:4" x14ac:dyDescent="0.2">
      <c r="D4252" s="139"/>
    </row>
    <row r="4253" spans="4:4" x14ac:dyDescent="0.2">
      <c r="D4253" s="139"/>
    </row>
    <row r="4254" spans="4:4" x14ac:dyDescent="0.2">
      <c r="D4254" s="139"/>
    </row>
    <row r="4255" spans="4:4" x14ac:dyDescent="0.2">
      <c r="D4255" s="139"/>
    </row>
    <row r="4256" spans="4:4" x14ac:dyDescent="0.2">
      <c r="D4256" s="139"/>
    </row>
    <row r="4257" spans="4:4" x14ac:dyDescent="0.2">
      <c r="D4257" s="139"/>
    </row>
    <row r="4258" spans="4:4" x14ac:dyDescent="0.2">
      <c r="D4258" s="139"/>
    </row>
    <row r="4259" spans="4:4" x14ac:dyDescent="0.2">
      <c r="D4259" s="139"/>
    </row>
    <row r="4260" spans="4:4" x14ac:dyDescent="0.2">
      <c r="D4260" s="139"/>
    </row>
    <row r="4261" spans="4:4" x14ac:dyDescent="0.2">
      <c r="D4261" s="139"/>
    </row>
    <row r="4262" spans="4:4" x14ac:dyDescent="0.2">
      <c r="D4262" s="139"/>
    </row>
    <row r="4263" spans="4:4" x14ac:dyDescent="0.2">
      <c r="D4263" s="139"/>
    </row>
    <row r="4264" spans="4:4" x14ac:dyDescent="0.2">
      <c r="D4264" s="139"/>
    </row>
    <row r="4265" spans="4:4" x14ac:dyDescent="0.2">
      <c r="D4265" s="139"/>
    </row>
    <row r="4266" spans="4:4" x14ac:dyDescent="0.2">
      <c r="D4266" s="139"/>
    </row>
    <row r="4267" spans="4:4" x14ac:dyDescent="0.2">
      <c r="D4267" s="139"/>
    </row>
    <row r="4268" spans="4:4" x14ac:dyDescent="0.2">
      <c r="D4268" s="139"/>
    </row>
    <row r="4269" spans="4:4" x14ac:dyDescent="0.2">
      <c r="D4269" s="139"/>
    </row>
    <row r="4270" spans="4:4" x14ac:dyDescent="0.2">
      <c r="D4270" s="139"/>
    </row>
    <row r="4271" spans="4:4" x14ac:dyDescent="0.2">
      <c r="D4271" s="139"/>
    </row>
    <row r="4272" spans="4:4" x14ac:dyDescent="0.2">
      <c r="D4272" s="139"/>
    </row>
    <row r="4273" spans="4:4" x14ac:dyDescent="0.2">
      <c r="D4273" s="139"/>
    </row>
    <row r="4274" spans="4:4" x14ac:dyDescent="0.2">
      <c r="D4274" s="139"/>
    </row>
    <row r="4275" spans="4:4" x14ac:dyDescent="0.2">
      <c r="D4275" s="139"/>
    </row>
    <row r="4276" spans="4:4" x14ac:dyDescent="0.2">
      <c r="D4276" s="139"/>
    </row>
    <row r="4277" spans="4:4" x14ac:dyDescent="0.2">
      <c r="D4277" s="139"/>
    </row>
    <row r="4278" spans="4:4" x14ac:dyDescent="0.2">
      <c r="D4278" s="139"/>
    </row>
    <row r="4279" spans="4:4" x14ac:dyDescent="0.2">
      <c r="D4279" s="139"/>
    </row>
    <row r="4280" spans="4:4" x14ac:dyDescent="0.2">
      <c r="D4280" s="139"/>
    </row>
    <row r="4281" spans="4:4" x14ac:dyDescent="0.2">
      <c r="D4281" s="139"/>
    </row>
    <row r="4282" spans="4:4" x14ac:dyDescent="0.2">
      <c r="D4282" s="139"/>
    </row>
    <row r="4283" spans="4:4" x14ac:dyDescent="0.2">
      <c r="D4283" s="139"/>
    </row>
    <row r="4284" spans="4:4" x14ac:dyDescent="0.2">
      <c r="D4284" s="139"/>
    </row>
    <row r="4285" spans="4:4" x14ac:dyDescent="0.2">
      <c r="D4285" s="139"/>
    </row>
    <row r="4286" spans="4:4" x14ac:dyDescent="0.2">
      <c r="D4286" s="139"/>
    </row>
    <row r="4287" spans="4:4" x14ac:dyDescent="0.2">
      <c r="D4287" s="139"/>
    </row>
    <row r="4288" spans="4:4" x14ac:dyDescent="0.2">
      <c r="D4288" s="139"/>
    </row>
    <row r="4289" spans="4:4" x14ac:dyDescent="0.2">
      <c r="D4289" s="139"/>
    </row>
    <row r="4290" spans="4:4" x14ac:dyDescent="0.2">
      <c r="D4290" s="139"/>
    </row>
    <row r="4291" spans="4:4" x14ac:dyDescent="0.2">
      <c r="D4291" s="139"/>
    </row>
    <row r="4292" spans="4:4" x14ac:dyDescent="0.2">
      <c r="D4292" s="139"/>
    </row>
    <row r="4293" spans="4:4" x14ac:dyDescent="0.2">
      <c r="D4293" s="139"/>
    </row>
    <row r="4294" spans="4:4" x14ac:dyDescent="0.2">
      <c r="D4294" s="139"/>
    </row>
    <row r="4295" spans="4:4" x14ac:dyDescent="0.2">
      <c r="D4295" s="139"/>
    </row>
    <row r="4296" spans="4:4" x14ac:dyDescent="0.2">
      <c r="D4296" s="139"/>
    </row>
    <row r="4297" spans="4:4" x14ac:dyDescent="0.2">
      <c r="D4297" s="139"/>
    </row>
    <row r="4298" spans="4:4" x14ac:dyDescent="0.2">
      <c r="D4298" s="139"/>
    </row>
    <row r="4299" spans="4:4" x14ac:dyDescent="0.2">
      <c r="D4299" s="139"/>
    </row>
    <row r="4300" spans="4:4" x14ac:dyDescent="0.2">
      <c r="D4300" s="139"/>
    </row>
    <row r="4301" spans="4:4" x14ac:dyDescent="0.2">
      <c r="D4301" s="139"/>
    </row>
    <row r="4302" spans="4:4" x14ac:dyDescent="0.2">
      <c r="D4302" s="139"/>
    </row>
    <row r="4303" spans="4:4" x14ac:dyDescent="0.2">
      <c r="D4303" s="139"/>
    </row>
    <row r="4304" spans="4:4" x14ac:dyDescent="0.2">
      <c r="D4304" s="139"/>
    </row>
    <row r="4305" spans="4:4" x14ac:dyDescent="0.2">
      <c r="D4305" s="139"/>
    </row>
    <row r="4306" spans="4:4" x14ac:dyDescent="0.2">
      <c r="D4306" s="139"/>
    </row>
    <row r="4307" spans="4:4" x14ac:dyDescent="0.2">
      <c r="D4307" s="139"/>
    </row>
    <row r="4308" spans="4:4" x14ac:dyDescent="0.2">
      <c r="D4308" s="139"/>
    </row>
    <row r="4309" spans="4:4" x14ac:dyDescent="0.2">
      <c r="D4309" s="139"/>
    </row>
    <row r="4310" spans="4:4" x14ac:dyDescent="0.2">
      <c r="D4310" s="139"/>
    </row>
    <row r="4311" spans="4:4" x14ac:dyDescent="0.2">
      <c r="D4311" s="139"/>
    </row>
    <row r="4312" spans="4:4" x14ac:dyDescent="0.2">
      <c r="D4312" s="139"/>
    </row>
    <row r="4313" spans="4:4" x14ac:dyDescent="0.2">
      <c r="D4313" s="139"/>
    </row>
    <row r="4314" spans="4:4" x14ac:dyDescent="0.2">
      <c r="D4314" s="139"/>
    </row>
    <row r="4315" spans="4:4" x14ac:dyDescent="0.2">
      <c r="D4315" s="139"/>
    </row>
    <row r="4316" spans="4:4" x14ac:dyDescent="0.2">
      <c r="D4316" s="139"/>
    </row>
    <row r="4317" spans="4:4" x14ac:dyDescent="0.2">
      <c r="D4317" s="139"/>
    </row>
    <row r="4318" spans="4:4" x14ac:dyDescent="0.2">
      <c r="D4318" s="139"/>
    </row>
    <row r="4319" spans="4:4" x14ac:dyDescent="0.2">
      <c r="D4319" s="139"/>
    </row>
    <row r="4320" spans="4:4" x14ac:dyDescent="0.2">
      <c r="D4320" s="139"/>
    </row>
    <row r="4321" spans="4:4" x14ac:dyDescent="0.2">
      <c r="D4321" s="139"/>
    </row>
    <row r="4322" spans="4:4" x14ac:dyDescent="0.2">
      <c r="D4322" s="139"/>
    </row>
    <row r="4323" spans="4:4" x14ac:dyDescent="0.2">
      <c r="D4323" s="139"/>
    </row>
    <row r="4324" spans="4:4" x14ac:dyDescent="0.2">
      <c r="D4324" s="139"/>
    </row>
    <row r="4325" spans="4:4" x14ac:dyDescent="0.2">
      <c r="D4325" s="139"/>
    </row>
    <row r="4326" spans="4:4" x14ac:dyDescent="0.2">
      <c r="D4326" s="139"/>
    </row>
    <row r="4327" spans="4:4" x14ac:dyDescent="0.2">
      <c r="D4327" s="139"/>
    </row>
    <row r="4328" spans="4:4" x14ac:dyDescent="0.2">
      <c r="D4328" s="139"/>
    </row>
    <row r="4329" spans="4:4" x14ac:dyDescent="0.2">
      <c r="D4329" s="139"/>
    </row>
    <row r="4330" spans="4:4" x14ac:dyDescent="0.2">
      <c r="D4330" s="139"/>
    </row>
    <row r="4331" spans="4:4" x14ac:dyDescent="0.2">
      <c r="D4331" s="139"/>
    </row>
    <row r="4332" spans="4:4" x14ac:dyDescent="0.2">
      <c r="D4332" s="139"/>
    </row>
    <row r="4333" spans="4:4" x14ac:dyDescent="0.2">
      <c r="D4333" s="139"/>
    </row>
    <row r="4334" spans="4:4" x14ac:dyDescent="0.2">
      <c r="D4334" s="139"/>
    </row>
    <row r="4335" spans="4:4" x14ac:dyDescent="0.2">
      <c r="D4335" s="139"/>
    </row>
    <row r="4336" spans="4:4" x14ac:dyDescent="0.2">
      <c r="D4336" s="139"/>
    </row>
    <row r="4337" spans="4:4" x14ac:dyDescent="0.2">
      <c r="D4337" s="139"/>
    </row>
    <row r="4338" spans="4:4" x14ac:dyDescent="0.2">
      <c r="D4338" s="139"/>
    </row>
    <row r="4339" spans="4:4" x14ac:dyDescent="0.2">
      <c r="D4339" s="139"/>
    </row>
    <row r="4340" spans="4:4" x14ac:dyDescent="0.2">
      <c r="D4340" s="139"/>
    </row>
    <row r="4341" spans="4:4" x14ac:dyDescent="0.2">
      <c r="D4341" s="139"/>
    </row>
    <row r="4342" spans="4:4" x14ac:dyDescent="0.2">
      <c r="D4342" s="139"/>
    </row>
    <row r="4343" spans="4:4" x14ac:dyDescent="0.2">
      <c r="D4343" s="139"/>
    </row>
    <row r="4344" spans="4:4" x14ac:dyDescent="0.2">
      <c r="D4344" s="139"/>
    </row>
    <row r="4345" spans="4:4" x14ac:dyDescent="0.2">
      <c r="D4345" s="139"/>
    </row>
    <row r="4346" spans="4:4" x14ac:dyDescent="0.2">
      <c r="D4346" s="139"/>
    </row>
    <row r="4347" spans="4:4" x14ac:dyDescent="0.2">
      <c r="D4347" s="139"/>
    </row>
    <row r="4348" spans="4:4" x14ac:dyDescent="0.2">
      <c r="D4348" s="139"/>
    </row>
    <row r="4349" spans="4:4" x14ac:dyDescent="0.2">
      <c r="D4349" s="139"/>
    </row>
    <row r="4350" spans="4:4" x14ac:dyDescent="0.2">
      <c r="D4350" s="139"/>
    </row>
    <row r="4351" spans="4:4" x14ac:dyDescent="0.2">
      <c r="D4351" s="139"/>
    </row>
    <row r="4352" spans="4:4" x14ac:dyDescent="0.2">
      <c r="D4352" s="139"/>
    </row>
    <row r="4353" spans="4:4" x14ac:dyDescent="0.2">
      <c r="D4353" s="139"/>
    </row>
    <row r="4354" spans="4:4" x14ac:dyDescent="0.2">
      <c r="D4354" s="139"/>
    </row>
    <row r="4355" spans="4:4" x14ac:dyDescent="0.2">
      <c r="D4355" s="139"/>
    </row>
    <row r="4356" spans="4:4" x14ac:dyDescent="0.2">
      <c r="D4356" s="139"/>
    </row>
    <row r="4357" spans="4:4" x14ac:dyDescent="0.2">
      <c r="D4357" s="139"/>
    </row>
    <row r="4358" spans="4:4" x14ac:dyDescent="0.2">
      <c r="D4358" s="139"/>
    </row>
    <row r="4359" spans="4:4" x14ac:dyDescent="0.2">
      <c r="D4359" s="139"/>
    </row>
    <row r="4360" spans="4:4" x14ac:dyDescent="0.2">
      <c r="D4360" s="139"/>
    </row>
    <row r="4361" spans="4:4" x14ac:dyDescent="0.2">
      <c r="D4361" s="139"/>
    </row>
    <row r="4362" spans="4:4" x14ac:dyDescent="0.2">
      <c r="D4362" s="139"/>
    </row>
    <row r="4363" spans="4:4" x14ac:dyDescent="0.2">
      <c r="D4363" s="139"/>
    </row>
    <row r="4364" spans="4:4" x14ac:dyDescent="0.2">
      <c r="D4364" s="139"/>
    </row>
    <row r="4365" spans="4:4" x14ac:dyDescent="0.2">
      <c r="D4365" s="139"/>
    </row>
    <row r="4366" spans="4:4" x14ac:dyDescent="0.2">
      <c r="D4366" s="139"/>
    </row>
    <row r="4367" spans="4:4" x14ac:dyDescent="0.2">
      <c r="D4367" s="139"/>
    </row>
    <row r="4368" spans="4:4" x14ac:dyDescent="0.2">
      <c r="D4368" s="139"/>
    </row>
    <row r="4369" spans="4:4" x14ac:dyDescent="0.2">
      <c r="D4369" s="139"/>
    </row>
    <row r="4370" spans="4:4" x14ac:dyDescent="0.2">
      <c r="D4370" s="139"/>
    </row>
    <row r="4371" spans="4:4" x14ac:dyDescent="0.2">
      <c r="D4371" s="139"/>
    </row>
    <row r="4372" spans="4:4" x14ac:dyDescent="0.2">
      <c r="D4372" s="139"/>
    </row>
    <row r="4373" spans="4:4" x14ac:dyDescent="0.2">
      <c r="D4373" s="139"/>
    </row>
    <row r="4374" spans="4:4" x14ac:dyDescent="0.2">
      <c r="D4374" s="139"/>
    </row>
    <row r="4375" spans="4:4" x14ac:dyDescent="0.2">
      <c r="D4375" s="139"/>
    </row>
    <row r="4376" spans="4:4" x14ac:dyDescent="0.2">
      <c r="D4376" s="139"/>
    </row>
    <row r="4377" spans="4:4" x14ac:dyDescent="0.2">
      <c r="D4377" s="139"/>
    </row>
    <row r="4378" spans="4:4" x14ac:dyDescent="0.2">
      <c r="D4378" s="139"/>
    </row>
    <row r="4379" spans="4:4" x14ac:dyDescent="0.2">
      <c r="D4379" s="139"/>
    </row>
    <row r="4380" spans="4:4" x14ac:dyDescent="0.2">
      <c r="D4380" s="139"/>
    </row>
    <row r="4381" spans="4:4" x14ac:dyDescent="0.2">
      <c r="D4381" s="139"/>
    </row>
    <row r="4382" spans="4:4" x14ac:dyDescent="0.2">
      <c r="D4382" s="139"/>
    </row>
    <row r="4383" spans="4:4" x14ac:dyDescent="0.2">
      <c r="D4383" s="139"/>
    </row>
    <row r="4384" spans="4:4" x14ac:dyDescent="0.2">
      <c r="D4384" s="139"/>
    </row>
    <row r="4385" spans="4:4" x14ac:dyDescent="0.2">
      <c r="D4385" s="139"/>
    </row>
    <row r="4386" spans="4:4" x14ac:dyDescent="0.2">
      <c r="D4386" s="139"/>
    </row>
    <row r="4387" spans="4:4" x14ac:dyDescent="0.2">
      <c r="D4387" s="139"/>
    </row>
    <row r="4388" spans="4:4" x14ac:dyDescent="0.2">
      <c r="D4388" s="139"/>
    </row>
    <row r="4389" spans="4:4" x14ac:dyDescent="0.2">
      <c r="D4389" s="139"/>
    </row>
    <row r="4390" spans="4:4" x14ac:dyDescent="0.2">
      <c r="D4390" s="139"/>
    </row>
    <row r="4391" spans="4:4" x14ac:dyDescent="0.2">
      <c r="D4391" s="139"/>
    </row>
    <row r="4392" spans="4:4" x14ac:dyDescent="0.2">
      <c r="D4392" s="139"/>
    </row>
    <row r="4393" spans="4:4" x14ac:dyDescent="0.2">
      <c r="D4393" s="139"/>
    </row>
    <row r="4394" spans="4:4" x14ac:dyDescent="0.2">
      <c r="D4394" s="139"/>
    </row>
    <row r="4395" spans="4:4" x14ac:dyDescent="0.2">
      <c r="D4395" s="139"/>
    </row>
    <row r="4396" spans="4:4" x14ac:dyDescent="0.2">
      <c r="D4396" s="139"/>
    </row>
    <row r="4397" spans="4:4" x14ac:dyDescent="0.2">
      <c r="D4397" s="139"/>
    </row>
    <row r="4398" spans="4:4" x14ac:dyDescent="0.2">
      <c r="D4398" s="139"/>
    </row>
    <row r="4399" spans="4:4" x14ac:dyDescent="0.2">
      <c r="D4399" s="139"/>
    </row>
    <row r="4400" spans="4:4" x14ac:dyDescent="0.2">
      <c r="D4400" s="139"/>
    </row>
    <row r="4401" spans="4:4" x14ac:dyDescent="0.2">
      <c r="D4401" s="139"/>
    </row>
    <row r="4402" spans="4:4" x14ac:dyDescent="0.2">
      <c r="D4402" s="139"/>
    </row>
    <row r="4403" spans="4:4" x14ac:dyDescent="0.2">
      <c r="D4403" s="139"/>
    </row>
    <row r="4404" spans="4:4" x14ac:dyDescent="0.2">
      <c r="D4404" s="139"/>
    </row>
    <row r="4405" spans="4:4" x14ac:dyDescent="0.2">
      <c r="D4405" s="139"/>
    </row>
    <row r="4406" spans="4:4" x14ac:dyDescent="0.2">
      <c r="D4406" s="139"/>
    </row>
    <row r="4407" spans="4:4" x14ac:dyDescent="0.2">
      <c r="D4407" s="139"/>
    </row>
    <row r="4408" spans="4:4" x14ac:dyDescent="0.2">
      <c r="D4408" s="139"/>
    </row>
    <row r="4409" spans="4:4" x14ac:dyDescent="0.2">
      <c r="D4409" s="139"/>
    </row>
    <row r="4410" spans="4:4" x14ac:dyDescent="0.2">
      <c r="D4410" s="139"/>
    </row>
    <row r="4411" spans="4:4" x14ac:dyDescent="0.2">
      <c r="D4411" s="139"/>
    </row>
    <row r="4412" spans="4:4" x14ac:dyDescent="0.2">
      <c r="D4412" s="139"/>
    </row>
    <row r="4413" spans="4:4" x14ac:dyDescent="0.2">
      <c r="D4413" s="139"/>
    </row>
    <row r="4414" spans="4:4" x14ac:dyDescent="0.2">
      <c r="D4414" s="139"/>
    </row>
    <row r="4415" spans="4:4" x14ac:dyDescent="0.2">
      <c r="D4415" s="139"/>
    </row>
    <row r="4416" spans="4:4" x14ac:dyDescent="0.2">
      <c r="D4416" s="139"/>
    </row>
    <row r="4417" spans="4:4" x14ac:dyDescent="0.2">
      <c r="D4417" s="139"/>
    </row>
    <row r="4418" spans="4:4" x14ac:dyDescent="0.2">
      <c r="D4418" s="139"/>
    </row>
    <row r="4419" spans="4:4" x14ac:dyDescent="0.2">
      <c r="D4419" s="139"/>
    </row>
    <row r="4420" spans="4:4" x14ac:dyDescent="0.2">
      <c r="D4420" s="139"/>
    </row>
    <row r="4421" spans="4:4" x14ac:dyDescent="0.2">
      <c r="D4421" s="139"/>
    </row>
    <row r="4422" spans="4:4" x14ac:dyDescent="0.2">
      <c r="D4422" s="139"/>
    </row>
    <row r="4423" spans="4:4" x14ac:dyDescent="0.2">
      <c r="D4423" s="139"/>
    </row>
    <row r="4424" spans="4:4" x14ac:dyDescent="0.2">
      <c r="D4424" s="139"/>
    </row>
    <row r="4425" spans="4:4" x14ac:dyDescent="0.2">
      <c r="D4425" s="139"/>
    </row>
    <row r="4426" spans="4:4" x14ac:dyDescent="0.2">
      <c r="D4426" s="139"/>
    </row>
    <row r="4427" spans="4:4" x14ac:dyDescent="0.2">
      <c r="D4427" s="139"/>
    </row>
    <row r="4428" spans="4:4" x14ac:dyDescent="0.2">
      <c r="D4428" s="139"/>
    </row>
    <row r="4429" spans="4:4" x14ac:dyDescent="0.2">
      <c r="D4429" s="139"/>
    </row>
    <row r="4430" spans="4:4" x14ac:dyDescent="0.2">
      <c r="D4430" s="139"/>
    </row>
    <row r="4431" spans="4:4" x14ac:dyDescent="0.2">
      <c r="D4431" s="139"/>
    </row>
    <row r="4432" spans="4:4" x14ac:dyDescent="0.2">
      <c r="D4432" s="139"/>
    </row>
    <row r="4433" spans="4:4" x14ac:dyDescent="0.2">
      <c r="D4433" s="139"/>
    </row>
    <row r="4434" spans="4:4" x14ac:dyDescent="0.2">
      <c r="D4434" s="139"/>
    </row>
    <row r="4435" spans="4:4" x14ac:dyDescent="0.2">
      <c r="D4435" s="139"/>
    </row>
    <row r="4436" spans="4:4" x14ac:dyDescent="0.2">
      <c r="D4436" s="139"/>
    </row>
    <row r="4437" spans="4:4" x14ac:dyDescent="0.2">
      <c r="D4437" s="139"/>
    </row>
    <row r="4438" spans="4:4" x14ac:dyDescent="0.2">
      <c r="D4438" s="139"/>
    </row>
    <row r="4439" spans="4:4" x14ac:dyDescent="0.2">
      <c r="D4439" s="139"/>
    </row>
    <row r="4440" spans="4:4" x14ac:dyDescent="0.2">
      <c r="D4440" s="139"/>
    </row>
    <row r="4441" spans="4:4" x14ac:dyDescent="0.2">
      <c r="D4441" s="139"/>
    </row>
    <row r="4442" spans="4:4" x14ac:dyDescent="0.2">
      <c r="D4442" s="139"/>
    </row>
    <row r="4443" spans="4:4" x14ac:dyDescent="0.2">
      <c r="D4443" s="139"/>
    </row>
    <row r="4444" spans="4:4" x14ac:dyDescent="0.2">
      <c r="D4444" s="139"/>
    </row>
    <row r="4445" spans="4:4" x14ac:dyDescent="0.2">
      <c r="D4445" s="139"/>
    </row>
    <row r="4446" spans="4:4" x14ac:dyDescent="0.2">
      <c r="D4446" s="139"/>
    </row>
    <row r="4447" spans="4:4" x14ac:dyDescent="0.2">
      <c r="D4447" s="139"/>
    </row>
    <row r="4448" spans="4:4" x14ac:dyDescent="0.2">
      <c r="D4448" s="139"/>
    </row>
    <row r="4449" spans="4:4" x14ac:dyDescent="0.2">
      <c r="D4449" s="139"/>
    </row>
    <row r="4450" spans="4:4" x14ac:dyDescent="0.2">
      <c r="D4450" s="139"/>
    </row>
    <row r="4451" spans="4:4" x14ac:dyDescent="0.2">
      <c r="D4451" s="139"/>
    </row>
    <row r="4452" spans="4:4" x14ac:dyDescent="0.2">
      <c r="D4452" s="139"/>
    </row>
    <row r="4453" spans="4:4" x14ac:dyDescent="0.2">
      <c r="D4453" s="139"/>
    </row>
    <row r="4454" spans="4:4" x14ac:dyDescent="0.2">
      <c r="D4454" s="139"/>
    </row>
    <row r="4455" spans="4:4" x14ac:dyDescent="0.2">
      <c r="D4455" s="139"/>
    </row>
    <row r="4456" spans="4:4" x14ac:dyDescent="0.2">
      <c r="D4456" s="139"/>
    </row>
    <row r="4457" spans="4:4" x14ac:dyDescent="0.2">
      <c r="D4457" s="139"/>
    </row>
    <row r="4458" spans="4:4" x14ac:dyDescent="0.2">
      <c r="D4458" s="139"/>
    </row>
    <row r="4459" spans="4:4" x14ac:dyDescent="0.2">
      <c r="D4459" s="139"/>
    </row>
    <row r="4460" spans="4:4" x14ac:dyDescent="0.2">
      <c r="D4460" s="139"/>
    </row>
    <row r="4461" spans="4:4" x14ac:dyDescent="0.2">
      <c r="D4461" s="139"/>
    </row>
    <row r="4462" spans="4:4" x14ac:dyDescent="0.2">
      <c r="D4462" s="139"/>
    </row>
    <row r="4463" spans="4:4" x14ac:dyDescent="0.2">
      <c r="D4463" s="139"/>
    </row>
    <row r="4464" spans="4:4" x14ac:dyDescent="0.2">
      <c r="D4464" s="139"/>
    </row>
    <row r="4465" spans="4:4" x14ac:dyDescent="0.2">
      <c r="D4465" s="139"/>
    </row>
    <row r="4466" spans="4:4" x14ac:dyDescent="0.2">
      <c r="D4466" s="139"/>
    </row>
    <row r="4467" spans="4:4" x14ac:dyDescent="0.2">
      <c r="D4467" s="139"/>
    </row>
    <row r="4468" spans="4:4" x14ac:dyDescent="0.2">
      <c r="D4468" s="139"/>
    </row>
    <row r="4469" spans="4:4" x14ac:dyDescent="0.2">
      <c r="D4469" s="139"/>
    </row>
    <row r="4470" spans="4:4" x14ac:dyDescent="0.2">
      <c r="D4470" s="139"/>
    </row>
    <row r="4471" spans="4:4" x14ac:dyDescent="0.2">
      <c r="D4471" s="139"/>
    </row>
    <row r="4472" spans="4:4" x14ac:dyDescent="0.2">
      <c r="D4472" s="139"/>
    </row>
    <row r="4473" spans="4:4" x14ac:dyDescent="0.2">
      <c r="D4473" s="139"/>
    </row>
    <row r="4474" spans="4:4" x14ac:dyDescent="0.2">
      <c r="D4474" s="139"/>
    </row>
    <row r="4475" spans="4:4" x14ac:dyDescent="0.2">
      <c r="D4475" s="139"/>
    </row>
    <row r="4476" spans="4:4" x14ac:dyDescent="0.2">
      <c r="D4476" s="139"/>
    </row>
    <row r="4477" spans="4:4" x14ac:dyDescent="0.2">
      <c r="D4477" s="139"/>
    </row>
    <row r="4478" spans="4:4" x14ac:dyDescent="0.2">
      <c r="D4478" s="139"/>
    </row>
    <row r="4479" spans="4:4" x14ac:dyDescent="0.2">
      <c r="D4479" s="139"/>
    </row>
    <row r="4480" spans="4:4" x14ac:dyDescent="0.2">
      <c r="D4480" s="139"/>
    </row>
    <row r="4481" spans="4:4" x14ac:dyDescent="0.2">
      <c r="D4481" s="139"/>
    </row>
    <row r="4482" spans="4:4" x14ac:dyDescent="0.2">
      <c r="D4482" s="139"/>
    </row>
    <row r="4483" spans="4:4" x14ac:dyDescent="0.2">
      <c r="D4483" s="139"/>
    </row>
    <row r="4484" spans="4:4" x14ac:dyDescent="0.2">
      <c r="D4484" s="139"/>
    </row>
    <row r="4485" spans="4:4" x14ac:dyDescent="0.2">
      <c r="D4485" s="139"/>
    </row>
    <row r="4486" spans="4:4" x14ac:dyDescent="0.2">
      <c r="D4486" s="139"/>
    </row>
    <row r="4487" spans="4:4" x14ac:dyDescent="0.2">
      <c r="D4487" s="139"/>
    </row>
    <row r="4488" spans="4:4" x14ac:dyDescent="0.2">
      <c r="D4488" s="139"/>
    </row>
    <row r="4489" spans="4:4" x14ac:dyDescent="0.2">
      <c r="D4489" s="139"/>
    </row>
    <row r="4490" spans="4:4" x14ac:dyDescent="0.2">
      <c r="D4490" s="139"/>
    </row>
    <row r="4491" spans="4:4" x14ac:dyDescent="0.2">
      <c r="D4491" s="139"/>
    </row>
    <row r="4492" spans="4:4" x14ac:dyDescent="0.2">
      <c r="D4492" s="139"/>
    </row>
    <row r="4493" spans="4:4" x14ac:dyDescent="0.2">
      <c r="D4493" s="139"/>
    </row>
    <row r="4494" spans="4:4" x14ac:dyDescent="0.2">
      <c r="D4494" s="139"/>
    </row>
    <row r="4495" spans="4:4" x14ac:dyDescent="0.2">
      <c r="D4495" s="139"/>
    </row>
    <row r="4496" spans="4:4" x14ac:dyDescent="0.2">
      <c r="D4496" s="139"/>
    </row>
    <row r="4497" spans="4:4" x14ac:dyDescent="0.2">
      <c r="D4497" s="139"/>
    </row>
    <row r="4498" spans="4:4" x14ac:dyDescent="0.2">
      <c r="D4498" s="139"/>
    </row>
    <row r="4499" spans="4:4" x14ac:dyDescent="0.2">
      <c r="D4499" s="139"/>
    </row>
    <row r="4500" spans="4:4" x14ac:dyDescent="0.2">
      <c r="D4500" s="139"/>
    </row>
    <row r="4501" spans="4:4" x14ac:dyDescent="0.2">
      <c r="D4501" s="139"/>
    </row>
    <row r="4502" spans="4:4" x14ac:dyDescent="0.2">
      <c r="D4502" s="139"/>
    </row>
    <row r="4503" spans="4:4" x14ac:dyDescent="0.2">
      <c r="D4503" s="139"/>
    </row>
    <row r="4504" spans="4:4" x14ac:dyDescent="0.2">
      <c r="D4504" s="139"/>
    </row>
    <row r="4505" spans="4:4" x14ac:dyDescent="0.2">
      <c r="D4505" s="139"/>
    </row>
    <row r="4506" spans="4:4" x14ac:dyDescent="0.2">
      <c r="D4506" s="139"/>
    </row>
    <row r="4507" spans="4:4" x14ac:dyDescent="0.2">
      <c r="D4507" s="139"/>
    </row>
    <row r="4508" spans="4:4" x14ac:dyDescent="0.2">
      <c r="D4508" s="139"/>
    </row>
    <row r="4509" spans="4:4" x14ac:dyDescent="0.2">
      <c r="D4509" s="139"/>
    </row>
    <row r="4510" spans="4:4" x14ac:dyDescent="0.2">
      <c r="D4510" s="139"/>
    </row>
    <row r="4511" spans="4:4" x14ac:dyDescent="0.2">
      <c r="D4511" s="139"/>
    </row>
    <row r="4512" spans="4:4" x14ac:dyDescent="0.2">
      <c r="D4512" s="139"/>
    </row>
    <row r="4513" spans="4:4" x14ac:dyDescent="0.2">
      <c r="D4513" s="139"/>
    </row>
    <row r="4514" spans="4:4" x14ac:dyDescent="0.2">
      <c r="D4514" s="139"/>
    </row>
    <row r="4515" spans="4:4" x14ac:dyDescent="0.2">
      <c r="D4515" s="139"/>
    </row>
    <row r="4516" spans="4:4" x14ac:dyDescent="0.2">
      <c r="D4516" s="139"/>
    </row>
    <row r="4517" spans="4:4" x14ac:dyDescent="0.2">
      <c r="D4517" s="139"/>
    </row>
    <row r="4518" spans="4:4" x14ac:dyDescent="0.2">
      <c r="D4518" s="139"/>
    </row>
    <row r="4519" spans="4:4" x14ac:dyDescent="0.2">
      <c r="D4519" s="139"/>
    </row>
    <row r="4520" spans="4:4" x14ac:dyDescent="0.2">
      <c r="D4520" s="139"/>
    </row>
    <row r="4521" spans="4:4" x14ac:dyDescent="0.2">
      <c r="D4521" s="139"/>
    </row>
    <row r="4522" spans="4:4" x14ac:dyDescent="0.2">
      <c r="D4522" s="139"/>
    </row>
    <row r="4523" spans="4:4" x14ac:dyDescent="0.2">
      <c r="D4523" s="139"/>
    </row>
    <row r="4524" spans="4:4" x14ac:dyDescent="0.2">
      <c r="D4524" s="139"/>
    </row>
    <row r="4525" spans="4:4" x14ac:dyDescent="0.2">
      <c r="D4525" s="139"/>
    </row>
    <row r="4526" spans="4:4" x14ac:dyDescent="0.2">
      <c r="D4526" s="139"/>
    </row>
    <row r="4527" spans="4:4" x14ac:dyDescent="0.2">
      <c r="D4527" s="139"/>
    </row>
    <row r="4528" spans="4:4" x14ac:dyDescent="0.2">
      <c r="D4528" s="139"/>
    </row>
    <row r="4529" spans="4:4" x14ac:dyDescent="0.2">
      <c r="D4529" s="139"/>
    </row>
    <row r="4530" spans="4:4" x14ac:dyDescent="0.2">
      <c r="D4530" s="139"/>
    </row>
    <row r="4531" spans="4:4" x14ac:dyDescent="0.2">
      <c r="D4531" s="139"/>
    </row>
    <row r="4532" spans="4:4" x14ac:dyDescent="0.2">
      <c r="D4532" s="139"/>
    </row>
    <row r="4533" spans="4:4" x14ac:dyDescent="0.2">
      <c r="D4533" s="139"/>
    </row>
    <row r="4534" spans="4:4" x14ac:dyDescent="0.2">
      <c r="D4534" s="139"/>
    </row>
    <row r="4535" spans="4:4" x14ac:dyDescent="0.2">
      <c r="D4535" s="139"/>
    </row>
    <row r="4536" spans="4:4" x14ac:dyDescent="0.2">
      <c r="D4536" s="139"/>
    </row>
    <row r="4537" spans="4:4" x14ac:dyDescent="0.2">
      <c r="D4537" s="139"/>
    </row>
    <row r="4538" spans="4:4" x14ac:dyDescent="0.2">
      <c r="D4538" s="139"/>
    </row>
    <row r="4539" spans="4:4" x14ac:dyDescent="0.2">
      <c r="D4539" s="139"/>
    </row>
    <row r="4540" spans="4:4" x14ac:dyDescent="0.2">
      <c r="D4540" s="139"/>
    </row>
    <row r="4541" spans="4:4" x14ac:dyDescent="0.2">
      <c r="D4541" s="139"/>
    </row>
    <row r="4542" spans="4:4" x14ac:dyDescent="0.2">
      <c r="D4542" s="139"/>
    </row>
    <row r="4543" spans="4:4" x14ac:dyDescent="0.2">
      <c r="D4543" s="139"/>
    </row>
    <row r="4544" spans="4:4" x14ac:dyDescent="0.2">
      <c r="D4544" s="139"/>
    </row>
    <row r="4545" spans="4:4" x14ac:dyDescent="0.2">
      <c r="D4545" s="139"/>
    </row>
    <row r="4546" spans="4:4" x14ac:dyDescent="0.2">
      <c r="D4546" s="139"/>
    </row>
    <row r="4547" spans="4:4" x14ac:dyDescent="0.2">
      <c r="D4547" s="139"/>
    </row>
    <row r="4548" spans="4:4" x14ac:dyDescent="0.2">
      <c r="D4548" s="139"/>
    </row>
    <row r="4549" spans="4:4" x14ac:dyDescent="0.2">
      <c r="D4549" s="139"/>
    </row>
    <row r="4550" spans="4:4" x14ac:dyDescent="0.2">
      <c r="D4550" s="139"/>
    </row>
    <row r="4551" spans="4:4" x14ac:dyDescent="0.2">
      <c r="D4551" s="139"/>
    </row>
    <row r="4552" spans="4:4" x14ac:dyDescent="0.2">
      <c r="D4552" s="139"/>
    </row>
    <row r="4553" spans="4:4" x14ac:dyDescent="0.2">
      <c r="D4553" s="139"/>
    </row>
    <row r="4554" spans="4:4" x14ac:dyDescent="0.2">
      <c r="D4554" s="139"/>
    </row>
    <row r="4555" spans="4:4" x14ac:dyDescent="0.2">
      <c r="D4555" s="139"/>
    </row>
    <row r="4556" spans="4:4" x14ac:dyDescent="0.2">
      <c r="D4556" s="139"/>
    </row>
    <row r="4557" spans="4:4" x14ac:dyDescent="0.2">
      <c r="D4557" s="139"/>
    </row>
    <row r="4558" spans="4:4" x14ac:dyDescent="0.2">
      <c r="D4558" s="139"/>
    </row>
    <row r="4559" spans="4:4" x14ac:dyDescent="0.2">
      <c r="D4559" s="139"/>
    </row>
    <row r="4560" spans="4:4" x14ac:dyDescent="0.2">
      <c r="D4560" s="139"/>
    </row>
    <row r="4561" spans="4:4" x14ac:dyDescent="0.2">
      <c r="D4561" s="139"/>
    </row>
    <row r="4562" spans="4:4" x14ac:dyDescent="0.2">
      <c r="D4562" s="139"/>
    </row>
    <row r="4563" spans="4:4" x14ac:dyDescent="0.2">
      <c r="D4563" s="139"/>
    </row>
    <row r="4564" spans="4:4" x14ac:dyDescent="0.2">
      <c r="D4564" s="139"/>
    </row>
    <row r="4565" spans="4:4" x14ac:dyDescent="0.2">
      <c r="D4565" s="139"/>
    </row>
    <row r="4566" spans="4:4" x14ac:dyDescent="0.2">
      <c r="D4566" s="139"/>
    </row>
    <row r="4567" spans="4:4" x14ac:dyDescent="0.2">
      <c r="D4567" s="139"/>
    </row>
    <row r="4568" spans="4:4" x14ac:dyDescent="0.2">
      <c r="D4568" s="139"/>
    </row>
    <row r="4569" spans="4:4" x14ac:dyDescent="0.2">
      <c r="D4569" s="139"/>
    </row>
    <row r="4570" spans="4:4" x14ac:dyDescent="0.2">
      <c r="D4570" s="139"/>
    </row>
    <row r="4571" spans="4:4" x14ac:dyDescent="0.2">
      <c r="D4571" s="139"/>
    </row>
    <row r="4572" spans="4:4" x14ac:dyDescent="0.2">
      <c r="D4572" s="139"/>
    </row>
    <row r="4573" spans="4:4" x14ac:dyDescent="0.2">
      <c r="D4573" s="139"/>
    </row>
    <row r="4574" spans="4:4" x14ac:dyDescent="0.2">
      <c r="D4574" s="139"/>
    </row>
    <row r="4575" spans="4:4" x14ac:dyDescent="0.2">
      <c r="D4575" s="139"/>
    </row>
    <row r="4576" spans="4:4" x14ac:dyDescent="0.2">
      <c r="D4576" s="139"/>
    </row>
    <row r="4577" spans="4:4" x14ac:dyDescent="0.2">
      <c r="D4577" s="139"/>
    </row>
    <row r="4578" spans="4:4" x14ac:dyDescent="0.2">
      <c r="D4578" s="139"/>
    </row>
    <row r="4579" spans="4:4" x14ac:dyDescent="0.2">
      <c r="D4579" s="139"/>
    </row>
    <row r="4580" spans="4:4" x14ac:dyDescent="0.2">
      <c r="D4580" s="139"/>
    </row>
    <row r="4581" spans="4:4" x14ac:dyDescent="0.2">
      <c r="D4581" s="139"/>
    </row>
    <row r="4582" spans="4:4" x14ac:dyDescent="0.2">
      <c r="D4582" s="139"/>
    </row>
    <row r="4583" spans="4:4" x14ac:dyDescent="0.2">
      <c r="D4583" s="139"/>
    </row>
    <row r="4584" spans="4:4" x14ac:dyDescent="0.2">
      <c r="D4584" s="139"/>
    </row>
    <row r="4585" spans="4:4" x14ac:dyDescent="0.2">
      <c r="D4585" s="139"/>
    </row>
    <row r="4586" spans="4:4" x14ac:dyDescent="0.2">
      <c r="D4586" s="139"/>
    </row>
    <row r="4587" spans="4:4" x14ac:dyDescent="0.2">
      <c r="D4587" s="139"/>
    </row>
    <row r="4588" spans="4:4" x14ac:dyDescent="0.2">
      <c r="D4588" s="139"/>
    </row>
    <row r="4589" spans="4:4" x14ac:dyDescent="0.2">
      <c r="D4589" s="139"/>
    </row>
    <row r="4590" spans="4:4" x14ac:dyDescent="0.2">
      <c r="D4590" s="139"/>
    </row>
    <row r="4591" spans="4:4" x14ac:dyDescent="0.2">
      <c r="D4591" s="139"/>
    </row>
    <row r="4592" spans="4:4" x14ac:dyDescent="0.2">
      <c r="D4592" s="139"/>
    </row>
    <row r="4593" spans="4:4" x14ac:dyDescent="0.2">
      <c r="D4593" s="139"/>
    </row>
    <row r="4594" spans="4:4" x14ac:dyDescent="0.2">
      <c r="D4594" s="139"/>
    </row>
    <row r="4595" spans="4:4" x14ac:dyDescent="0.2">
      <c r="D4595" s="139"/>
    </row>
    <row r="4596" spans="4:4" x14ac:dyDescent="0.2">
      <c r="D4596" s="139"/>
    </row>
    <row r="4597" spans="4:4" x14ac:dyDescent="0.2">
      <c r="D4597" s="139"/>
    </row>
    <row r="4598" spans="4:4" x14ac:dyDescent="0.2">
      <c r="D4598" s="139"/>
    </row>
    <row r="4599" spans="4:4" x14ac:dyDescent="0.2">
      <c r="D4599" s="139"/>
    </row>
    <row r="4600" spans="4:4" x14ac:dyDescent="0.2">
      <c r="D4600" s="139"/>
    </row>
    <row r="4601" spans="4:4" x14ac:dyDescent="0.2">
      <c r="D4601" s="139"/>
    </row>
    <row r="4602" spans="4:4" x14ac:dyDescent="0.2">
      <c r="D4602" s="139"/>
    </row>
    <row r="4603" spans="4:4" x14ac:dyDescent="0.2">
      <c r="D4603" s="139"/>
    </row>
    <row r="4604" spans="4:4" x14ac:dyDescent="0.2">
      <c r="D4604" s="139"/>
    </row>
    <row r="4605" spans="4:4" x14ac:dyDescent="0.2">
      <c r="D4605" s="139"/>
    </row>
    <row r="4606" spans="4:4" x14ac:dyDescent="0.2">
      <c r="D4606" s="139"/>
    </row>
    <row r="4607" spans="4:4" x14ac:dyDescent="0.2">
      <c r="D4607" s="139"/>
    </row>
    <row r="4608" spans="4:4" x14ac:dyDescent="0.2">
      <c r="D4608" s="139"/>
    </row>
    <row r="4609" spans="4:4" x14ac:dyDescent="0.2">
      <c r="D4609" s="139"/>
    </row>
    <row r="4610" spans="4:4" x14ac:dyDescent="0.2">
      <c r="D4610" s="139"/>
    </row>
    <row r="4611" spans="4:4" x14ac:dyDescent="0.2">
      <c r="D4611" s="139"/>
    </row>
    <row r="4612" spans="4:4" x14ac:dyDescent="0.2">
      <c r="D4612" s="139"/>
    </row>
    <row r="4613" spans="4:4" x14ac:dyDescent="0.2">
      <c r="D4613" s="139"/>
    </row>
    <row r="4614" spans="4:4" x14ac:dyDescent="0.2">
      <c r="D4614" s="139"/>
    </row>
    <row r="4615" spans="4:4" x14ac:dyDescent="0.2">
      <c r="D4615" s="139"/>
    </row>
    <row r="4616" spans="4:4" x14ac:dyDescent="0.2">
      <c r="D4616" s="139"/>
    </row>
    <row r="4617" spans="4:4" x14ac:dyDescent="0.2">
      <c r="D4617" s="139"/>
    </row>
    <row r="4618" spans="4:4" x14ac:dyDescent="0.2">
      <c r="D4618" s="139"/>
    </row>
    <row r="4619" spans="4:4" x14ac:dyDescent="0.2">
      <c r="D4619" s="139"/>
    </row>
    <row r="4620" spans="4:4" x14ac:dyDescent="0.2">
      <c r="D4620" s="139"/>
    </row>
    <row r="4621" spans="4:4" x14ac:dyDescent="0.2">
      <c r="D4621" s="139"/>
    </row>
    <row r="4622" spans="4:4" x14ac:dyDescent="0.2">
      <c r="D4622" s="139"/>
    </row>
    <row r="4623" spans="4:4" x14ac:dyDescent="0.2">
      <c r="D4623" s="139"/>
    </row>
    <row r="4624" spans="4:4" x14ac:dyDescent="0.2">
      <c r="D4624" s="139"/>
    </row>
    <row r="4625" spans="4:4" x14ac:dyDescent="0.2">
      <c r="D4625" s="139"/>
    </row>
    <row r="4626" spans="4:4" x14ac:dyDescent="0.2">
      <c r="D4626" s="139"/>
    </row>
    <row r="4627" spans="4:4" x14ac:dyDescent="0.2">
      <c r="D4627" s="139"/>
    </row>
    <row r="4628" spans="4:4" x14ac:dyDescent="0.2">
      <c r="D4628" s="139"/>
    </row>
    <row r="4629" spans="4:4" x14ac:dyDescent="0.2">
      <c r="D4629" s="139"/>
    </row>
    <row r="4630" spans="4:4" x14ac:dyDescent="0.2">
      <c r="D4630" s="139"/>
    </row>
    <row r="4631" spans="4:4" x14ac:dyDescent="0.2">
      <c r="D4631" s="139"/>
    </row>
    <row r="4632" spans="4:4" x14ac:dyDescent="0.2">
      <c r="D4632" s="139"/>
    </row>
    <row r="4633" spans="4:4" x14ac:dyDescent="0.2">
      <c r="D4633" s="139"/>
    </row>
    <row r="4634" spans="4:4" x14ac:dyDescent="0.2">
      <c r="D4634" s="139"/>
    </row>
    <row r="4635" spans="4:4" x14ac:dyDescent="0.2">
      <c r="D4635" s="139"/>
    </row>
    <row r="4636" spans="4:4" x14ac:dyDescent="0.2">
      <c r="D4636" s="139"/>
    </row>
    <row r="4637" spans="4:4" x14ac:dyDescent="0.2">
      <c r="D4637" s="139"/>
    </row>
    <row r="4638" spans="4:4" x14ac:dyDescent="0.2">
      <c r="D4638" s="139"/>
    </row>
    <row r="4639" spans="4:4" x14ac:dyDescent="0.2">
      <c r="D4639" s="139"/>
    </row>
    <row r="4640" spans="4:4" x14ac:dyDescent="0.2">
      <c r="D4640" s="139"/>
    </row>
    <row r="4641" spans="4:4" x14ac:dyDescent="0.2">
      <c r="D4641" s="139"/>
    </row>
    <row r="4642" spans="4:4" x14ac:dyDescent="0.2">
      <c r="D4642" s="139"/>
    </row>
    <row r="4643" spans="4:4" x14ac:dyDescent="0.2">
      <c r="D4643" s="139"/>
    </row>
    <row r="4644" spans="4:4" x14ac:dyDescent="0.2">
      <c r="D4644" s="139"/>
    </row>
    <row r="4645" spans="4:4" x14ac:dyDescent="0.2">
      <c r="D4645" s="139"/>
    </row>
    <row r="4646" spans="4:4" x14ac:dyDescent="0.2">
      <c r="D4646" s="139"/>
    </row>
    <row r="4647" spans="4:4" x14ac:dyDescent="0.2">
      <c r="D4647" s="139"/>
    </row>
    <row r="4648" spans="4:4" x14ac:dyDescent="0.2">
      <c r="D4648" s="139"/>
    </row>
    <row r="4649" spans="4:4" x14ac:dyDescent="0.2">
      <c r="D4649" s="139"/>
    </row>
    <row r="4650" spans="4:4" x14ac:dyDescent="0.2">
      <c r="D4650" s="139"/>
    </row>
    <row r="4651" spans="4:4" x14ac:dyDescent="0.2">
      <c r="D4651" s="139"/>
    </row>
    <row r="4652" spans="4:4" x14ac:dyDescent="0.2">
      <c r="D4652" s="139"/>
    </row>
    <row r="4653" spans="4:4" x14ac:dyDescent="0.2">
      <c r="D4653" s="139"/>
    </row>
    <row r="4654" spans="4:4" x14ac:dyDescent="0.2">
      <c r="D4654" s="139"/>
    </row>
    <row r="4655" spans="4:4" x14ac:dyDescent="0.2">
      <c r="D4655" s="139"/>
    </row>
    <row r="4656" spans="4:4" x14ac:dyDescent="0.2">
      <c r="D4656" s="139"/>
    </row>
    <row r="4657" spans="4:4" x14ac:dyDescent="0.2">
      <c r="D4657" s="139"/>
    </row>
    <row r="4658" spans="4:4" x14ac:dyDescent="0.2">
      <c r="D4658" s="139"/>
    </row>
    <row r="4659" spans="4:4" x14ac:dyDescent="0.2">
      <c r="D4659" s="139"/>
    </row>
    <row r="4660" spans="4:4" x14ac:dyDescent="0.2">
      <c r="D4660" s="139"/>
    </row>
    <row r="4661" spans="4:4" x14ac:dyDescent="0.2">
      <c r="D4661" s="139"/>
    </row>
    <row r="4662" spans="4:4" x14ac:dyDescent="0.2">
      <c r="D4662" s="139"/>
    </row>
    <row r="4663" spans="4:4" x14ac:dyDescent="0.2">
      <c r="D4663" s="139"/>
    </row>
    <row r="4664" spans="4:4" x14ac:dyDescent="0.2">
      <c r="D4664" s="139"/>
    </row>
    <row r="4665" spans="4:4" x14ac:dyDescent="0.2">
      <c r="D4665" s="139"/>
    </row>
    <row r="4666" spans="4:4" x14ac:dyDescent="0.2">
      <c r="D4666" s="139"/>
    </row>
    <row r="4667" spans="4:4" x14ac:dyDescent="0.2">
      <c r="D4667" s="139"/>
    </row>
    <row r="4668" spans="4:4" x14ac:dyDescent="0.2">
      <c r="D4668" s="139"/>
    </row>
    <row r="4669" spans="4:4" x14ac:dyDescent="0.2">
      <c r="D4669" s="139"/>
    </row>
    <row r="4670" spans="4:4" x14ac:dyDescent="0.2">
      <c r="D4670" s="139"/>
    </row>
    <row r="4671" spans="4:4" x14ac:dyDescent="0.2">
      <c r="D4671" s="139"/>
    </row>
    <row r="4672" spans="4:4" x14ac:dyDescent="0.2">
      <c r="D4672" s="139"/>
    </row>
    <row r="4673" spans="4:4" x14ac:dyDescent="0.2">
      <c r="D4673" s="139"/>
    </row>
    <row r="4674" spans="4:4" x14ac:dyDescent="0.2">
      <c r="D4674" s="139"/>
    </row>
    <row r="4675" spans="4:4" x14ac:dyDescent="0.2">
      <c r="D4675" s="139"/>
    </row>
    <row r="4676" spans="4:4" x14ac:dyDescent="0.2">
      <c r="D4676" s="139"/>
    </row>
    <row r="4677" spans="4:4" x14ac:dyDescent="0.2">
      <c r="D4677" s="139"/>
    </row>
    <row r="4678" spans="4:4" x14ac:dyDescent="0.2">
      <c r="D4678" s="139"/>
    </row>
    <row r="4679" spans="4:4" x14ac:dyDescent="0.2">
      <c r="D4679" s="139"/>
    </row>
    <row r="4680" spans="4:4" x14ac:dyDescent="0.2">
      <c r="D4680" s="139"/>
    </row>
    <row r="4681" spans="4:4" x14ac:dyDescent="0.2">
      <c r="D4681" s="139"/>
    </row>
    <row r="4682" spans="4:4" x14ac:dyDescent="0.2">
      <c r="D4682" s="139"/>
    </row>
    <row r="4683" spans="4:4" x14ac:dyDescent="0.2">
      <c r="D4683" s="139"/>
    </row>
    <row r="4684" spans="4:4" x14ac:dyDescent="0.2">
      <c r="D4684" s="139"/>
    </row>
    <row r="4685" spans="4:4" x14ac:dyDescent="0.2">
      <c r="D4685" s="139"/>
    </row>
    <row r="4686" spans="4:4" x14ac:dyDescent="0.2">
      <c r="D4686" s="139"/>
    </row>
    <row r="4687" spans="4:4" x14ac:dyDescent="0.2">
      <c r="D4687" s="139"/>
    </row>
    <row r="4688" spans="4:4" x14ac:dyDescent="0.2">
      <c r="D4688" s="139"/>
    </row>
    <row r="4689" spans="4:4" x14ac:dyDescent="0.2">
      <c r="D4689" s="139"/>
    </row>
    <row r="4690" spans="4:4" x14ac:dyDescent="0.2">
      <c r="D4690" s="139"/>
    </row>
    <row r="4691" spans="4:4" x14ac:dyDescent="0.2">
      <c r="D4691" s="139"/>
    </row>
    <row r="4692" spans="4:4" x14ac:dyDescent="0.2">
      <c r="D4692" s="139"/>
    </row>
    <row r="4693" spans="4:4" x14ac:dyDescent="0.2">
      <c r="D4693" s="139"/>
    </row>
    <row r="4694" spans="4:4" x14ac:dyDescent="0.2">
      <c r="D4694" s="139"/>
    </row>
    <row r="4695" spans="4:4" x14ac:dyDescent="0.2">
      <c r="D4695" s="139"/>
    </row>
    <row r="4696" spans="4:4" x14ac:dyDescent="0.2">
      <c r="D4696" s="139"/>
    </row>
    <row r="4697" spans="4:4" x14ac:dyDescent="0.2">
      <c r="D4697" s="139"/>
    </row>
    <row r="4698" spans="4:4" x14ac:dyDescent="0.2">
      <c r="D4698" s="139"/>
    </row>
    <row r="4699" spans="4:4" x14ac:dyDescent="0.2">
      <c r="D4699" s="139"/>
    </row>
    <row r="4700" spans="4:4" x14ac:dyDescent="0.2">
      <c r="D4700" s="139"/>
    </row>
    <row r="4701" spans="4:4" x14ac:dyDescent="0.2">
      <c r="D4701" s="139"/>
    </row>
    <row r="4702" spans="4:4" x14ac:dyDescent="0.2">
      <c r="D4702" s="139"/>
    </row>
    <row r="4703" spans="4:4" x14ac:dyDescent="0.2">
      <c r="D4703" s="139"/>
    </row>
    <row r="4704" spans="4:4" x14ac:dyDescent="0.2">
      <c r="D4704" s="139"/>
    </row>
    <row r="4705" spans="4:4" x14ac:dyDescent="0.2">
      <c r="D4705" s="139"/>
    </row>
    <row r="4706" spans="4:4" x14ac:dyDescent="0.2">
      <c r="D4706" s="139"/>
    </row>
    <row r="4707" spans="4:4" x14ac:dyDescent="0.2">
      <c r="D4707" s="139"/>
    </row>
    <row r="4708" spans="4:4" x14ac:dyDescent="0.2">
      <c r="D4708" s="139"/>
    </row>
    <row r="4709" spans="4:4" x14ac:dyDescent="0.2">
      <c r="D4709" s="139"/>
    </row>
    <row r="4710" spans="4:4" x14ac:dyDescent="0.2">
      <c r="D4710" s="139"/>
    </row>
    <row r="4711" spans="4:4" x14ac:dyDescent="0.2">
      <c r="D4711" s="139"/>
    </row>
    <row r="4712" spans="4:4" x14ac:dyDescent="0.2">
      <c r="D4712" s="139"/>
    </row>
    <row r="4713" spans="4:4" x14ac:dyDescent="0.2">
      <c r="D4713" s="139"/>
    </row>
    <row r="4714" spans="4:4" x14ac:dyDescent="0.2">
      <c r="D4714" s="139"/>
    </row>
    <row r="4715" spans="4:4" x14ac:dyDescent="0.2">
      <c r="D4715" s="139"/>
    </row>
    <row r="4716" spans="4:4" x14ac:dyDescent="0.2">
      <c r="D4716" s="139"/>
    </row>
    <row r="4717" spans="4:4" x14ac:dyDescent="0.2">
      <c r="D4717" s="139"/>
    </row>
    <row r="4718" spans="4:4" x14ac:dyDescent="0.2">
      <c r="D4718" s="139"/>
    </row>
    <row r="4719" spans="4:4" x14ac:dyDescent="0.2">
      <c r="D4719" s="139"/>
    </row>
    <row r="4720" spans="4:4" x14ac:dyDescent="0.2">
      <c r="D4720" s="139"/>
    </row>
    <row r="4721" spans="4:4" x14ac:dyDescent="0.2">
      <c r="D4721" s="139"/>
    </row>
    <row r="4722" spans="4:4" x14ac:dyDescent="0.2">
      <c r="D4722" s="139"/>
    </row>
    <row r="4723" spans="4:4" x14ac:dyDescent="0.2">
      <c r="D4723" s="139"/>
    </row>
    <row r="4724" spans="4:4" x14ac:dyDescent="0.2">
      <c r="D4724" s="139"/>
    </row>
    <row r="4725" spans="4:4" x14ac:dyDescent="0.2">
      <c r="D4725" s="139"/>
    </row>
    <row r="4726" spans="4:4" x14ac:dyDescent="0.2">
      <c r="D4726" s="139"/>
    </row>
    <row r="4727" spans="4:4" x14ac:dyDescent="0.2">
      <c r="D4727" s="139"/>
    </row>
    <row r="4728" spans="4:4" x14ac:dyDescent="0.2">
      <c r="D4728" s="139"/>
    </row>
    <row r="4729" spans="4:4" x14ac:dyDescent="0.2">
      <c r="D4729" s="139"/>
    </row>
    <row r="4730" spans="4:4" x14ac:dyDescent="0.2">
      <c r="D4730" s="139"/>
    </row>
    <row r="4731" spans="4:4" x14ac:dyDescent="0.2">
      <c r="D4731" s="139"/>
    </row>
    <row r="4732" spans="4:4" x14ac:dyDescent="0.2">
      <c r="D4732" s="139"/>
    </row>
    <row r="4733" spans="4:4" x14ac:dyDescent="0.2">
      <c r="D4733" s="139"/>
    </row>
    <row r="4734" spans="4:4" x14ac:dyDescent="0.2">
      <c r="D4734" s="139"/>
    </row>
    <row r="4735" spans="4:4" x14ac:dyDescent="0.2">
      <c r="D4735" s="139"/>
    </row>
    <row r="4736" spans="4:4" x14ac:dyDescent="0.2">
      <c r="D4736" s="139"/>
    </row>
    <row r="4737" spans="4:4" x14ac:dyDescent="0.2">
      <c r="D4737" s="139"/>
    </row>
    <row r="4738" spans="4:4" x14ac:dyDescent="0.2">
      <c r="D4738" s="139"/>
    </row>
    <row r="4739" spans="4:4" x14ac:dyDescent="0.2">
      <c r="D4739" s="139"/>
    </row>
    <row r="4740" spans="4:4" x14ac:dyDescent="0.2">
      <c r="D4740" s="139"/>
    </row>
    <row r="4741" spans="4:4" x14ac:dyDescent="0.2">
      <c r="D4741" s="139"/>
    </row>
    <row r="4742" spans="4:4" x14ac:dyDescent="0.2">
      <c r="D4742" s="139"/>
    </row>
    <row r="4743" spans="4:4" x14ac:dyDescent="0.2">
      <c r="D4743" s="139"/>
    </row>
    <row r="4744" spans="4:4" x14ac:dyDescent="0.2">
      <c r="D4744" s="139"/>
    </row>
    <row r="4745" spans="4:4" x14ac:dyDescent="0.2">
      <c r="D4745" s="139"/>
    </row>
    <row r="4746" spans="4:4" x14ac:dyDescent="0.2">
      <c r="D4746" s="139"/>
    </row>
    <row r="4747" spans="4:4" x14ac:dyDescent="0.2">
      <c r="D4747" s="139"/>
    </row>
    <row r="4748" spans="4:4" x14ac:dyDescent="0.2">
      <c r="D4748" s="139"/>
    </row>
    <row r="4749" spans="4:4" x14ac:dyDescent="0.2">
      <c r="D4749" s="139"/>
    </row>
    <row r="4750" spans="4:4" x14ac:dyDescent="0.2">
      <c r="D4750" s="139"/>
    </row>
    <row r="4751" spans="4:4" x14ac:dyDescent="0.2">
      <c r="D4751" s="139"/>
    </row>
    <row r="4752" spans="4:4" x14ac:dyDescent="0.2">
      <c r="D4752" s="139"/>
    </row>
    <row r="4753" spans="4:4" x14ac:dyDescent="0.2">
      <c r="D4753" s="139"/>
    </row>
    <row r="4754" spans="4:4" x14ac:dyDescent="0.2">
      <c r="D4754" s="139"/>
    </row>
    <row r="4755" spans="4:4" x14ac:dyDescent="0.2">
      <c r="D4755" s="139"/>
    </row>
    <row r="4756" spans="4:4" x14ac:dyDescent="0.2">
      <c r="D4756" s="139"/>
    </row>
    <row r="4757" spans="4:4" x14ac:dyDescent="0.2">
      <c r="D4757" s="139"/>
    </row>
    <row r="4758" spans="4:4" x14ac:dyDescent="0.2">
      <c r="D4758" s="139"/>
    </row>
    <row r="4759" spans="4:4" x14ac:dyDescent="0.2">
      <c r="D4759" s="139"/>
    </row>
    <row r="4760" spans="4:4" x14ac:dyDescent="0.2">
      <c r="D4760" s="139"/>
    </row>
    <row r="4761" spans="4:4" x14ac:dyDescent="0.2">
      <c r="D4761" s="139"/>
    </row>
    <row r="4762" spans="4:4" x14ac:dyDescent="0.2">
      <c r="D4762" s="139"/>
    </row>
    <row r="4763" spans="4:4" x14ac:dyDescent="0.2">
      <c r="D4763" s="139"/>
    </row>
    <row r="4764" spans="4:4" x14ac:dyDescent="0.2">
      <c r="D4764" s="139"/>
    </row>
    <row r="4765" spans="4:4" x14ac:dyDescent="0.2">
      <c r="D4765" s="139"/>
    </row>
    <row r="4766" spans="4:4" x14ac:dyDescent="0.2">
      <c r="D4766" s="139"/>
    </row>
    <row r="4767" spans="4:4" x14ac:dyDescent="0.2">
      <c r="D4767" s="139"/>
    </row>
    <row r="4768" spans="4:4" x14ac:dyDescent="0.2">
      <c r="D4768" s="139"/>
    </row>
    <row r="4769" spans="4:4" x14ac:dyDescent="0.2">
      <c r="D4769" s="139"/>
    </row>
    <row r="4770" spans="4:4" x14ac:dyDescent="0.2">
      <c r="D4770" s="139"/>
    </row>
    <row r="4771" spans="4:4" x14ac:dyDescent="0.2">
      <c r="D4771" s="139"/>
    </row>
    <row r="4772" spans="4:4" x14ac:dyDescent="0.2">
      <c r="D4772" s="139"/>
    </row>
    <row r="4773" spans="4:4" x14ac:dyDescent="0.2">
      <c r="D4773" s="139"/>
    </row>
    <row r="4774" spans="4:4" x14ac:dyDescent="0.2">
      <c r="D4774" s="139"/>
    </row>
    <row r="4775" spans="4:4" x14ac:dyDescent="0.2">
      <c r="D4775" s="139"/>
    </row>
    <row r="4776" spans="4:4" x14ac:dyDescent="0.2">
      <c r="D4776" s="139"/>
    </row>
    <row r="4777" spans="4:4" x14ac:dyDescent="0.2">
      <c r="D4777" s="139"/>
    </row>
    <row r="4778" spans="4:4" x14ac:dyDescent="0.2">
      <c r="D4778" s="139"/>
    </row>
    <row r="4779" spans="4:4" x14ac:dyDescent="0.2">
      <c r="D4779" s="139"/>
    </row>
    <row r="4780" spans="4:4" x14ac:dyDescent="0.2">
      <c r="D4780" s="139"/>
    </row>
    <row r="4781" spans="4:4" x14ac:dyDescent="0.2">
      <c r="D4781" s="139"/>
    </row>
    <row r="4782" spans="4:4" x14ac:dyDescent="0.2">
      <c r="D4782" s="139"/>
    </row>
    <row r="4783" spans="4:4" x14ac:dyDescent="0.2">
      <c r="D4783" s="139"/>
    </row>
    <row r="4784" spans="4:4" x14ac:dyDescent="0.2">
      <c r="D4784" s="139"/>
    </row>
    <row r="4785" spans="4:4" x14ac:dyDescent="0.2">
      <c r="D4785" s="139"/>
    </row>
    <row r="4786" spans="4:4" x14ac:dyDescent="0.2">
      <c r="D4786" s="139"/>
    </row>
    <row r="4787" spans="4:4" x14ac:dyDescent="0.2">
      <c r="D4787" s="139"/>
    </row>
    <row r="4788" spans="4:4" x14ac:dyDescent="0.2">
      <c r="D4788" s="139"/>
    </row>
    <row r="4789" spans="4:4" x14ac:dyDescent="0.2">
      <c r="D4789" s="139"/>
    </row>
    <row r="4790" spans="4:4" x14ac:dyDescent="0.2">
      <c r="D4790" s="139"/>
    </row>
    <row r="4791" spans="4:4" x14ac:dyDescent="0.2">
      <c r="D4791" s="139"/>
    </row>
    <row r="4792" spans="4:4" x14ac:dyDescent="0.2">
      <c r="D4792" s="139"/>
    </row>
    <row r="4793" spans="4:4" x14ac:dyDescent="0.2">
      <c r="D4793" s="139"/>
    </row>
    <row r="4794" spans="4:4" x14ac:dyDescent="0.2">
      <c r="D4794" s="139"/>
    </row>
    <row r="4795" spans="4:4" x14ac:dyDescent="0.2">
      <c r="D4795" s="139"/>
    </row>
    <row r="4796" spans="4:4" x14ac:dyDescent="0.2">
      <c r="D4796" s="139"/>
    </row>
    <row r="4797" spans="4:4" x14ac:dyDescent="0.2">
      <c r="D4797" s="139"/>
    </row>
    <row r="4798" spans="4:4" x14ac:dyDescent="0.2">
      <c r="D4798" s="139"/>
    </row>
    <row r="4799" spans="4:4" x14ac:dyDescent="0.2">
      <c r="D4799" s="139"/>
    </row>
    <row r="4800" spans="4:4" x14ac:dyDescent="0.2">
      <c r="D4800" s="139"/>
    </row>
    <row r="4801" spans="4:4" x14ac:dyDescent="0.2">
      <c r="D4801" s="139"/>
    </row>
    <row r="4802" spans="4:4" x14ac:dyDescent="0.2">
      <c r="D4802" s="139"/>
    </row>
    <row r="4803" spans="4:4" x14ac:dyDescent="0.2">
      <c r="D4803" s="139"/>
    </row>
    <row r="4804" spans="4:4" x14ac:dyDescent="0.2">
      <c r="D4804" s="139"/>
    </row>
    <row r="4805" spans="4:4" x14ac:dyDescent="0.2">
      <c r="D4805" s="139"/>
    </row>
    <row r="4806" spans="4:4" x14ac:dyDescent="0.2">
      <c r="D4806" s="139"/>
    </row>
    <row r="4807" spans="4:4" x14ac:dyDescent="0.2">
      <c r="D4807" s="139"/>
    </row>
    <row r="4808" spans="4:4" x14ac:dyDescent="0.2">
      <c r="D4808" s="139"/>
    </row>
    <row r="4809" spans="4:4" x14ac:dyDescent="0.2">
      <c r="D4809" s="139"/>
    </row>
    <row r="4810" spans="4:4" x14ac:dyDescent="0.2">
      <c r="D4810" s="139"/>
    </row>
    <row r="4811" spans="4:4" x14ac:dyDescent="0.2">
      <c r="D4811" s="139"/>
    </row>
    <row r="4812" spans="4:4" x14ac:dyDescent="0.2">
      <c r="D4812" s="139"/>
    </row>
    <row r="4813" spans="4:4" x14ac:dyDescent="0.2">
      <c r="D4813" s="139"/>
    </row>
    <row r="4814" spans="4:4" x14ac:dyDescent="0.2">
      <c r="D4814" s="139"/>
    </row>
    <row r="4815" spans="4:4" x14ac:dyDescent="0.2">
      <c r="D4815" s="139"/>
    </row>
    <row r="4816" spans="4:4" x14ac:dyDescent="0.2">
      <c r="D4816" s="139"/>
    </row>
    <row r="4817" spans="4:4" x14ac:dyDescent="0.2">
      <c r="D4817" s="139"/>
    </row>
    <row r="4818" spans="4:4" x14ac:dyDescent="0.2">
      <c r="D4818" s="139"/>
    </row>
    <row r="4819" spans="4:4" x14ac:dyDescent="0.2">
      <c r="D4819" s="139"/>
    </row>
    <row r="4820" spans="4:4" x14ac:dyDescent="0.2">
      <c r="D4820" s="139"/>
    </row>
    <row r="4821" spans="4:4" x14ac:dyDescent="0.2">
      <c r="D4821" s="139"/>
    </row>
    <row r="4822" spans="4:4" x14ac:dyDescent="0.2">
      <c r="D4822" s="139"/>
    </row>
    <row r="4823" spans="4:4" x14ac:dyDescent="0.2">
      <c r="D4823" s="139"/>
    </row>
    <row r="4824" spans="4:4" x14ac:dyDescent="0.2">
      <c r="D4824" s="139"/>
    </row>
    <row r="4825" spans="4:4" x14ac:dyDescent="0.2">
      <c r="D4825" s="139"/>
    </row>
    <row r="4826" spans="4:4" x14ac:dyDescent="0.2">
      <c r="D4826" s="139"/>
    </row>
    <row r="4827" spans="4:4" x14ac:dyDescent="0.2">
      <c r="D4827" s="139"/>
    </row>
    <row r="4828" spans="4:4" x14ac:dyDescent="0.2">
      <c r="D4828" s="139"/>
    </row>
    <row r="4829" spans="4:4" x14ac:dyDescent="0.2">
      <c r="D4829" s="139"/>
    </row>
    <row r="4830" spans="4:4" x14ac:dyDescent="0.2">
      <c r="D4830" s="139"/>
    </row>
    <row r="4831" spans="4:4" x14ac:dyDescent="0.2">
      <c r="D4831" s="139"/>
    </row>
    <row r="4832" spans="4:4" x14ac:dyDescent="0.2">
      <c r="D4832" s="139"/>
    </row>
    <row r="4833" spans="4:4" x14ac:dyDescent="0.2">
      <c r="D4833" s="139"/>
    </row>
    <row r="4834" spans="4:4" x14ac:dyDescent="0.2">
      <c r="D4834" s="139"/>
    </row>
    <row r="4835" spans="4:4" x14ac:dyDescent="0.2">
      <c r="D4835" s="139"/>
    </row>
    <row r="4836" spans="4:4" x14ac:dyDescent="0.2">
      <c r="D4836" s="139"/>
    </row>
    <row r="4837" spans="4:4" x14ac:dyDescent="0.2">
      <c r="D4837" s="139"/>
    </row>
    <row r="4838" spans="4:4" x14ac:dyDescent="0.2">
      <c r="D4838" s="139"/>
    </row>
    <row r="4839" spans="4:4" x14ac:dyDescent="0.2">
      <c r="D4839" s="139"/>
    </row>
    <row r="4840" spans="4:4" x14ac:dyDescent="0.2">
      <c r="D4840" s="139"/>
    </row>
    <row r="4841" spans="4:4" x14ac:dyDescent="0.2">
      <c r="D4841" s="139"/>
    </row>
    <row r="4842" spans="4:4" x14ac:dyDescent="0.2">
      <c r="D4842" s="139"/>
    </row>
    <row r="4843" spans="4:4" x14ac:dyDescent="0.2">
      <c r="D4843" s="139"/>
    </row>
    <row r="4844" spans="4:4" x14ac:dyDescent="0.2">
      <c r="D4844" s="139"/>
    </row>
    <row r="4845" spans="4:4" x14ac:dyDescent="0.2">
      <c r="D4845" s="139"/>
    </row>
    <row r="4846" spans="4:4" x14ac:dyDescent="0.2">
      <c r="D4846" s="139"/>
    </row>
    <row r="4847" spans="4:4" x14ac:dyDescent="0.2">
      <c r="D4847" s="139"/>
    </row>
    <row r="4848" spans="4:4" x14ac:dyDescent="0.2">
      <c r="D4848" s="139"/>
    </row>
    <row r="4849" spans="4:4" x14ac:dyDescent="0.2">
      <c r="D4849" s="139"/>
    </row>
    <row r="4850" spans="4:4" x14ac:dyDescent="0.2">
      <c r="D4850" s="139"/>
    </row>
    <row r="4851" spans="4:4" x14ac:dyDescent="0.2">
      <c r="D4851" s="139"/>
    </row>
    <row r="4852" spans="4:4" x14ac:dyDescent="0.2">
      <c r="D4852" s="139"/>
    </row>
    <row r="4853" spans="4:4" x14ac:dyDescent="0.2">
      <c r="D4853" s="139"/>
    </row>
    <row r="4854" spans="4:4" x14ac:dyDescent="0.2">
      <c r="D4854" s="139"/>
    </row>
    <row r="4855" spans="4:4" x14ac:dyDescent="0.2">
      <c r="D4855" s="139"/>
    </row>
    <row r="4856" spans="4:4" x14ac:dyDescent="0.2">
      <c r="D4856" s="139"/>
    </row>
    <row r="4857" spans="4:4" x14ac:dyDescent="0.2">
      <c r="D4857" s="139"/>
    </row>
    <row r="4858" spans="4:4" x14ac:dyDescent="0.2">
      <c r="D4858" s="139"/>
    </row>
    <row r="4859" spans="4:4" x14ac:dyDescent="0.2">
      <c r="D4859" s="139"/>
    </row>
    <row r="4860" spans="4:4" x14ac:dyDescent="0.2">
      <c r="D4860" s="139"/>
    </row>
    <row r="4861" spans="4:4" x14ac:dyDescent="0.2">
      <c r="D4861" s="139"/>
    </row>
    <row r="4862" spans="4:4" x14ac:dyDescent="0.2">
      <c r="D4862" s="139"/>
    </row>
    <row r="4863" spans="4:4" x14ac:dyDescent="0.2">
      <c r="D4863" s="139"/>
    </row>
    <row r="4864" spans="4:4" x14ac:dyDescent="0.2">
      <c r="D4864" s="139"/>
    </row>
    <row r="4865" spans="4:4" x14ac:dyDescent="0.2">
      <c r="D4865" s="139"/>
    </row>
    <row r="4866" spans="4:4" x14ac:dyDescent="0.2">
      <c r="D4866" s="139"/>
    </row>
    <row r="4867" spans="4:4" x14ac:dyDescent="0.2">
      <c r="D4867" s="139"/>
    </row>
    <row r="4868" spans="4:4" x14ac:dyDescent="0.2">
      <c r="D4868" s="139"/>
    </row>
    <row r="4869" spans="4:4" x14ac:dyDescent="0.2">
      <c r="D4869" s="139"/>
    </row>
    <row r="4870" spans="4:4" x14ac:dyDescent="0.2">
      <c r="D4870" s="139"/>
    </row>
    <row r="4871" spans="4:4" x14ac:dyDescent="0.2">
      <c r="D4871" s="139"/>
    </row>
    <row r="4872" spans="4:4" x14ac:dyDescent="0.2">
      <c r="D4872" s="139"/>
    </row>
    <row r="4873" spans="4:4" x14ac:dyDescent="0.2">
      <c r="D4873" s="139"/>
    </row>
    <row r="4874" spans="4:4" x14ac:dyDescent="0.2">
      <c r="D4874" s="139"/>
    </row>
    <row r="4875" spans="4:4" x14ac:dyDescent="0.2">
      <c r="D4875" s="139"/>
    </row>
    <row r="4876" spans="4:4" x14ac:dyDescent="0.2">
      <c r="D4876" s="139"/>
    </row>
    <row r="4877" spans="4:4" x14ac:dyDescent="0.2">
      <c r="D4877" s="139"/>
    </row>
    <row r="4878" spans="4:4" x14ac:dyDescent="0.2">
      <c r="D4878" s="139"/>
    </row>
    <row r="4879" spans="4:4" x14ac:dyDescent="0.2">
      <c r="D4879" s="139"/>
    </row>
    <row r="4880" spans="4:4" x14ac:dyDescent="0.2">
      <c r="D4880" s="139"/>
    </row>
    <row r="4881" spans="4:4" x14ac:dyDescent="0.2">
      <c r="D4881" s="139"/>
    </row>
    <row r="4882" spans="4:4" x14ac:dyDescent="0.2">
      <c r="D4882" s="139"/>
    </row>
    <row r="4883" spans="4:4" x14ac:dyDescent="0.2">
      <c r="D4883" s="139"/>
    </row>
    <row r="4884" spans="4:4" x14ac:dyDescent="0.2">
      <c r="D4884" s="139"/>
    </row>
    <row r="4885" spans="4:4" x14ac:dyDescent="0.2">
      <c r="D4885" s="139"/>
    </row>
    <row r="4886" spans="4:4" x14ac:dyDescent="0.2">
      <c r="D4886" s="139"/>
    </row>
    <row r="4887" spans="4:4" x14ac:dyDescent="0.2">
      <c r="D4887" s="139"/>
    </row>
    <row r="4888" spans="4:4" x14ac:dyDescent="0.2">
      <c r="D4888" s="139"/>
    </row>
    <row r="4889" spans="4:4" x14ac:dyDescent="0.2">
      <c r="D4889" s="139"/>
    </row>
    <row r="4890" spans="4:4" x14ac:dyDescent="0.2">
      <c r="D4890" s="139"/>
    </row>
    <row r="4891" spans="4:4" x14ac:dyDescent="0.2">
      <c r="D4891" s="139"/>
    </row>
    <row r="4892" spans="4:4" x14ac:dyDescent="0.2">
      <c r="D4892" s="139"/>
    </row>
    <row r="4893" spans="4:4" x14ac:dyDescent="0.2">
      <c r="D4893" s="139"/>
    </row>
    <row r="4894" spans="4:4" x14ac:dyDescent="0.2">
      <c r="D4894" s="139"/>
    </row>
    <row r="4895" spans="4:4" x14ac:dyDescent="0.2">
      <c r="D4895" s="139"/>
    </row>
    <row r="4896" spans="4:4" x14ac:dyDescent="0.2">
      <c r="D4896" s="139"/>
    </row>
    <row r="4897" spans="4:4" x14ac:dyDescent="0.2">
      <c r="D4897" s="139"/>
    </row>
    <row r="4898" spans="4:4" x14ac:dyDescent="0.2">
      <c r="D4898" s="139"/>
    </row>
    <row r="4899" spans="4:4" x14ac:dyDescent="0.2">
      <c r="D4899" s="139"/>
    </row>
    <row r="4900" spans="4:4" x14ac:dyDescent="0.2">
      <c r="D4900" s="139"/>
    </row>
    <row r="4901" spans="4:4" x14ac:dyDescent="0.2">
      <c r="D4901" s="139"/>
    </row>
    <row r="4902" spans="4:4" x14ac:dyDescent="0.2">
      <c r="D4902" s="139"/>
    </row>
    <row r="4903" spans="4:4" x14ac:dyDescent="0.2">
      <c r="D4903" s="139"/>
    </row>
    <row r="4904" spans="4:4" x14ac:dyDescent="0.2">
      <c r="D4904" s="139"/>
    </row>
    <row r="4905" spans="4:4" x14ac:dyDescent="0.2">
      <c r="D4905" s="139"/>
    </row>
    <row r="4906" spans="4:4" x14ac:dyDescent="0.2">
      <c r="D4906" s="139"/>
    </row>
    <row r="4907" spans="4:4" x14ac:dyDescent="0.2">
      <c r="D4907" s="139"/>
    </row>
    <row r="4908" spans="4:4" x14ac:dyDescent="0.2">
      <c r="D4908" s="139"/>
    </row>
    <row r="4909" spans="4:4" x14ac:dyDescent="0.2">
      <c r="D4909" s="139"/>
    </row>
    <row r="4910" spans="4:4" x14ac:dyDescent="0.2">
      <c r="D4910" s="139"/>
    </row>
    <row r="4911" spans="4:4" x14ac:dyDescent="0.2">
      <c r="D4911" s="139"/>
    </row>
    <row r="4912" spans="4:4" x14ac:dyDescent="0.2">
      <c r="D4912" s="139"/>
    </row>
    <row r="4913" spans="4:4" x14ac:dyDescent="0.2">
      <c r="D4913" s="139"/>
    </row>
    <row r="4914" spans="4:4" x14ac:dyDescent="0.2">
      <c r="D4914" s="139"/>
    </row>
    <row r="4915" spans="4:4" x14ac:dyDescent="0.2">
      <c r="D4915" s="139"/>
    </row>
    <row r="4916" spans="4:4" x14ac:dyDescent="0.2">
      <c r="D4916" s="139"/>
    </row>
    <row r="4917" spans="4:4" x14ac:dyDescent="0.2">
      <c r="D4917" s="139"/>
    </row>
    <row r="4918" spans="4:4" x14ac:dyDescent="0.2">
      <c r="D4918" s="139"/>
    </row>
    <row r="4919" spans="4:4" x14ac:dyDescent="0.2">
      <c r="D4919" s="139"/>
    </row>
    <row r="4920" spans="4:4" x14ac:dyDescent="0.2">
      <c r="D4920" s="139"/>
    </row>
    <row r="4921" spans="4:4" x14ac:dyDescent="0.2">
      <c r="D4921" s="139"/>
    </row>
    <row r="4922" spans="4:4" x14ac:dyDescent="0.2">
      <c r="D4922" s="139"/>
    </row>
    <row r="4923" spans="4:4" x14ac:dyDescent="0.2">
      <c r="D4923" s="139"/>
    </row>
    <row r="4924" spans="4:4" x14ac:dyDescent="0.2">
      <c r="D4924" s="139"/>
    </row>
    <row r="4925" spans="4:4" x14ac:dyDescent="0.2">
      <c r="D4925" s="139"/>
    </row>
    <row r="4926" spans="4:4" x14ac:dyDescent="0.2">
      <c r="D4926" s="139"/>
    </row>
    <row r="4927" spans="4:4" x14ac:dyDescent="0.2">
      <c r="D4927" s="139"/>
    </row>
    <row r="4928" spans="4:4" x14ac:dyDescent="0.2">
      <c r="D4928" s="139"/>
    </row>
    <row r="4929" spans="4:4" x14ac:dyDescent="0.2">
      <c r="D4929" s="139"/>
    </row>
    <row r="4930" spans="4:4" x14ac:dyDescent="0.2">
      <c r="D4930" s="139"/>
    </row>
    <row r="4931" spans="4:4" x14ac:dyDescent="0.2">
      <c r="D4931" s="139"/>
    </row>
    <row r="4932" spans="4:4" x14ac:dyDescent="0.2">
      <c r="D4932" s="139"/>
    </row>
    <row r="4933" spans="4:4" x14ac:dyDescent="0.2">
      <c r="D4933" s="139"/>
    </row>
    <row r="4934" spans="4:4" x14ac:dyDescent="0.2">
      <c r="D4934" s="139"/>
    </row>
    <row r="4935" spans="4:4" x14ac:dyDescent="0.2">
      <c r="D4935" s="139"/>
    </row>
    <row r="4936" spans="4:4" x14ac:dyDescent="0.2">
      <c r="D4936" s="139"/>
    </row>
    <row r="4937" spans="4:4" x14ac:dyDescent="0.2">
      <c r="D4937" s="139"/>
    </row>
    <row r="4938" spans="4:4" x14ac:dyDescent="0.2">
      <c r="D4938" s="139"/>
    </row>
    <row r="4939" spans="4:4" x14ac:dyDescent="0.2">
      <c r="D4939" s="139"/>
    </row>
    <row r="4940" spans="4:4" x14ac:dyDescent="0.2">
      <c r="D4940" s="139"/>
    </row>
    <row r="4941" spans="4:4" x14ac:dyDescent="0.2">
      <c r="D4941" s="139"/>
    </row>
    <row r="4942" spans="4:4" x14ac:dyDescent="0.2">
      <c r="D4942" s="139"/>
    </row>
    <row r="4943" spans="4:4" x14ac:dyDescent="0.2">
      <c r="D4943" s="139"/>
    </row>
    <row r="4944" spans="4:4" x14ac:dyDescent="0.2">
      <c r="D4944" s="139"/>
    </row>
    <row r="4945" spans="4:4" x14ac:dyDescent="0.2">
      <c r="D4945" s="139"/>
    </row>
    <row r="4946" spans="4:4" x14ac:dyDescent="0.2">
      <c r="D4946" s="139"/>
    </row>
    <row r="4947" spans="4:4" x14ac:dyDescent="0.2">
      <c r="D4947" s="139"/>
    </row>
    <row r="4948" spans="4:4" x14ac:dyDescent="0.2">
      <c r="D4948" s="139"/>
    </row>
    <row r="4949" spans="4:4" x14ac:dyDescent="0.2">
      <c r="D4949" s="139"/>
    </row>
    <row r="4950" spans="4:4" x14ac:dyDescent="0.2">
      <c r="D4950" s="139"/>
    </row>
    <row r="4951" spans="4:4" x14ac:dyDescent="0.2">
      <c r="D4951" s="139"/>
    </row>
    <row r="4952" spans="4:4" x14ac:dyDescent="0.2">
      <c r="D4952" s="139"/>
    </row>
    <row r="4953" spans="4:4" x14ac:dyDescent="0.2">
      <c r="D4953" s="139"/>
    </row>
    <row r="4954" spans="4:4" x14ac:dyDescent="0.2">
      <c r="D4954" s="139"/>
    </row>
    <row r="4955" spans="4:4" x14ac:dyDescent="0.2">
      <c r="D4955" s="139"/>
    </row>
    <row r="4956" spans="4:4" x14ac:dyDescent="0.2">
      <c r="D4956" s="139"/>
    </row>
    <row r="4957" spans="4:4" x14ac:dyDescent="0.2">
      <c r="D4957" s="139"/>
    </row>
    <row r="4958" spans="4:4" x14ac:dyDescent="0.2">
      <c r="D4958" s="139"/>
    </row>
    <row r="4959" spans="4:4" x14ac:dyDescent="0.2">
      <c r="D4959" s="139"/>
    </row>
    <row r="4960" spans="4:4" x14ac:dyDescent="0.2">
      <c r="D4960" s="139"/>
    </row>
    <row r="4961" spans="4:4" x14ac:dyDescent="0.2">
      <c r="D4961" s="139"/>
    </row>
    <row r="4962" spans="4:4" x14ac:dyDescent="0.2">
      <c r="D4962" s="139"/>
    </row>
    <row r="4963" spans="4:4" x14ac:dyDescent="0.2">
      <c r="D4963" s="139"/>
    </row>
    <row r="4964" spans="4:4" x14ac:dyDescent="0.2">
      <c r="D4964" s="139"/>
    </row>
    <row r="4965" spans="4:4" x14ac:dyDescent="0.2">
      <c r="D4965" s="139"/>
    </row>
    <row r="4966" spans="4:4" x14ac:dyDescent="0.2">
      <c r="D4966" s="139"/>
    </row>
    <row r="4967" spans="4:4" x14ac:dyDescent="0.2">
      <c r="D4967" s="139"/>
    </row>
    <row r="4968" spans="4:4" x14ac:dyDescent="0.2">
      <c r="D4968" s="139"/>
    </row>
    <row r="4969" spans="4:4" x14ac:dyDescent="0.2">
      <c r="D4969" s="139"/>
    </row>
    <row r="4970" spans="4:4" x14ac:dyDescent="0.2">
      <c r="D4970" s="139"/>
    </row>
    <row r="4971" spans="4:4" x14ac:dyDescent="0.2">
      <c r="D4971" s="139"/>
    </row>
    <row r="4972" spans="4:4" x14ac:dyDescent="0.2">
      <c r="D4972" s="139"/>
    </row>
    <row r="4973" spans="4:4" x14ac:dyDescent="0.2">
      <c r="D4973" s="139"/>
    </row>
    <row r="4974" spans="4:4" x14ac:dyDescent="0.2">
      <c r="D4974" s="139"/>
    </row>
    <row r="4975" spans="4:4" x14ac:dyDescent="0.2">
      <c r="D4975" s="139"/>
    </row>
    <row r="4976" spans="4:4" x14ac:dyDescent="0.2">
      <c r="D4976" s="139"/>
    </row>
    <row r="4977" spans="4:4" x14ac:dyDescent="0.2">
      <c r="D4977" s="139"/>
    </row>
    <row r="4978" spans="4:4" x14ac:dyDescent="0.2">
      <c r="D4978" s="139"/>
    </row>
    <row r="4979" spans="4:4" x14ac:dyDescent="0.2">
      <c r="D4979" s="139"/>
    </row>
    <row r="4980" spans="4:4" x14ac:dyDescent="0.2">
      <c r="D4980" s="139"/>
    </row>
    <row r="4981" spans="4:4" x14ac:dyDescent="0.2">
      <c r="D4981" s="139"/>
    </row>
    <row r="4982" spans="4:4" x14ac:dyDescent="0.2">
      <c r="D4982" s="139"/>
    </row>
    <row r="4983" spans="4:4" x14ac:dyDescent="0.2">
      <c r="D4983" s="139"/>
    </row>
    <row r="4984" spans="4:4" x14ac:dyDescent="0.2">
      <c r="D4984" s="139"/>
    </row>
    <row r="4985" spans="4:4" x14ac:dyDescent="0.2">
      <c r="D4985" s="139"/>
    </row>
    <row r="4986" spans="4:4" x14ac:dyDescent="0.2">
      <c r="D4986" s="139"/>
    </row>
    <row r="4987" spans="4:4" x14ac:dyDescent="0.2">
      <c r="D4987" s="139"/>
    </row>
    <row r="4988" spans="4:4" x14ac:dyDescent="0.2">
      <c r="D4988" s="139"/>
    </row>
    <row r="4989" spans="4:4" x14ac:dyDescent="0.2">
      <c r="D4989" s="139"/>
    </row>
    <row r="4990" spans="4:4" x14ac:dyDescent="0.2">
      <c r="D4990" s="139"/>
    </row>
    <row r="4991" spans="4:4" x14ac:dyDescent="0.2">
      <c r="D4991" s="139"/>
    </row>
    <row r="4992" spans="4:4" x14ac:dyDescent="0.2">
      <c r="D4992" s="139"/>
    </row>
    <row r="4993" spans="4:4" x14ac:dyDescent="0.2">
      <c r="D4993" s="139"/>
    </row>
    <row r="4994" spans="4:4" x14ac:dyDescent="0.2">
      <c r="D4994" s="139"/>
    </row>
    <row r="4995" spans="4:4" x14ac:dyDescent="0.2">
      <c r="D4995" s="139"/>
    </row>
    <row r="4996" spans="4:4" x14ac:dyDescent="0.2">
      <c r="D4996" s="139"/>
    </row>
    <row r="4997" spans="4:4" x14ac:dyDescent="0.2">
      <c r="D4997" s="139"/>
    </row>
    <row r="4998" spans="4:4" x14ac:dyDescent="0.2">
      <c r="D4998" s="139"/>
    </row>
    <row r="4999" spans="4:4" x14ac:dyDescent="0.2">
      <c r="D4999" s="139"/>
    </row>
    <row r="5000" spans="4:4" x14ac:dyDescent="0.2">
      <c r="D5000" s="139"/>
    </row>
  </sheetData>
  <sheetProtection password="DF63" sheet="1"/>
  <mergeCells count="4">
    <mergeCell ref="A1:G1"/>
    <mergeCell ref="C2:G2"/>
    <mergeCell ref="C3:G3"/>
    <mergeCell ref="C4:G4"/>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10</vt:i4>
      </vt:variant>
      <vt:variant>
        <vt:lpstr>Pojmenované oblasti</vt:lpstr>
      </vt:variant>
      <vt:variant>
        <vt:i4>60</vt:i4>
      </vt:variant>
    </vt:vector>
  </HeadingPairs>
  <TitlesOfParts>
    <vt:vector size="70" baseType="lpstr">
      <vt:lpstr>Pokyny pro vyplnění</vt:lpstr>
      <vt:lpstr>Stavba</vt:lpstr>
      <vt:lpstr>VzorPolozky</vt:lpstr>
      <vt:lpstr>1 01 Pol</vt:lpstr>
      <vt:lpstr>1 02 Pol</vt:lpstr>
      <vt:lpstr>1 03 Pol</vt:lpstr>
      <vt:lpstr>1 04 Pol</vt:lpstr>
      <vt:lpstr>2 1 Pol</vt:lpstr>
      <vt:lpstr>2 2 Pol</vt:lpstr>
      <vt:lpstr>2 3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'1 01 Pol'!Názvy_tisku</vt:lpstr>
      <vt:lpstr>'1 02 Pol'!Názvy_tisku</vt:lpstr>
      <vt:lpstr>'1 03 Pol'!Názvy_tisku</vt:lpstr>
      <vt:lpstr>'1 04 Pol'!Názvy_tisku</vt:lpstr>
      <vt:lpstr>'2 1 Pol'!Názvy_tisku</vt:lpstr>
      <vt:lpstr>'2 2 Pol'!Názvy_tisku</vt:lpstr>
      <vt:lpstr>'2 3 Pol'!Názvy_tisku</vt:lpstr>
      <vt:lpstr>oadresa</vt:lpstr>
      <vt:lpstr>Stavba!Objednatel</vt:lpstr>
      <vt:lpstr>Stavba!Objekt</vt:lpstr>
      <vt:lpstr>'1 01 Pol'!Oblast_tisku</vt:lpstr>
      <vt:lpstr>'1 02 Pol'!Oblast_tisku</vt:lpstr>
      <vt:lpstr>'1 03 Pol'!Oblast_tisku</vt:lpstr>
      <vt:lpstr>'1 04 Pol'!Oblast_tisku</vt:lpstr>
      <vt:lpstr>'2 1 Pol'!Oblast_tisku</vt:lpstr>
      <vt:lpstr>'2 2 Pol'!Oblast_tisku</vt:lpstr>
      <vt:lpstr>'2 3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Radim</dc:creator>
  <cp:lastModifiedBy>Lýdia Regéciová</cp:lastModifiedBy>
  <cp:lastPrinted>2014-02-28T09:52:57Z</cp:lastPrinted>
  <dcterms:created xsi:type="dcterms:W3CDTF">2009-04-08T07:15:50Z</dcterms:created>
  <dcterms:modified xsi:type="dcterms:W3CDTF">2020-08-10T10:54:49Z</dcterms:modified>
</cp:coreProperties>
</file>