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Pol'!$A$1:$U$59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G39" i="1"/>
  <c r="F39" i="1"/>
  <c r="G49" i="12"/>
  <c r="AC49" i="12"/>
  <c r="AD49" i="12"/>
  <c r="K8" i="12"/>
  <c r="U8" i="12"/>
  <c r="G9" i="12"/>
  <c r="G8" i="12" s="1"/>
  <c r="I9" i="12"/>
  <c r="I8" i="12" s="1"/>
  <c r="K9" i="12"/>
  <c r="O9" i="12"/>
  <c r="O8" i="12" s="1"/>
  <c r="Q9" i="12"/>
  <c r="Q8" i="12" s="1"/>
  <c r="U9" i="12"/>
  <c r="G10" i="12"/>
  <c r="M10" i="12" s="1"/>
  <c r="I10" i="12"/>
  <c r="K10" i="12"/>
  <c r="O10" i="12"/>
  <c r="Q10" i="12"/>
  <c r="U10" i="12"/>
  <c r="I11" i="12"/>
  <c r="K11" i="12"/>
  <c r="Q11" i="12"/>
  <c r="U11" i="12"/>
  <c r="G12" i="12"/>
  <c r="G11" i="12" s="1"/>
  <c r="I12" i="12"/>
  <c r="K12" i="12"/>
  <c r="M12" i="12"/>
  <c r="M11" i="12" s="1"/>
  <c r="O12" i="12"/>
  <c r="O11" i="12" s="1"/>
  <c r="Q12" i="12"/>
  <c r="U12" i="12"/>
  <c r="G13" i="12"/>
  <c r="O13" i="12"/>
  <c r="G14" i="12"/>
  <c r="M14" i="12" s="1"/>
  <c r="M13" i="12" s="1"/>
  <c r="I14" i="12"/>
  <c r="I13" i="12" s="1"/>
  <c r="K14" i="12"/>
  <c r="K13" i="12" s="1"/>
  <c r="O14" i="12"/>
  <c r="Q14" i="12"/>
  <c r="Q13" i="12" s="1"/>
  <c r="U14" i="12"/>
  <c r="U13" i="12" s="1"/>
  <c r="G15" i="12"/>
  <c r="I15" i="12"/>
  <c r="K15" i="12"/>
  <c r="M15" i="12"/>
  <c r="O15" i="12"/>
  <c r="Q15" i="12"/>
  <c r="U15" i="12"/>
  <c r="G17" i="12"/>
  <c r="G16" i="12" s="1"/>
  <c r="I17" i="12"/>
  <c r="I16" i="12" s="1"/>
  <c r="K17" i="12"/>
  <c r="O17" i="12"/>
  <c r="O16" i="12" s="1"/>
  <c r="Q17" i="12"/>
  <c r="Q16" i="12" s="1"/>
  <c r="U17" i="12"/>
  <c r="G18" i="12"/>
  <c r="M18" i="12" s="1"/>
  <c r="I18" i="12"/>
  <c r="K18" i="12"/>
  <c r="O18" i="12"/>
  <c r="Q18" i="12"/>
  <c r="U18" i="12"/>
  <c r="G19" i="12"/>
  <c r="I19" i="12"/>
  <c r="K19" i="12"/>
  <c r="K16" i="12" s="1"/>
  <c r="M19" i="12"/>
  <c r="O19" i="12"/>
  <c r="Q19" i="12"/>
  <c r="U19" i="12"/>
  <c r="U16" i="12" s="1"/>
  <c r="G20" i="12"/>
  <c r="I20" i="12"/>
  <c r="K20" i="12"/>
  <c r="M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I23" i="12"/>
  <c r="K23" i="12"/>
  <c r="M23" i="12"/>
  <c r="O23" i="12"/>
  <c r="Q23" i="12"/>
  <c r="U23" i="12"/>
  <c r="G24" i="12"/>
  <c r="I24" i="12"/>
  <c r="K24" i="12"/>
  <c r="M24" i="12"/>
  <c r="O24" i="12"/>
  <c r="Q24" i="12"/>
  <c r="U24" i="12"/>
  <c r="G25" i="12"/>
  <c r="O25" i="12"/>
  <c r="G26" i="12"/>
  <c r="M26" i="12" s="1"/>
  <c r="M25" i="12" s="1"/>
  <c r="I26" i="12"/>
  <c r="I25" i="12" s="1"/>
  <c r="K26" i="12"/>
  <c r="K25" i="12" s="1"/>
  <c r="O26" i="12"/>
  <c r="Q26" i="12"/>
  <c r="Q25" i="12" s="1"/>
  <c r="U26" i="12"/>
  <c r="U25" i="12" s="1"/>
  <c r="G28" i="12"/>
  <c r="G27" i="12" s="1"/>
  <c r="I28" i="12"/>
  <c r="K28" i="12"/>
  <c r="M28" i="12"/>
  <c r="O28" i="12"/>
  <c r="O27" i="12" s="1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I27" i="12" s="1"/>
  <c r="K30" i="12"/>
  <c r="O30" i="12"/>
  <c r="Q30" i="12"/>
  <c r="Q27" i="12" s="1"/>
  <c r="U30" i="12"/>
  <c r="G31" i="12"/>
  <c r="I31" i="12"/>
  <c r="K31" i="12"/>
  <c r="K27" i="12" s="1"/>
  <c r="M31" i="12"/>
  <c r="O31" i="12"/>
  <c r="Q31" i="12"/>
  <c r="U31" i="12"/>
  <c r="U27" i="12" s="1"/>
  <c r="G33" i="12"/>
  <c r="G32" i="12" s="1"/>
  <c r="I33" i="12"/>
  <c r="I32" i="12" s="1"/>
  <c r="K33" i="12"/>
  <c r="O33" i="12"/>
  <c r="O32" i="12" s="1"/>
  <c r="Q33" i="12"/>
  <c r="Q32" i="12" s="1"/>
  <c r="U33" i="12"/>
  <c r="G34" i="12"/>
  <c r="M34" i="12" s="1"/>
  <c r="I34" i="12"/>
  <c r="K34" i="12"/>
  <c r="O34" i="12"/>
  <c r="Q34" i="12"/>
  <c r="U34" i="12"/>
  <c r="G35" i="12"/>
  <c r="I35" i="12"/>
  <c r="K35" i="12"/>
  <c r="K32" i="12" s="1"/>
  <c r="M35" i="12"/>
  <c r="O35" i="12"/>
  <c r="Q35" i="12"/>
  <c r="U35" i="12"/>
  <c r="U32" i="12" s="1"/>
  <c r="G36" i="12"/>
  <c r="I36" i="12"/>
  <c r="K36" i="12"/>
  <c r="M36" i="12"/>
  <c r="O36" i="12"/>
  <c r="Q36" i="12"/>
  <c r="U36" i="12"/>
  <c r="G37" i="12"/>
  <c r="M37" i="12" s="1"/>
  <c r="I37" i="12"/>
  <c r="K37" i="12"/>
  <c r="O37" i="12"/>
  <c r="Q37" i="12"/>
  <c r="U37" i="12"/>
  <c r="G38" i="12"/>
  <c r="M38" i="12" s="1"/>
  <c r="I38" i="12"/>
  <c r="K38" i="12"/>
  <c r="O38" i="12"/>
  <c r="Q38" i="12"/>
  <c r="U38" i="12"/>
  <c r="G39" i="12"/>
  <c r="I39" i="12"/>
  <c r="K39" i="12"/>
  <c r="M39" i="12"/>
  <c r="O39" i="12"/>
  <c r="Q39" i="12"/>
  <c r="U39" i="12"/>
  <c r="G40" i="12"/>
  <c r="I40" i="12"/>
  <c r="K40" i="12"/>
  <c r="M40" i="12"/>
  <c r="O40" i="12"/>
  <c r="Q40" i="12"/>
  <c r="U40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3" i="12"/>
  <c r="I43" i="12"/>
  <c r="K43" i="12"/>
  <c r="M43" i="12"/>
  <c r="O43" i="12"/>
  <c r="Q43" i="12"/>
  <c r="U43" i="12"/>
  <c r="K44" i="12"/>
  <c r="U44" i="12"/>
  <c r="G45" i="12"/>
  <c r="G44" i="12" s="1"/>
  <c r="I45" i="12"/>
  <c r="I44" i="12" s="1"/>
  <c r="K45" i="12"/>
  <c r="O45" i="12"/>
  <c r="O44" i="12" s="1"/>
  <c r="Q45" i="12"/>
  <c r="Q44" i="12" s="1"/>
  <c r="U45" i="12"/>
  <c r="G46" i="12"/>
  <c r="I46" i="12"/>
  <c r="O46" i="12"/>
  <c r="Q46" i="12"/>
  <c r="G47" i="12"/>
  <c r="I47" i="12"/>
  <c r="K47" i="12"/>
  <c r="K46" i="12" s="1"/>
  <c r="M47" i="12"/>
  <c r="M46" i="12" s="1"/>
  <c r="O47" i="12"/>
  <c r="Q47" i="12"/>
  <c r="U47" i="12"/>
  <c r="U46" i="12" s="1"/>
  <c r="I20" i="1"/>
  <c r="I19" i="1"/>
  <c r="I18" i="1"/>
  <c r="I17" i="1"/>
  <c r="I16" i="1"/>
  <c r="I56" i="1"/>
  <c r="G27" i="1"/>
  <c r="G25" i="1"/>
  <c r="G26" i="1" s="1"/>
  <c r="F40" i="1"/>
  <c r="G23" i="1" s="1"/>
  <c r="G40" i="1"/>
  <c r="G28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H40" i="1" l="1"/>
  <c r="G24" i="1"/>
  <c r="G29" i="1"/>
  <c r="M27" i="12"/>
  <c r="M45" i="12"/>
  <c r="M44" i="12" s="1"/>
  <c r="M33" i="12"/>
  <c r="M32" i="12" s="1"/>
  <c r="M17" i="12"/>
  <c r="M16" i="12" s="1"/>
  <c r="M9" i="12"/>
  <c r="M8" i="12" s="1"/>
  <c r="I21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<sst xmlns="http://schemas.openxmlformats.org/spreadsheetml/2006/main" count="304" uniqueCount="170">
  <si>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</si>
  <si>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</si>
  <si>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</si>
  <si>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</si>
  <si>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</si>
  <si>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</si>
  <si>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</si>
  <si>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</si>
  <si>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</si>
  <si>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</si>
  <si>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</si>
  <si>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</si>
  <si>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</si>
  <si>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</si>
  <si>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</si>
  <si>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</si>
  <si>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</si>
  <si>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</si>
  <si>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</si>
  <si>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</si>
  <si>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</si>
  <si>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</si>
  <si>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</si>
  <si>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</si>
  <si>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</si>
  <si>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</si>
  <si>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</si>
  <si>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</si>
  <si>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</si>
  <si>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</si>
  <si>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</si>
  <si>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</si>
  <si>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</si>
  <si>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</si>
  <si>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</si>
  <si>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</si>
  <si>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</si>
  <si>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</si>
  <si>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</si>
  <si>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</si>
  <si>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</si>
  <si>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</si>
  <si>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</si>
  <si>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Dřevnovice</t>
  </si>
  <si>
    <t>Rozpočet:</t>
  </si>
  <si>
    <t>Misto</t>
  </si>
  <si>
    <t>Rozšíření a rekonstrukce sportoviště v Areálu zdraví - 2.etapa</t>
  </si>
  <si>
    <t>Obec Dřevnovice</t>
  </si>
  <si>
    <t>44</t>
  </si>
  <si>
    <t>79826</t>
  </si>
  <si>
    <t>00547905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</si>
  <si>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</si>
  <si>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</si>
  <si>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</si>
  <si>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</si>
  <si>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</si>
  <si>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</si>
  <si>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</si>
  <si>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</si>
  <si>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</si>
  <si>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</si>
  <si>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46</t>
  </si>
  <si>
    <t>Zpevněné plochy</t>
  </si>
  <si>
    <t>99</t>
  </si>
  <si>
    <t>Staveništní přesun hmot</t>
  </si>
  <si>
    <t>762</t>
  </si>
  <si>
    <t>Konstrukce tesařské</t>
  </si>
  <si>
    <t>766</t>
  </si>
  <si>
    <t>Konstrukce truhlářské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</si>
  <si>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</si>
  <si>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</si>
  <si>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</si>
  <si>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</si>
  <si>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</si>
  <si>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</si>
  <si>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</si>
  <si>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</si>
  <si>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</si>
  <si>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</si>
  <si>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</si>
  <si>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</si>
  <si>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</si>
  <si>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</si>
  <si>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</si>
  <si>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</si>
  <si>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</si>
  <si>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</si>
  <si>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</si>
  <si>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</si>
  <si>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</si>
  <si>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</si>
  <si>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</si>
  <si>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</si>
  <si>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</si>
  <si>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</si>
  <si>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</si>
  <si>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</si>
  <si>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</si>
  <si>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181050010RA0</t>
  </si>
  <si>
    <t>Terénní modelace</t>
  </si>
  <si>
    <t>kpl</t>
  </si>
  <si>
    <t>POL2_0</t>
  </si>
  <si>
    <t>131201110R00</t>
  </si>
  <si>
    <t>Hloubení nezapažených jam</t>
  </si>
  <si>
    <t>POL1_0</t>
  </si>
  <si>
    <t>275313611R00</t>
  </si>
  <si>
    <t>Beton základových patek prostý C 16/20</t>
  </si>
  <si>
    <t>421958111R00</t>
  </si>
  <si>
    <t>Dřevěné zábradlí</t>
  </si>
  <si>
    <t>61250001R</t>
  </si>
  <si>
    <t>Dřevěné schody</t>
  </si>
  <si>
    <t>POL3_0</t>
  </si>
  <si>
    <t>314575511R</t>
  </si>
  <si>
    <t>Sítě z lana Herkules průměr 16 mm s ocel. vložkou, rozměr 750 x 2500 mm</t>
  </si>
  <si>
    <t>314575512R</t>
  </si>
  <si>
    <t>Sítě z lana Herkules průměr 16 mm s ocel. vložkou, rozměr 2000 x 1750 mm</t>
  </si>
  <si>
    <t>314575513R</t>
  </si>
  <si>
    <t>Sítě z lana Herkules průměr 16 mm s ocel. vložkou, rozměr 1200 x 1500 mm</t>
  </si>
  <si>
    <t>314575514R</t>
  </si>
  <si>
    <t>Sítě z lana Herkules průměr 16 mm s ocel. vložkou, rozměr 1250 x 2500 mm</t>
  </si>
  <si>
    <t>314575515R</t>
  </si>
  <si>
    <t>Sítě z lana Herkules průměr 16 mm s ocel. vložkou, rozměr 2500 x 3000 mm</t>
  </si>
  <si>
    <t>314575516R</t>
  </si>
  <si>
    <t>Lanový výlez</t>
  </si>
  <si>
    <t>314575517R</t>
  </si>
  <si>
    <t>Lanový tunel</t>
  </si>
  <si>
    <t>27253221R</t>
  </si>
  <si>
    <t>Skluzavka plastová zelená, pro dětská hřiště</t>
  </si>
  <si>
    <t>kus</t>
  </si>
  <si>
    <t>998231311R00</t>
  </si>
  <si>
    <t>Přesun hmot pro sadovnické a krajin. úpravy</t>
  </si>
  <si>
    <t>762373111R00</t>
  </si>
  <si>
    <t>Dřevěný domeček z akátové kulatiny, rozměr 4300 x 2500 mm</t>
  </si>
  <si>
    <t>ks</t>
  </si>
  <si>
    <t>762373112R00</t>
  </si>
  <si>
    <t>Dřevěný domeček z akátové kulatiny, rozměr 4200 x 4000 mm</t>
  </si>
  <si>
    <t>762373113R00</t>
  </si>
  <si>
    <t>Dřevěné hnízdo z akátové kulatiny</t>
  </si>
  <si>
    <t>762495000R00</t>
  </si>
  <si>
    <t>Spojovací materiál</t>
  </si>
  <si>
    <t>766441111R00</t>
  </si>
  <si>
    <t>Dřevěná terasa z modřínu, rozměr 1500 x 2500 mm</t>
  </si>
  <si>
    <t>766441112R00</t>
  </si>
  <si>
    <t>Dřevěná terasa z modřínu, rozměr 2000 x 3500 mm</t>
  </si>
  <si>
    <t>766441113R00</t>
  </si>
  <si>
    <t>Dřevěná terasa z modřínu, rozměr 3750 x 1250 mm</t>
  </si>
  <si>
    <t>766441114R00</t>
  </si>
  <si>
    <t>Dřevěná terasa z modřínu, rozměr 3500 x 1600 mm</t>
  </si>
  <si>
    <t>766441115R00</t>
  </si>
  <si>
    <t>Dřevěná terasa z modřínu, rozměr 3750 x 3750 mm</t>
  </si>
  <si>
    <t>766441116R00</t>
  </si>
  <si>
    <t>Dřevěná terasa z modřínu, rozměr 1000 x 1750 mm</t>
  </si>
  <si>
    <t>766441117R00</t>
  </si>
  <si>
    <t>Dřevěná terasa z modřínu, rozměr 1250 x 4300 mm</t>
  </si>
  <si>
    <t>766441118R00</t>
  </si>
  <si>
    <t>Dřevěná terasa z modřínu, rozměr 3000 x 2200 mm</t>
  </si>
  <si>
    <t>766441119R00</t>
  </si>
  <si>
    <t>Dřevěná terasa z modřínu, rozměr 5000 x 2700 mm</t>
  </si>
  <si>
    <t>766441120R00</t>
  </si>
  <si>
    <t>Dřevěná terasa z modřínu, rozměr 3100 x 2000 mm</t>
  </si>
  <si>
    <t>766441121R00</t>
  </si>
  <si>
    <t>Dřevěná terasa z modřínu, rozměr 3000 x 2500 mm</t>
  </si>
  <si>
    <t>999111111</t>
  </si>
  <si>
    <t>Kompletace herních prvků</t>
  </si>
  <si>
    <t>800111111</t>
  </si>
  <si>
    <t>Doprava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</si>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</sst>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50</v>
      </c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 t="s">
        <v>49</v>
      </c>
      <c r="D7" s="10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SUMIF(F47:F55,A16,I47:I55)+SUMIF(F47:F55,"PSU",I47:I55)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SUMIF(F47:F55,A17,I47:I55)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SUMIF(F47:F55,A18,I47:I55)</f>
        <v>0</v>
      </c>
      <c r="J18" s="93"/>
    </row>
    <row r="19" spans="1:10" ht="23.25" customHeight="1" x14ac:dyDescent="0.2">
      <c r="A19" s="193" t="s">
        <v>70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SUMIF(F47:F55,A19,I47:I55)</f>
        <v>0</v>
      </c>
      <c r="J19" s="93"/>
    </row>
    <row r="20" spans="1:10" ht="23.25" customHeight="1" x14ac:dyDescent="0.2">
      <c r="A20" s="193" t="s">
        <v>69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SUMIF(F47:F55,A20,I47:I55)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43570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Pol'!AC49</f>
        <v>0</v>
      </c>
      <c r="G39" s="148">
        <f>' Pol'!AD49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51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53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54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55</v>
      </c>
      <c r="C47" s="175" t="s">
        <v>56</v>
      </c>
      <c r="D47" s="176"/>
      <c r="E47" s="176"/>
      <c r="F47" s="180" t="s">
        <v>23</v>
      </c>
      <c r="G47" s="181"/>
      <c r="H47" s="181"/>
      <c r="I47" s="182">
        <f>' Pol'!G8</f>
        <v>0</v>
      </c>
      <c r="J47" s="182"/>
    </row>
    <row r="48" spans="1:10" ht="25.5" customHeight="1" x14ac:dyDescent="0.2">
      <c r="A48" s="163"/>
      <c r="B48" s="166" t="s">
        <v>57</v>
      </c>
      <c r="C48" s="165" t="s">
        <v>58</v>
      </c>
      <c r="D48" s="167"/>
      <c r="E48" s="167"/>
      <c r="F48" s="183" t="s">
        <v>23</v>
      </c>
      <c r="G48" s="184"/>
      <c r="H48" s="184"/>
      <c r="I48" s="185">
        <f>' Pol'!G11</f>
        <v>0</v>
      </c>
      <c r="J48" s="185"/>
    </row>
    <row r="49" spans="1:10" ht="25.5" customHeight="1" x14ac:dyDescent="0.2">
      <c r="A49" s="163"/>
      <c r="B49" s="166" t="s">
        <v>59</v>
      </c>
      <c r="C49" s="165" t="s">
        <v>60</v>
      </c>
      <c r="D49" s="167"/>
      <c r="E49" s="167"/>
      <c r="F49" s="183" t="s">
        <v>23</v>
      </c>
      <c r="G49" s="184"/>
      <c r="H49" s="184"/>
      <c r="I49" s="185">
        <f>' Pol'!G13</f>
        <v>0</v>
      </c>
      <c r="J49" s="185"/>
    </row>
    <row r="50" spans="1:10" ht="25.5" customHeight="1" x14ac:dyDescent="0.2">
      <c r="A50" s="163"/>
      <c r="B50" s="166" t="s">
        <v>61</v>
      </c>
      <c r="C50" s="165" t="s">
        <v>62</v>
      </c>
      <c r="D50" s="167"/>
      <c r="E50" s="167"/>
      <c r="F50" s="183" t="s">
        <v>23</v>
      </c>
      <c r="G50" s="184"/>
      <c r="H50" s="184"/>
      <c r="I50" s="185">
        <f>' Pol'!G16</f>
        <v>0</v>
      </c>
      <c r="J50" s="185"/>
    </row>
    <row r="51" spans="1:10" ht="25.5" customHeight="1" x14ac:dyDescent="0.2">
      <c r="A51" s="163"/>
      <c r="B51" s="166" t="s">
        <v>63</v>
      </c>
      <c r="C51" s="165" t="s">
        <v>64</v>
      </c>
      <c r="D51" s="167"/>
      <c r="E51" s="167"/>
      <c r="F51" s="183" t="s">
        <v>23</v>
      </c>
      <c r="G51" s="184"/>
      <c r="H51" s="184"/>
      <c r="I51" s="185">
        <f>' Pol'!G25</f>
        <v>0</v>
      </c>
      <c r="J51" s="185"/>
    </row>
    <row r="52" spans="1:10" ht="25.5" customHeight="1" x14ac:dyDescent="0.2">
      <c r="A52" s="163"/>
      <c r="B52" s="166" t="s">
        <v>65</v>
      </c>
      <c r="C52" s="165" t="s">
        <v>66</v>
      </c>
      <c r="D52" s="167"/>
      <c r="E52" s="167"/>
      <c r="F52" s="183" t="s">
        <v>24</v>
      </c>
      <c r="G52" s="184"/>
      <c r="H52" s="184"/>
      <c r="I52" s="185">
        <f>' Pol'!G27</f>
        <v>0</v>
      </c>
      <c r="J52" s="185"/>
    </row>
    <row r="53" spans="1:10" ht="25.5" customHeight="1" x14ac:dyDescent="0.2">
      <c r="A53" s="163"/>
      <c r="B53" s="166" t="s">
        <v>67</v>
      </c>
      <c r="C53" s="165" t="s">
        <v>68</v>
      </c>
      <c r="D53" s="167"/>
      <c r="E53" s="167"/>
      <c r="F53" s="183" t="s">
        <v>24</v>
      </c>
      <c r="G53" s="184"/>
      <c r="H53" s="184"/>
      <c r="I53" s="185">
        <f>' Pol'!G32</f>
        <v>0</v>
      </c>
      <c r="J53" s="185"/>
    </row>
    <row r="54" spans="1:10" ht="25.5" customHeight="1" x14ac:dyDescent="0.2">
      <c r="A54" s="163"/>
      <c r="B54" s="166" t="s">
        <v>69</v>
      </c>
      <c r="C54" s="165" t="s">
        <v>27</v>
      </c>
      <c r="D54" s="167"/>
      <c r="E54" s="167"/>
      <c r="F54" s="183" t="s">
        <v>69</v>
      </c>
      <c r="G54" s="184"/>
      <c r="H54" s="184"/>
      <c r="I54" s="185">
        <f>' Pol'!G44</f>
        <v>0</v>
      </c>
      <c r="J54" s="185"/>
    </row>
    <row r="55" spans="1:10" ht="25.5" customHeight="1" x14ac:dyDescent="0.2">
      <c r="A55" s="163"/>
      <c r="B55" s="177" t="s">
        <v>70</v>
      </c>
      <c r="C55" s="178" t="s">
        <v>26</v>
      </c>
      <c r="D55" s="179"/>
      <c r="E55" s="179"/>
      <c r="F55" s="186" t="s">
        <v>70</v>
      </c>
      <c r="G55" s="187"/>
      <c r="H55" s="187"/>
      <c r="I55" s="188">
        <f>' Pol'!G46</f>
        <v>0</v>
      </c>
      <c r="J55" s="188"/>
    </row>
    <row r="56" spans="1:10" ht="25.5" customHeight="1" x14ac:dyDescent="0.2">
      <c r="A56" s="164"/>
      <c r="B56" s="170" t="s">
        <v>1</v>
      </c>
      <c r="C56" s="170"/>
      <c r="D56" s="171"/>
      <c r="E56" s="171"/>
      <c r="F56" s="189"/>
      <c r="G56" s="190"/>
      <c r="H56" s="190"/>
      <c r="I56" s="191">
        <f>SUM(I47:I55)</f>
        <v>0</v>
      </c>
      <c r="J56" s="191"/>
    </row>
    <row r="57" spans="1:10" x14ac:dyDescent="0.2">
      <c r="F57" s="192"/>
      <c r="G57" s="130"/>
      <c r="H57" s="192"/>
      <c r="I57" s="130"/>
      <c r="J57" s="130"/>
    </row>
    <row r="58" spans="1:10" x14ac:dyDescent="0.2">
      <c r="F58" s="192"/>
      <c r="G58" s="130"/>
      <c r="H58" s="192"/>
      <c r="I58" s="130"/>
      <c r="J58" s="130"/>
    </row>
    <row r="59" spans="1:10" x14ac:dyDescent="0.2">
      <c r="F59" s="192"/>
      <c r="G59" s="130"/>
      <c r="H59" s="192"/>
      <c r="I59" s="130"/>
      <c r="J59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I55:J55"/>
    <mergeCell ref="C55:E55"/>
    <mergeCell ref="I56:J56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9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72</v>
      </c>
    </row>
    <row r="2" spans="1:60" ht="24.95" customHeight="1" x14ac:dyDescent="0.2">
      <c r="A2" s="202" t="s">
        <v>71</v>
      </c>
      <c r="B2" s="196"/>
      <c r="C2" s="197" t="s">
        <v>46</v>
      </c>
      <c r="D2" s="198"/>
      <c r="E2" s="198"/>
      <c r="F2" s="198"/>
      <c r="G2" s="204"/>
      <c r="AE2" t="s">
        <v>73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74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75</v>
      </c>
    </row>
    <row r="5" spans="1:60" hidden="1" x14ac:dyDescent="0.2">
      <c r="A5" s="206" t="s">
        <v>76</v>
      </c>
      <c r="B5" s="207"/>
      <c r="C5" s="208"/>
      <c r="D5" s="209"/>
      <c r="E5" s="209"/>
      <c r="F5" s="209"/>
      <c r="G5" s="210"/>
      <c r="AE5" t="s">
        <v>77</v>
      </c>
    </row>
    <row r="7" spans="1:60" ht="38.25" x14ac:dyDescent="0.2">
      <c r="A7" s="215" t="s">
        <v>78</v>
      </c>
      <c r="B7" s="216" t="s">
        <v>79</v>
      </c>
      <c r="C7" s="216" t="s">
        <v>80</v>
      </c>
      <c r="D7" s="215" t="s">
        <v>81</v>
      </c>
      <c r="E7" s="215" t="s">
        <v>82</v>
      </c>
      <c r="F7" s="211" t="s">
        <v>83</v>
      </c>
      <c r="G7" s="232" t="s">
        <v>28</v>
      </c>
      <c r="H7" s="233" t="s">
        <v>29</v>
      </c>
      <c r="I7" s="233" t="s">
        <v>84</v>
      </c>
      <c r="J7" s="233" t="s">
        <v>30</v>
      </c>
      <c r="K7" s="233" t="s">
        <v>85</v>
      </c>
      <c r="L7" s="233" t="s">
        <v>86</v>
      </c>
      <c r="M7" s="233" t="s">
        <v>87</v>
      </c>
      <c r="N7" s="233" t="s">
        <v>88</v>
      </c>
      <c r="O7" s="233" t="s">
        <v>89</v>
      </c>
      <c r="P7" s="233" t="s">
        <v>90</v>
      </c>
      <c r="Q7" s="233" t="s">
        <v>91</v>
      </c>
      <c r="R7" s="233" t="s">
        <v>92</v>
      </c>
      <c r="S7" s="233" t="s">
        <v>93</v>
      </c>
      <c r="T7" s="233" t="s">
        <v>94</v>
      </c>
      <c r="U7" s="218" t="s">
        <v>95</v>
      </c>
    </row>
    <row r="8" spans="1:60" x14ac:dyDescent="0.2">
      <c r="A8" s="234" t="s">
        <v>96</v>
      </c>
      <c r="B8" s="235" t="s">
        <v>55</v>
      </c>
      <c r="C8" s="236" t="s">
        <v>56</v>
      </c>
      <c r="D8" s="237"/>
      <c r="E8" s="238"/>
      <c r="F8" s="239"/>
      <c r="G8" s="239">
        <f>SUMIF(AE9:AE10,"&lt;&gt;NOR",G9:G10)</f>
        <v>0</v>
      </c>
      <c r="H8" s="239"/>
      <c r="I8" s="239">
        <f>SUM(I9:I10)</f>
        <v>0</v>
      </c>
      <c r="J8" s="239"/>
      <c r="K8" s="239">
        <f>SUM(K9:K10)</f>
        <v>0</v>
      </c>
      <c r="L8" s="239"/>
      <c r="M8" s="239">
        <f>SUM(M9:M10)</f>
        <v>0</v>
      </c>
      <c r="N8" s="217"/>
      <c r="O8" s="217">
        <f>SUM(O9:O10)</f>
        <v>0</v>
      </c>
      <c r="P8" s="217"/>
      <c r="Q8" s="217">
        <f>SUM(Q9:Q10)</f>
        <v>0</v>
      </c>
      <c r="R8" s="217"/>
      <c r="S8" s="217"/>
      <c r="T8" s="234"/>
      <c r="U8" s="217">
        <f>SUM(U9:U10)</f>
        <v>0.6100000000000001</v>
      </c>
      <c r="AE8" t="s">
        <v>97</v>
      </c>
    </row>
    <row r="9" spans="1:60" outlineLevel="1" x14ac:dyDescent="0.2">
      <c r="A9" s="213">
        <v>1</v>
      </c>
      <c r="B9" s="219" t="s">
        <v>98</v>
      </c>
      <c r="C9" s="262" t="s">
        <v>99</v>
      </c>
      <c r="D9" s="221" t="s">
        <v>100</v>
      </c>
      <c r="E9" s="227">
        <v>1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22">
        <v>0</v>
      </c>
      <c r="O9" s="222">
        <f>ROUND(E9*N9,5)</f>
        <v>0</v>
      </c>
      <c r="P9" s="222">
        <v>0</v>
      </c>
      <c r="Q9" s="222">
        <f>ROUND(E9*P9,5)</f>
        <v>0</v>
      </c>
      <c r="R9" s="222"/>
      <c r="S9" s="222"/>
      <c r="T9" s="223">
        <v>0.34155000000000002</v>
      </c>
      <c r="U9" s="222">
        <f>ROUND(E9*T9,2)</f>
        <v>0.34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101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>
        <v>2</v>
      </c>
      <c r="B10" s="219" t="s">
        <v>102</v>
      </c>
      <c r="C10" s="262" t="s">
        <v>103</v>
      </c>
      <c r="D10" s="221" t="s">
        <v>100</v>
      </c>
      <c r="E10" s="227">
        <v>1</v>
      </c>
      <c r="F10" s="229"/>
      <c r="G10" s="230">
        <f>ROUND(E10*F10,2)</f>
        <v>0</v>
      </c>
      <c r="H10" s="229"/>
      <c r="I10" s="230">
        <f>ROUND(E10*H10,2)</f>
        <v>0</v>
      </c>
      <c r="J10" s="229"/>
      <c r="K10" s="230">
        <f>ROUND(E10*J10,2)</f>
        <v>0</v>
      </c>
      <c r="L10" s="230">
        <v>21</v>
      </c>
      <c r="M10" s="230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0.26666000000000001</v>
      </c>
      <c r="U10" s="222">
        <f>ROUND(E10*T10,2)</f>
        <v>0.27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104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2">
      <c r="A11" s="214" t="s">
        <v>96</v>
      </c>
      <c r="B11" s="220" t="s">
        <v>57</v>
      </c>
      <c r="C11" s="263" t="s">
        <v>58</v>
      </c>
      <c r="D11" s="224"/>
      <c r="E11" s="228"/>
      <c r="F11" s="231"/>
      <c r="G11" s="231">
        <f>SUMIF(AE12:AE12,"&lt;&gt;NOR",G12:G12)</f>
        <v>0</v>
      </c>
      <c r="H11" s="231"/>
      <c r="I11" s="231">
        <f>SUM(I12:I12)</f>
        <v>0</v>
      </c>
      <c r="J11" s="231"/>
      <c r="K11" s="231">
        <f>SUM(K12:K12)</f>
        <v>0</v>
      </c>
      <c r="L11" s="231"/>
      <c r="M11" s="231">
        <f>SUM(M12:M12)</f>
        <v>0</v>
      </c>
      <c r="N11" s="225"/>
      <c r="O11" s="225">
        <f>SUM(O12:O12)</f>
        <v>2.5249999999999999</v>
      </c>
      <c r="P11" s="225"/>
      <c r="Q11" s="225">
        <f>SUM(Q12:Q12)</f>
        <v>0</v>
      </c>
      <c r="R11" s="225"/>
      <c r="S11" s="225"/>
      <c r="T11" s="226"/>
      <c r="U11" s="225">
        <f>SUM(U12:U12)</f>
        <v>0.48</v>
      </c>
      <c r="AE11" t="s">
        <v>97</v>
      </c>
    </row>
    <row r="12" spans="1:60" outlineLevel="1" x14ac:dyDescent="0.2">
      <c r="A12" s="213">
        <v>3</v>
      </c>
      <c r="B12" s="219" t="s">
        <v>105</v>
      </c>
      <c r="C12" s="262" t="s">
        <v>106</v>
      </c>
      <c r="D12" s="221" t="s">
        <v>100</v>
      </c>
      <c r="E12" s="227">
        <v>1</v>
      </c>
      <c r="F12" s="229"/>
      <c r="G12" s="230">
        <f>ROUND(E12*F12,2)</f>
        <v>0</v>
      </c>
      <c r="H12" s="229"/>
      <c r="I12" s="230">
        <f>ROUND(E12*H12,2)</f>
        <v>0</v>
      </c>
      <c r="J12" s="229"/>
      <c r="K12" s="230">
        <f>ROUND(E12*J12,2)</f>
        <v>0</v>
      </c>
      <c r="L12" s="230">
        <v>21</v>
      </c>
      <c r="M12" s="230">
        <f>G12*(1+L12/100)</f>
        <v>0</v>
      </c>
      <c r="N12" s="222">
        <v>2.5249999999999999</v>
      </c>
      <c r="O12" s="222">
        <f>ROUND(E12*N12,5)</f>
        <v>2.5249999999999999</v>
      </c>
      <c r="P12" s="222">
        <v>0</v>
      </c>
      <c r="Q12" s="222">
        <f>ROUND(E12*P12,5)</f>
        <v>0</v>
      </c>
      <c r="R12" s="222"/>
      <c r="S12" s="222"/>
      <c r="T12" s="223">
        <v>0.47699999999999998</v>
      </c>
      <c r="U12" s="222">
        <f>ROUND(E12*T12,2)</f>
        <v>0.48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104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x14ac:dyDescent="0.2">
      <c r="A13" s="214" t="s">
        <v>96</v>
      </c>
      <c r="B13" s="220" t="s">
        <v>59</v>
      </c>
      <c r="C13" s="263" t="s">
        <v>60</v>
      </c>
      <c r="D13" s="224"/>
      <c r="E13" s="228"/>
      <c r="F13" s="231"/>
      <c r="G13" s="231">
        <f>SUMIF(AE14:AE15,"&lt;&gt;NOR",G14:G15)</f>
        <v>0</v>
      </c>
      <c r="H13" s="231"/>
      <c r="I13" s="231">
        <f>SUM(I14:I15)</f>
        <v>0</v>
      </c>
      <c r="J13" s="231"/>
      <c r="K13" s="231">
        <f>SUM(K14:K15)</f>
        <v>0</v>
      </c>
      <c r="L13" s="231"/>
      <c r="M13" s="231">
        <f>SUM(M14:M15)</f>
        <v>0</v>
      </c>
      <c r="N13" s="225"/>
      <c r="O13" s="225">
        <f>SUM(O14:O15)</f>
        <v>0.22667999999999999</v>
      </c>
      <c r="P13" s="225"/>
      <c r="Q13" s="225">
        <f>SUM(Q14:Q15)</f>
        <v>0</v>
      </c>
      <c r="R13" s="225"/>
      <c r="S13" s="225"/>
      <c r="T13" s="226"/>
      <c r="U13" s="225">
        <f>SUM(U14:U15)</f>
        <v>1.26</v>
      </c>
      <c r="AE13" t="s">
        <v>97</v>
      </c>
    </row>
    <row r="14" spans="1:60" outlineLevel="1" x14ac:dyDescent="0.2">
      <c r="A14" s="213">
        <v>4</v>
      </c>
      <c r="B14" s="219" t="s">
        <v>107</v>
      </c>
      <c r="C14" s="262" t="s">
        <v>108</v>
      </c>
      <c r="D14" s="221" t="s">
        <v>100</v>
      </c>
      <c r="E14" s="227">
        <v>1</v>
      </c>
      <c r="F14" s="229"/>
      <c r="G14" s="230">
        <f>ROUND(E14*F14,2)</f>
        <v>0</v>
      </c>
      <c r="H14" s="229"/>
      <c r="I14" s="230">
        <f>ROUND(E14*H14,2)</f>
        <v>0</v>
      </c>
      <c r="J14" s="229"/>
      <c r="K14" s="230">
        <f>ROUND(E14*J14,2)</f>
        <v>0</v>
      </c>
      <c r="L14" s="230">
        <v>21</v>
      </c>
      <c r="M14" s="230">
        <f>G14*(1+L14/100)</f>
        <v>0</v>
      </c>
      <c r="N14" s="222">
        <v>0.16267999999999999</v>
      </c>
      <c r="O14" s="222">
        <f>ROUND(E14*N14,5)</f>
        <v>0.16267999999999999</v>
      </c>
      <c r="P14" s="222">
        <v>0</v>
      </c>
      <c r="Q14" s="222">
        <f>ROUND(E14*P14,5)</f>
        <v>0</v>
      </c>
      <c r="R14" s="222"/>
      <c r="S14" s="222"/>
      <c r="T14" s="223">
        <v>1.2589999999999999</v>
      </c>
      <c r="U14" s="222">
        <f>ROUND(E14*T14,2)</f>
        <v>1.26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104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3">
        <v>5</v>
      </c>
      <c r="B15" s="219" t="s">
        <v>109</v>
      </c>
      <c r="C15" s="262" t="s">
        <v>110</v>
      </c>
      <c r="D15" s="221" t="s">
        <v>100</v>
      </c>
      <c r="E15" s="227">
        <v>2</v>
      </c>
      <c r="F15" s="229"/>
      <c r="G15" s="230">
        <f>ROUND(E15*F15,2)</f>
        <v>0</v>
      </c>
      <c r="H15" s="229"/>
      <c r="I15" s="230">
        <f>ROUND(E15*H15,2)</f>
        <v>0</v>
      </c>
      <c r="J15" s="229"/>
      <c r="K15" s="230">
        <f>ROUND(E15*J15,2)</f>
        <v>0</v>
      </c>
      <c r="L15" s="230">
        <v>21</v>
      </c>
      <c r="M15" s="230">
        <f>G15*(1+L15/100)</f>
        <v>0</v>
      </c>
      <c r="N15" s="222">
        <v>3.2000000000000001E-2</v>
      </c>
      <c r="O15" s="222">
        <f>ROUND(E15*N15,5)</f>
        <v>6.4000000000000001E-2</v>
      </c>
      <c r="P15" s="222">
        <v>0</v>
      </c>
      <c r="Q15" s="222">
        <f>ROUND(E15*P15,5)</f>
        <v>0</v>
      </c>
      <c r="R15" s="222"/>
      <c r="S15" s="222"/>
      <c r="T15" s="223">
        <v>0</v>
      </c>
      <c r="U15" s="222">
        <f>ROUND(E15*T15,2)</f>
        <v>0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111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14" t="s">
        <v>96</v>
      </c>
      <c r="B16" s="220" t="s">
        <v>61</v>
      </c>
      <c r="C16" s="263" t="s">
        <v>62</v>
      </c>
      <c r="D16" s="224"/>
      <c r="E16" s="228"/>
      <c r="F16" s="231"/>
      <c r="G16" s="231">
        <f>SUMIF(AE17:AE24,"&lt;&gt;NOR",G17:G24)</f>
        <v>0</v>
      </c>
      <c r="H16" s="231"/>
      <c r="I16" s="231">
        <f>SUM(I17:I24)</f>
        <v>0</v>
      </c>
      <c r="J16" s="231"/>
      <c r="K16" s="231">
        <f>SUM(K17:K24)</f>
        <v>0</v>
      </c>
      <c r="L16" s="231"/>
      <c r="M16" s="231">
        <f>SUM(M17:M24)</f>
        <v>0</v>
      </c>
      <c r="N16" s="225"/>
      <c r="O16" s="225">
        <f>SUM(O17:O24)</f>
        <v>9.9400000000000009E-3</v>
      </c>
      <c r="P16" s="225"/>
      <c r="Q16" s="225">
        <f>SUM(Q17:Q24)</f>
        <v>0</v>
      </c>
      <c r="R16" s="225"/>
      <c r="S16" s="225"/>
      <c r="T16" s="226"/>
      <c r="U16" s="225">
        <f>SUM(U17:U24)</f>
        <v>0</v>
      </c>
      <c r="AE16" t="s">
        <v>97</v>
      </c>
    </row>
    <row r="17" spans="1:60" ht="22.5" outlineLevel="1" x14ac:dyDescent="0.2">
      <c r="A17" s="213">
        <v>6</v>
      </c>
      <c r="B17" s="219" t="s">
        <v>112</v>
      </c>
      <c r="C17" s="262" t="s">
        <v>113</v>
      </c>
      <c r="D17" s="221" t="s">
        <v>100</v>
      </c>
      <c r="E17" s="227">
        <v>1</v>
      </c>
      <c r="F17" s="229"/>
      <c r="G17" s="230">
        <f>ROUND(E17*F17,2)</f>
        <v>0</v>
      </c>
      <c r="H17" s="229"/>
      <c r="I17" s="230">
        <f>ROUND(E17*H17,2)</f>
        <v>0</v>
      </c>
      <c r="J17" s="229"/>
      <c r="K17" s="230">
        <f>ROUND(E17*J17,2)</f>
        <v>0</v>
      </c>
      <c r="L17" s="230">
        <v>21</v>
      </c>
      <c r="M17" s="230">
        <f>G17*(1+L17/100)</f>
        <v>0</v>
      </c>
      <c r="N17" s="222">
        <v>8.7000000000000001E-4</v>
      </c>
      <c r="O17" s="222">
        <f>ROUND(E17*N17,5)</f>
        <v>8.7000000000000001E-4</v>
      </c>
      <c r="P17" s="222">
        <v>0</v>
      </c>
      <c r="Q17" s="222">
        <f>ROUND(E17*P17,5)</f>
        <v>0</v>
      </c>
      <c r="R17" s="222"/>
      <c r="S17" s="222"/>
      <c r="T17" s="223">
        <v>0</v>
      </c>
      <c r="U17" s="222">
        <f>ROUND(E17*T17,2)</f>
        <v>0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111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1" x14ac:dyDescent="0.2">
      <c r="A18" s="213">
        <v>7</v>
      </c>
      <c r="B18" s="219" t="s">
        <v>114</v>
      </c>
      <c r="C18" s="262" t="s">
        <v>115</v>
      </c>
      <c r="D18" s="221" t="s">
        <v>100</v>
      </c>
      <c r="E18" s="227">
        <v>1</v>
      </c>
      <c r="F18" s="229"/>
      <c r="G18" s="230">
        <f>ROUND(E18*F18,2)</f>
        <v>0</v>
      </c>
      <c r="H18" s="229"/>
      <c r="I18" s="230">
        <f>ROUND(E18*H18,2)</f>
        <v>0</v>
      </c>
      <c r="J18" s="229"/>
      <c r="K18" s="230">
        <f>ROUND(E18*J18,2)</f>
        <v>0</v>
      </c>
      <c r="L18" s="230">
        <v>21</v>
      </c>
      <c r="M18" s="230">
        <f>G18*(1+L18/100)</f>
        <v>0</v>
      </c>
      <c r="N18" s="222">
        <v>8.7000000000000001E-4</v>
      </c>
      <c r="O18" s="222">
        <f>ROUND(E18*N18,5)</f>
        <v>8.7000000000000001E-4</v>
      </c>
      <c r="P18" s="222">
        <v>0</v>
      </c>
      <c r="Q18" s="222">
        <f>ROUND(E18*P18,5)</f>
        <v>0</v>
      </c>
      <c r="R18" s="222"/>
      <c r="S18" s="222"/>
      <c r="T18" s="223">
        <v>0</v>
      </c>
      <c r="U18" s="222">
        <f>ROUND(E18*T18,2)</f>
        <v>0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111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13">
        <v>8</v>
      </c>
      <c r="B19" s="219" t="s">
        <v>116</v>
      </c>
      <c r="C19" s="262" t="s">
        <v>117</v>
      </c>
      <c r="D19" s="221" t="s">
        <v>100</v>
      </c>
      <c r="E19" s="227">
        <v>1</v>
      </c>
      <c r="F19" s="229"/>
      <c r="G19" s="230">
        <f>ROUND(E19*F19,2)</f>
        <v>0</v>
      </c>
      <c r="H19" s="229"/>
      <c r="I19" s="230">
        <f>ROUND(E19*H19,2)</f>
        <v>0</v>
      </c>
      <c r="J19" s="229"/>
      <c r="K19" s="230">
        <f>ROUND(E19*J19,2)</f>
        <v>0</v>
      </c>
      <c r="L19" s="230">
        <v>21</v>
      </c>
      <c r="M19" s="230">
        <f>G19*(1+L19/100)</f>
        <v>0</v>
      </c>
      <c r="N19" s="222">
        <v>8.7000000000000001E-4</v>
      </c>
      <c r="O19" s="222">
        <f>ROUND(E19*N19,5)</f>
        <v>8.7000000000000001E-4</v>
      </c>
      <c r="P19" s="222">
        <v>0</v>
      </c>
      <c r="Q19" s="222">
        <f>ROUND(E19*P19,5)</f>
        <v>0</v>
      </c>
      <c r="R19" s="222"/>
      <c r="S19" s="222"/>
      <c r="T19" s="223">
        <v>0</v>
      </c>
      <c r="U19" s="222">
        <f>ROUND(E19*T19,2)</f>
        <v>0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111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ht="22.5" outlineLevel="1" x14ac:dyDescent="0.2">
      <c r="A20" s="213">
        <v>9</v>
      </c>
      <c r="B20" s="219" t="s">
        <v>118</v>
      </c>
      <c r="C20" s="262" t="s">
        <v>119</v>
      </c>
      <c r="D20" s="221" t="s">
        <v>100</v>
      </c>
      <c r="E20" s="227">
        <v>1</v>
      </c>
      <c r="F20" s="229"/>
      <c r="G20" s="230">
        <f>ROUND(E20*F20,2)</f>
        <v>0</v>
      </c>
      <c r="H20" s="229"/>
      <c r="I20" s="230">
        <f>ROUND(E20*H20,2)</f>
        <v>0</v>
      </c>
      <c r="J20" s="229"/>
      <c r="K20" s="230">
        <f>ROUND(E20*J20,2)</f>
        <v>0</v>
      </c>
      <c r="L20" s="230">
        <v>21</v>
      </c>
      <c r="M20" s="230">
        <f>G20*(1+L20/100)</f>
        <v>0</v>
      </c>
      <c r="N20" s="222">
        <v>8.7000000000000001E-4</v>
      </c>
      <c r="O20" s="222">
        <f>ROUND(E20*N20,5)</f>
        <v>8.7000000000000001E-4</v>
      </c>
      <c r="P20" s="222">
        <v>0</v>
      </c>
      <c r="Q20" s="222">
        <f>ROUND(E20*P20,5)</f>
        <v>0</v>
      </c>
      <c r="R20" s="222"/>
      <c r="S20" s="222"/>
      <c r="T20" s="223">
        <v>0</v>
      </c>
      <c r="U20" s="222">
        <f>ROUND(E20*T20,2)</f>
        <v>0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111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13">
        <v>10</v>
      </c>
      <c r="B21" s="219" t="s">
        <v>120</v>
      </c>
      <c r="C21" s="262" t="s">
        <v>121</v>
      </c>
      <c r="D21" s="221" t="s">
        <v>100</v>
      </c>
      <c r="E21" s="227">
        <v>1</v>
      </c>
      <c r="F21" s="229"/>
      <c r="G21" s="230">
        <f>ROUND(E21*F21,2)</f>
        <v>0</v>
      </c>
      <c r="H21" s="229"/>
      <c r="I21" s="230">
        <f>ROUND(E21*H21,2)</f>
        <v>0</v>
      </c>
      <c r="J21" s="229"/>
      <c r="K21" s="230">
        <f>ROUND(E21*J21,2)</f>
        <v>0</v>
      </c>
      <c r="L21" s="230">
        <v>21</v>
      </c>
      <c r="M21" s="230">
        <f>G21*(1+L21/100)</f>
        <v>0</v>
      </c>
      <c r="N21" s="222">
        <v>8.7000000000000001E-4</v>
      </c>
      <c r="O21" s="222">
        <f>ROUND(E21*N21,5)</f>
        <v>8.7000000000000001E-4</v>
      </c>
      <c r="P21" s="222">
        <v>0</v>
      </c>
      <c r="Q21" s="222">
        <f>ROUND(E21*P21,5)</f>
        <v>0</v>
      </c>
      <c r="R21" s="222"/>
      <c r="S21" s="222"/>
      <c r="T21" s="223">
        <v>0</v>
      </c>
      <c r="U21" s="222">
        <f>ROUND(E21*T21,2)</f>
        <v>0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111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>
        <v>11</v>
      </c>
      <c r="B22" s="219" t="s">
        <v>122</v>
      </c>
      <c r="C22" s="262" t="s">
        <v>123</v>
      </c>
      <c r="D22" s="221" t="s">
        <v>100</v>
      </c>
      <c r="E22" s="227">
        <v>1</v>
      </c>
      <c r="F22" s="229"/>
      <c r="G22" s="230">
        <f>ROUND(E22*F22,2)</f>
        <v>0</v>
      </c>
      <c r="H22" s="229"/>
      <c r="I22" s="230">
        <f>ROUND(E22*H22,2)</f>
        <v>0</v>
      </c>
      <c r="J22" s="229"/>
      <c r="K22" s="230">
        <f>ROUND(E22*J22,2)</f>
        <v>0</v>
      </c>
      <c r="L22" s="230">
        <v>21</v>
      </c>
      <c r="M22" s="230">
        <f>G22*(1+L22/100)</f>
        <v>0</v>
      </c>
      <c r="N22" s="222">
        <v>8.7000000000000001E-4</v>
      </c>
      <c r="O22" s="222">
        <f>ROUND(E22*N22,5)</f>
        <v>8.7000000000000001E-4</v>
      </c>
      <c r="P22" s="222">
        <v>0</v>
      </c>
      <c r="Q22" s="222">
        <f>ROUND(E22*P22,5)</f>
        <v>0</v>
      </c>
      <c r="R22" s="222"/>
      <c r="S22" s="222"/>
      <c r="T22" s="223">
        <v>0</v>
      </c>
      <c r="U22" s="222">
        <f>ROUND(E22*T22,2)</f>
        <v>0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111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12</v>
      </c>
      <c r="B23" s="219" t="s">
        <v>124</v>
      </c>
      <c r="C23" s="262" t="s">
        <v>125</v>
      </c>
      <c r="D23" s="221" t="s">
        <v>100</v>
      </c>
      <c r="E23" s="227">
        <v>1</v>
      </c>
      <c r="F23" s="229"/>
      <c r="G23" s="230">
        <f>ROUND(E23*F23,2)</f>
        <v>0</v>
      </c>
      <c r="H23" s="229"/>
      <c r="I23" s="230">
        <f>ROUND(E23*H23,2)</f>
        <v>0</v>
      </c>
      <c r="J23" s="229"/>
      <c r="K23" s="230">
        <f>ROUND(E23*J23,2)</f>
        <v>0</v>
      </c>
      <c r="L23" s="230">
        <v>21</v>
      </c>
      <c r="M23" s="230">
        <f>G23*(1+L23/100)</f>
        <v>0</v>
      </c>
      <c r="N23" s="222">
        <v>8.7000000000000001E-4</v>
      </c>
      <c r="O23" s="222">
        <f>ROUND(E23*N23,5)</f>
        <v>8.7000000000000001E-4</v>
      </c>
      <c r="P23" s="222">
        <v>0</v>
      </c>
      <c r="Q23" s="222">
        <f>ROUND(E23*P23,5)</f>
        <v>0</v>
      </c>
      <c r="R23" s="222"/>
      <c r="S23" s="222"/>
      <c r="T23" s="223">
        <v>0</v>
      </c>
      <c r="U23" s="222">
        <f>ROUND(E23*T23,2)</f>
        <v>0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111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3">
        <v>13</v>
      </c>
      <c r="B24" s="219" t="s">
        <v>126</v>
      </c>
      <c r="C24" s="262" t="s">
        <v>127</v>
      </c>
      <c r="D24" s="221" t="s">
        <v>128</v>
      </c>
      <c r="E24" s="227">
        <v>1</v>
      </c>
      <c r="F24" s="229"/>
      <c r="G24" s="230">
        <f>ROUND(E24*F24,2)</f>
        <v>0</v>
      </c>
      <c r="H24" s="229"/>
      <c r="I24" s="230">
        <f>ROUND(E24*H24,2)</f>
        <v>0</v>
      </c>
      <c r="J24" s="229"/>
      <c r="K24" s="230">
        <f>ROUND(E24*J24,2)</f>
        <v>0</v>
      </c>
      <c r="L24" s="230">
        <v>21</v>
      </c>
      <c r="M24" s="230">
        <f>G24*(1+L24/100)</f>
        <v>0</v>
      </c>
      <c r="N24" s="222">
        <v>3.8500000000000001E-3</v>
      </c>
      <c r="O24" s="222">
        <f>ROUND(E24*N24,5)</f>
        <v>3.8500000000000001E-3</v>
      </c>
      <c r="P24" s="222">
        <v>0</v>
      </c>
      <c r="Q24" s="222">
        <f>ROUND(E24*P24,5)</f>
        <v>0</v>
      </c>
      <c r="R24" s="222"/>
      <c r="S24" s="222"/>
      <c r="T24" s="223">
        <v>0</v>
      </c>
      <c r="U24" s="222">
        <f>ROUND(E24*T24,2)</f>
        <v>0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111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x14ac:dyDescent="0.2">
      <c r="A25" s="214" t="s">
        <v>96</v>
      </c>
      <c r="B25" s="220" t="s">
        <v>63</v>
      </c>
      <c r="C25" s="263" t="s">
        <v>64</v>
      </c>
      <c r="D25" s="224"/>
      <c r="E25" s="228"/>
      <c r="F25" s="231"/>
      <c r="G25" s="231">
        <f>SUMIF(AE26:AE26,"&lt;&gt;NOR",G26:G26)</f>
        <v>0</v>
      </c>
      <c r="H25" s="231"/>
      <c r="I25" s="231">
        <f>SUM(I26:I26)</f>
        <v>0</v>
      </c>
      <c r="J25" s="231"/>
      <c r="K25" s="231">
        <f>SUM(K26:K26)</f>
        <v>0</v>
      </c>
      <c r="L25" s="231"/>
      <c r="M25" s="231">
        <f>SUM(M26:M26)</f>
        <v>0</v>
      </c>
      <c r="N25" s="225"/>
      <c r="O25" s="225">
        <f>SUM(O26:O26)</f>
        <v>0</v>
      </c>
      <c r="P25" s="225"/>
      <c r="Q25" s="225">
        <f>SUM(Q26:Q26)</f>
        <v>0</v>
      </c>
      <c r="R25" s="225"/>
      <c r="S25" s="225"/>
      <c r="T25" s="226"/>
      <c r="U25" s="225">
        <f>SUM(U26:U26)</f>
        <v>1.93</v>
      </c>
      <c r="AE25" t="s">
        <v>97</v>
      </c>
    </row>
    <row r="26" spans="1:60" outlineLevel="1" x14ac:dyDescent="0.2">
      <c r="A26" s="213">
        <v>14</v>
      </c>
      <c r="B26" s="219" t="s">
        <v>129</v>
      </c>
      <c r="C26" s="262" t="s">
        <v>130</v>
      </c>
      <c r="D26" s="221" t="s">
        <v>100</v>
      </c>
      <c r="E26" s="227">
        <v>1</v>
      </c>
      <c r="F26" s="229"/>
      <c r="G26" s="230">
        <f>ROUND(E26*F26,2)</f>
        <v>0</v>
      </c>
      <c r="H26" s="229"/>
      <c r="I26" s="230">
        <f>ROUND(E26*H26,2)</f>
        <v>0</v>
      </c>
      <c r="J26" s="229"/>
      <c r="K26" s="230">
        <f>ROUND(E26*J26,2)</f>
        <v>0</v>
      </c>
      <c r="L26" s="230">
        <v>21</v>
      </c>
      <c r="M26" s="230">
        <f>G26*(1+L26/100)</f>
        <v>0</v>
      </c>
      <c r="N26" s="222">
        <v>0</v>
      </c>
      <c r="O26" s="222">
        <f>ROUND(E26*N26,5)</f>
        <v>0</v>
      </c>
      <c r="P26" s="222">
        <v>0</v>
      </c>
      <c r="Q26" s="222">
        <f>ROUND(E26*P26,5)</f>
        <v>0</v>
      </c>
      <c r="R26" s="222"/>
      <c r="S26" s="222"/>
      <c r="T26" s="223">
        <v>1.925</v>
      </c>
      <c r="U26" s="222">
        <f>ROUND(E26*T26,2)</f>
        <v>1.93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104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x14ac:dyDescent="0.2">
      <c r="A27" s="214" t="s">
        <v>96</v>
      </c>
      <c r="B27" s="220" t="s">
        <v>65</v>
      </c>
      <c r="C27" s="263" t="s">
        <v>66</v>
      </c>
      <c r="D27" s="224"/>
      <c r="E27" s="228"/>
      <c r="F27" s="231"/>
      <c r="G27" s="231">
        <f>SUMIF(AE28:AE31,"&lt;&gt;NOR",G28:G31)</f>
        <v>0</v>
      </c>
      <c r="H27" s="231"/>
      <c r="I27" s="231">
        <f>SUM(I28:I31)</f>
        <v>0</v>
      </c>
      <c r="J27" s="231"/>
      <c r="K27" s="231">
        <f>SUM(K28:K31)</f>
        <v>0</v>
      </c>
      <c r="L27" s="231"/>
      <c r="M27" s="231">
        <f>SUM(M28:M31)</f>
        <v>0</v>
      </c>
      <c r="N27" s="225"/>
      <c r="O27" s="225">
        <f>SUM(O28:O31)</f>
        <v>2.4000000000000001E-4</v>
      </c>
      <c r="P27" s="225"/>
      <c r="Q27" s="225">
        <f>SUM(Q28:Q31)</f>
        <v>0</v>
      </c>
      <c r="R27" s="225"/>
      <c r="S27" s="225"/>
      <c r="T27" s="226"/>
      <c r="U27" s="225">
        <f>SUM(U28:U31)</f>
        <v>14.4</v>
      </c>
      <c r="AE27" t="s">
        <v>97</v>
      </c>
    </row>
    <row r="28" spans="1:60" ht="22.5" outlineLevel="1" x14ac:dyDescent="0.2">
      <c r="A28" s="213">
        <v>15</v>
      </c>
      <c r="B28" s="219" t="s">
        <v>131</v>
      </c>
      <c r="C28" s="262" t="s">
        <v>132</v>
      </c>
      <c r="D28" s="221" t="s">
        <v>133</v>
      </c>
      <c r="E28" s="227">
        <v>1</v>
      </c>
      <c r="F28" s="229"/>
      <c r="G28" s="230">
        <f>ROUND(E28*F28,2)</f>
        <v>0</v>
      </c>
      <c r="H28" s="229"/>
      <c r="I28" s="230">
        <f>ROUND(E28*H28,2)</f>
        <v>0</v>
      </c>
      <c r="J28" s="229"/>
      <c r="K28" s="230">
        <f>ROUND(E28*J28,2)</f>
        <v>0</v>
      </c>
      <c r="L28" s="230">
        <v>21</v>
      </c>
      <c r="M28" s="230">
        <f>G28*(1+L28/100)</f>
        <v>0</v>
      </c>
      <c r="N28" s="222">
        <v>0</v>
      </c>
      <c r="O28" s="222">
        <f>ROUND(E28*N28,5)</f>
        <v>0</v>
      </c>
      <c r="P28" s="222">
        <v>0</v>
      </c>
      <c r="Q28" s="222">
        <f>ROUND(E28*P28,5)</f>
        <v>0</v>
      </c>
      <c r="R28" s="222"/>
      <c r="S28" s="222"/>
      <c r="T28" s="223">
        <v>3.6</v>
      </c>
      <c r="U28" s="222">
        <f>ROUND(E28*T28,2)</f>
        <v>3.6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104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1" x14ac:dyDescent="0.2">
      <c r="A29" s="213">
        <v>16</v>
      </c>
      <c r="B29" s="219" t="s">
        <v>134</v>
      </c>
      <c r="C29" s="262" t="s">
        <v>135</v>
      </c>
      <c r="D29" s="221" t="s">
        <v>133</v>
      </c>
      <c r="E29" s="227">
        <v>1</v>
      </c>
      <c r="F29" s="229"/>
      <c r="G29" s="230">
        <f>ROUND(E29*F29,2)</f>
        <v>0</v>
      </c>
      <c r="H29" s="229"/>
      <c r="I29" s="230">
        <f>ROUND(E29*H29,2)</f>
        <v>0</v>
      </c>
      <c r="J29" s="229"/>
      <c r="K29" s="230">
        <f>ROUND(E29*J29,2)</f>
        <v>0</v>
      </c>
      <c r="L29" s="230">
        <v>21</v>
      </c>
      <c r="M29" s="230">
        <f>G29*(1+L29/100)</f>
        <v>0</v>
      </c>
      <c r="N29" s="222">
        <v>0</v>
      </c>
      <c r="O29" s="222">
        <f>ROUND(E29*N29,5)</f>
        <v>0</v>
      </c>
      <c r="P29" s="222">
        <v>0</v>
      </c>
      <c r="Q29" s="222">
        <f>ROUND(E29*P29,5)</f>
        <v>0</v>
      </c>
      <c r="R29" s="222"/>
      <c r="S29" s="222"/>
      <c r="T29" s="223">
        <v>3.6</v>
      </c>
      <c r="U29" s="222">
        <f>ROUND(E29*T29,2)</f>
        <v>3.6</v>
      </c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104</v>
      </c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3">
        <v>17</v>
      </c>
      <c r="B30" s="219" t="s">
        <v>136</v>
      </c>
      <c r="C30" s="262" t="s">
        <v>137</v>
      </c>
      <c r="D30" s="221" t="s">
        <v>100</v>
      </c>
      <c r="E30" s="227">
        <v>2</v>
      </c>
      <c r="F30" s="229"/>
      <c r="G30" s="230">
        <f>ROUND(E30*F30,2)</f>
        <v>0</v>
      </c>
      <c r="H30" s="229"/>
      <c r="I30" s="230">
        <f>ROUND(E30*H30,2)</f>
        <v>0</v>
      </c>
      <c r="J30" s="229"/>
      <c r="K30" s="230">
        <f>ROUND(E30*J30,2)</f>
        <v>0</v>
      </c>
      <c r="L30" s="230">
        <v>21</v>
      </c>
      <c r="M30" s="230">
        <f>G30*(1+L30/100)</f>
        <v>0</v>
      </c>
      <c r="N30" s="222">
        <v>0</v>
      </c>
      <c r="O30" s="222">
        <f>ROUND(E30*N30,5)</f>
        <v>0</v>
      </c>
      <c r="P30" s="222">
        <v>0</v>
      </c>
      <c r="Q30" s="222">
        <f>ROUND(E30*P30,5)</f>
        <v>0</v>
      </c>
      <c r="R30" s="222"/>
      <c r="S30" s="222"/>
      <c r="T30" s="223">
        <v>3.6</v>
      </c>
      <c r="U30" s="222">
        <f>ROUND(E30*T30,2)</f>
        <v>7.2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104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18</v>
      </c>
      <c r="B31" s="219" t="s">
        <v>138</v>
      </c>
      <c r="C31" s="262" t="s">
        <v>139</v>
      </c>
      <c r="D31" s="221" t="s">
        <v>100</v>
      </c>
      <c r="E31" s="227">
        <v>1</v>
      </c>
      <c r="F31" s="229"/>
      <c r="G31" s="230">
        <f>ROUND(E31*F31,2)</f>
        <v>0</v>
      </c>
      <c r="H31" s="229"/>
      <c r="I31" s="230">
        <f>ROUND(E31*H31,2)</f>
        <v>0</v>
      </c>
      <c r="J31" s="229"/>
      <c r="K31" s="230">
        <f>ROUND(E31*J31,2)</f>
        <v>0</v>
      </c>
      <c r="L31" s="230">
        <v>21</v>
      </c>
      <c r="M31" s="230">
        <f>G31*(1+L31/100)</f>
        <v>0</v>
      </c>
      <c r="N31" s="222">
        <v>2.4000000000000001E-4</v>
      </c>
      <c r="O31" s="222">
        <f>ROUND(E31*N31,5)</f>
        <v>2.4000000000000001E-4</v>
      </c>
      <c r="P31" s="222">
        <v>0</v>
      </c>
      <c r="Q31" s="222">
        <f>ROUND(E31*P31,5)</f>
        <v>0</v>
      </c>
      <c r="R31" s="222"/>
      <c r="S31" s="222"/>
      <c r="T31" s="223">
        <v>0</v>
      </c>
      <c r="U31" s="222">
        <f>ROUND(E31*T31,2)</f>
        <v>0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104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x14ac:dyDescent="0.2">
      <c r="A32" s="214" t="s">
        <v>96</v>
      </c>
      <c r="B32" s="220" t="s">
        <v>67</v>
      </c>
      <c r="C32" s="263" t="s">
        <v>68</v>
      </c>
      <c r="D32" s="224"/>
      <c r="E32" s="228"/>
      <c r="F32" s="231"/>
      <c r="G32" s="231">
        <f>SUMIF(AE33:AE43,"&lt;&gt;NOR",G33:G43)</f>
        <v>0</v>
      </c>
      <c r="H32" s="231"/>
      <c r="I32" s="231">
        <f>SUM(I33:I43)</f>
        <v>0</v>
      </c>
      <c r="J32" s="231"/>
      <c r="K32" s="231">
        <f>SUM(K33:K43)</f>
        <v>0</v>
      </c>
      <c r="L32" s="231"/>
      <c r="M32" s="231">
        <f>SUM(M33:M43)</f>
        <v>0</v>
      </c>
      <c r="N32" s="225"/>
      <c r="O32" s="225">
        <f>SUM(O33:O43)</f>
        <v>2.7500000000000007E-3</v>
      </c>
      <c r="P32" s="225"/>
      <c r="Q32" s="225">
        <f>SUM(Q33:Q43)</f>
        <v>0</v>
      </c>
      <c r="R32" s="225"/>
      <c r="S32" s="225"/>
      <c r="T32" s="226"/>
      <c r="U32" s="225">
        <f>SUM(U33:U43)</f>
        <v>14.520000000000001</v>
      </c>
      <c r="AE32" t="s">
        <v>97</v>
      </c>
    </row>
    <row r="33" spans="1:60" outlineLevel="1" x14ac:dyDescent="0.2">
      <c r="A33" s="213">
        <v>19</v>
      </c>
      <c r="B33" s="219" t="s">
        <v>140</v>
      </c>
      <c r="C33" s="262" t="s">
        <v>141</v>
      </c>
      <c r="D33" s="221" t="s">
        <v>100</v>
      </c>
      <c r="E33" s="227">
        <v>1</v>
      </c>
      <c r="F33" s="229"/>
      <c r="G33" s="230">
        <f>ROUND(E33*F33,2)</f>
        <v>0</v>
      </c>
      <c r="H33" s="229"/>
      <c r="I33" s="230">
        <f>ROUND(E33*H33,2)</f>
        <v>0</v>
      </c>
      <c r="J33" s="229"/>
      <c r="K33" s="230">
        <f>ROUND(E33*J33,2)</f>
        <v>0</v>
      </c>
      <c r="L33" s="230">
        <v>21</v>
      </c>
      <c r="M33" s="230">
        <f>G33*(1+L33/100)</f>
        <v>0</v>
      </c>
      <c r="N33" s="222">
        <v>2.5000000000000001E-4</v>
      </c>
      <c r="O33" s="222">
        <f>ROUND(E33*N33,5)</f>
        <v>2.5000000000000001E-4</v>
      </c>
      <c r="P33" s="222">
        <v>0</v>
      </c>
      <c r="Q33" s="222">
        <f>ROUND(E33*P33,5)</f>
        <v>0</v>
      </c>
      <c r="R33" s="222"/>
      <c r="S33" s="222"/>
      <c r="T33" s="223">
        <v>1.32</v>
      </c>
      <c r="U33" s="222">
        <f>ROUND(E33*T33,2)</f>
        <v>1.32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104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13">
        <v>20</v>
      </c>
      <c r="B34" s="219" t="s">
        <v>142</v>
      </c>
      <c r="C34" s="262" t="s">
        <v>143</v>
      </c>
      <c r="D34" s="221" t="s">
        <v>100</v>
      </c>
      <c r="E34" s="227">
        <v>1</v>
      </c>
      <c r="F34" s="229"/>
      <c r="G34" s="230">
        <f>ROUND(E34*F34,2)</f>
        <v>0</v>
      </c>
      <c r="H34" s="229"/>
      <c r="I34" s="230">
        <f>ROUND(E34*H34,2)</f>
        <v>0</v>
      </c>
      <c r="J34" s="229"/>
      <c r="K34" s="230">
        <f>ROUND(E34*J34,2)</f>
        <v>0</v>
      </c>
      <c r="L34" s="230">
        <v>21</v>
      </c>
      <c r="M34" s="230">
        <f>G34*(1+L34/100)</f>
        <v>0</v>
      </c>
      <c r="N34" s="222">
        <v>2.5000000000000001E-4</v>
      </c>
      <c r="O34" s="222">
        <f>ROUND(E34*N34,5)</f>
        <v>2.5000000000000001E-4</v>
      </c>
      <c r="P34" s="222">
        <v>0</v>
      </c>
      <c r="Q34" s="222">
        <f>ROUND(E34*P34,5)</f>
        <v>0</v>
      </c>
      <c r="R34" s="222"/>
      <c r="S34" s="222"/>
      <c r="T34" s="223">
        <v>1.32</v>
      </c>
      <c r="U34" s="222">
        <f>ROUND(E34*T34,2)</f>
        <v>1.32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104</v>
      </c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13">
        <v>21</v>
      </c>
      <c r="B35" s="219" t="s">
        <v>144</v>
      </c>
      <c r="C35" s="262" t="s">
        <v>145</v>
      </c>
      <c r="D35" s="221" t="s">
        <v>100</v>
      </c>
      <c r="E35" s="227">
        <v>1</v>
      </c>
      <c r="F35" s="229"/>
      <c r="G35" s="230">
        <f>ROUND(E35*F35,2)</f>
        <v>0</v>
      </c>
      <c r="H35" s="229"/>
      <c r="I35" s="230">
        <f>ROUND(E35*H35,2)</f>
        <v>0</v>
      </c>
      <c r="J35" s="229"/>
      <c r="K35" s="230">
        <f>ROUND(E35*J35,2)</f>
        <v>0</v>
      </c>
      <c r="L35" s="230">
        <v>21</v>
      </c>
      <c r="M35" s="230">
        <f>G35*(1+L35/100)</f>
        <v>0</v>
      </c>
      <c r="N35" s="222">
        <v>2.5000000000000001E-4</v>
      </c>
      <c r="O35" s="222">
        <f>ROUND(E35*N35,5)</f>
        <v>2.5000000000000001E-4</v>
      </c>
      <c r="P35" s="222">
        <v>0</v>
      </c>
      <c r="Q35" s="222">
        <f>ROUND(E35*P35,5)</f>
        <v>0</v>
      </c>
      <c r="R35" s="222"/>
      <c r="S35" s="222"/>
      <c r="T35" s="223">
        <v>1.32</v>
      </c>
      <c r="U35" s="222">
        <f>ROUND(E35*T35,2)</f>
        <v>1.32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104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13">
        <v>22</v>
      </c>
      <c r="B36" s="219" t="s">
        <v>146</v>
      </c>
      <c r="C36" s="262" t="s">
        <v>147</v>
      </c>
      <c r="D36" s="221" t="s">
        <v>100</v>
      </c>
      <c r="E36" s="227">
        <v>1</v>
      </c>
      <c r="F36" s="229"/>
      <c r="G36" s="230">
        <f>ROUND(E36*F36,2)</f>
        <v>0</v>
      </c>
      <c r="H36" s="229"/>
      <c r="I36" s="230">
        <f>ROUND(E36*H36,2)</f>
        <v>0</v>
      </c>
      <c r="J36" s="229"/>
      <c r="K36" s="230">
        <f>ROUND(E36*J36,2)</f>
        <v>0</v>
      </c>
      <c r="L36" s="230">
        <v>21</v>
      </c>
      <c r="M36" s="230">
        <f>G36*(1+L36/100)</f>
        <v>0</v>
      </c>
      <c r="N36" s="222">
        <v>2.5000000000000001E-4</v>
      </c>
      <c r="O36" s="222">
        <f>ROUND(E36*N36,5)</f>
        <v>2.5000000000000001E-4</v>
      </c>
      <c r="P36" s="222">
        <v>0</v>
      </c>
      <c r="Q36" s="222">
        <f>ROUND(E36*P36,5)</f>
        <v>0</v>
      </c>
      <c r="R36" s="222"/>
      <c r="S36" s="222"/>
      <c r="T36" s="223">
        <v>1.32</v>
      </c>
      <c r="U36" s="222">
        <f>ROUND(E36*T36,2)</f>
        <v>1.32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104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13">
        <v>23</v>
      </c>
      <c r="B37" s="219" t="s">
        <v>148</v>
      </c>
      <c r="C37" s="262" t="s">
        <v>149</v>
      </c>
      <c r="D37" s="221" t="s">
        <v>100</v>
      </c>
      <c r="E37" s="227">
        <v>1</v>
      </c>
      <c r="F37" s="229"/>
      <c r="G37" s="230">
        <f>ROUND(E37*F37,2)</f>
        <v>0</v>
      </c>
      <c r="H37" s="229"/>
      <c r="I37" s="230">
        <f>ROUND(E37*H37,2)</f>
        <v>0</v>
      </c>
      <c r="J37" s="229"/>
      <c r="K37" s="230">
        <f>ROUND(E37*J37,2)</f>
        <v>0</v>
      </c>
      <c r="L37" s="230">
        <v>21</v>
      </c>
      <c r="M37" s="230">
        <f>G37*(1+L37/100)</f>
        <v>0</v>
      </c>
      <c r="N37" s="222">
        <v>2.5000000000000001E-4</v>
      </c>
      <c r="O37" s="222">
        <f>ROUND(E37*N37,5)</f>
        <v>2.5000000000000001E-4</v>
      </c>
      <c r="P37" s="222">
        <v>0</v>
      </c>
      <c r="Q37" s="222">
        <f>ROUND(E37*P37,5)</f>
        <v>0</v>
      </c>
      <c r="R37" s="222"/>
      <c r="S37" s="222"/>
      <c r="T37" s="223">
        <v>1.32</v>
      </c>
      <c r="U37" s="222">
        <f>ROUND(E37*T37,2)</f>
        <v>1.32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104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13">
        <v>24</v>
      </c>
      <c r="B38" s="219" t="s">
        <v>150</v>
      </c>
      <c r="C38" s="262" t="s">
        <v>151</v>
      </c>
      <c r="D38" s="221" t="s">
        <v>100</v>
      </c>
      <c r="E38" s="227">
        <v>1</v>
      </c>
      <c r="F38" s="229"/>
      <c r="G38" s="230">
        <f>ROUND(E38*F38,2)</f>
        <v>0</v>
      </c>
      <c r="H38" s="229"/>
      <c r="I38" s="230">
        <f>ROUND(E38*H38,2)</f>
        <v>0</v>
      </c>
      <c r="J38" s="229"/>
      <c r="K38" s="230">
        <f>ROUND(E38*J38,2)</f>
        <v>0</v>
      </c>
      <c r="L38" s="230">
        <v>21</v>
      </c>
      <c r="M38" s="230">
        <f>G38*(1+L38/100)</f>
        <v>0</v>
      </c>
      <c r="N38" s="222">
        <v>2.5000000000000001E-4</v>
      </c>
      <c r="O38" s="222">
        <f>ROUND(E38*N38,5)</f>
        <v>2.5000000000000001E-4</v>
      </c>
      <c r="P38" s="222">
        <v>0</v>
      </c>
      <c r="Q38" s="222">
        <f>ROUND(E38*P38,5)</f>
        <v>0</v>
      </c>
      <c r="R38" s="222"/>
      <c r="S38" s="222"/>
      <c r="T38" s="223">
        <v>1.32</v>
      </c>
      <c r="U38" s="222">
        <f>ROUND(E38*T38,2)</f>
        <v>1.32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104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>
        <v>25</v>
      </c>
      <c r="B39" s="219" t="s">
        <v>152</v>
      </c>
      <c r="C39" s="262" t="s">
        <v>153</v>
      </c>
      <c r="D39" s="221" t="s">
        <v>100</v>
      </c>
      <c r="E39" s="227">
        <v>1</v>
      </c>
      <c r="F39" s="229"/>
      <c r="G39" s="230">
        <f>ROUND(E39*F39,2)</f>
        <v>0</v>
      </c>
      <c r="H39" s="229"/>
      <c r="I39" s="230">
        <f>ROUND(E39*H39,2)</f>
        <v>0</v>
      </c>
      <c r="J39" s="229"/>
      <c r="K39" s="230">
        <f>ROUND(E39*J39,2)</f>
        <v>0</v>
      </c>
      <c r="L39" s="230">
        <v>21</v>
      </c>
      <c r="M39" s="230">
        <f>G39*(1+L39/100)</f>
        <v>0</v>
      </c>
      <c r="N39" s="222">
        <v>2.5000000000000001E-4</v>
      </c>
      <c r="O39" s="222">
        <f>ROUND(E39*N39,5)</f>
        <v>2.5000000000000001E-4</v>
      </c>
      <c r="P39" s="222">
        <v>0</v>
      </c>
      <c r="Q39" s="222">
        <f>ROUND(E39*P39,5)</f>
        <v>0</v>
      </c>
      <c r="R39" s="222"/>
      <c r="S39" s="222"/>
      <c r="T39" s="223">
        <v>1.32</v>
      </c>
      <c r="U39" s="222">
        <f>ROUND(E39*T39,2)</f>
        <v>1.32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104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>
        <v>26</v>
      </c>
      <c r="B40" s="219" t="s">
        <v>154</v>
      </c>
      <c r="C40" s="262" t="s">
        <v>155</v>
      </c>
      <c r="D40" s="221" t="s">
        <v>100</v>
      </c>
      <c r="E40" s="227">
        <v>1</v>
      </c>
      <c r="F40" s="229"/>
      <c r="G40" s="230">
        <f>ROUND(E40*F40,2)</f>
        <v>0</v>
      </c>
      <c r="H40" s="229"/>
      <c r="I40" s="230">
        <f>ROUND(E40*H40,2)</f>
        <v>0</v>
      </c>
      <c r="J40" s="229"/>
      <c r="K40" s="230">
        <f>ROUND(E40*J40,2)</f>
        <v>0</v>
      </c>
      <c r="L40" s="230">
        <v>21</v>
      </c>
      <c r="M40" s="230">
        <f>G40*(1+L40/100)</f>
        <v>0</v>
      </c>
      <c r="N40" s="222">
        <v>2.5000000000000001E-4</v>
      </c>
      <c r="O40" s="222">
        <f>ROUND(E40*N40,5)</f>
        <v>2.5000000000000001E-4</v>
      </c>
      <c r="P40" s="222">
        <v>0</v>
      </c>
      <c r="Q40" s="222">
        <f>ROUND(E40*P40,5)</f>
        <v>0</v>
      </c>
      <c r="R40" s="222"/>
      <c r="S40" s="222"/>
      <c r="T40" s="223">
        <v>1.32</v>
      </c>
      <c r="U40" s="222">
        <f>ROUND(E40*T40,2)</f>
        <v>1.32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104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13">
        <v>27</v>
      </c>
      <c r="B41" s="219" t="s">
        <v>156</v>
      </c>
      <c r="C41" s="262" t="s">
        <v>157</v>
      </c>
      <c r="D41" s="221" t="s">
        <v>100</v>
      </c>
      <c r="E41" s="227">
        <v>1</v>
      </c>
      <c r="F41" s="229"/>
      <c r="G41" s="230">
        <f>ROUND(E41*F41,2)</f>
        <v>0</v>
      </c>
      <c r="H41" s="229"/>
      <c r="I41" s="230">
        <f>ROUND(E41*H41,2)</f>
        <v>0</v>
      </c>
      <c r="J41" s="229"/>
      <c r="K41" s="230">
        <f>ROUND(E41*J41,2)</f>
        <v>0</v>
      </c>
      <c r="L41" s="230">
        <v>21</v>
      </c>
      <c r="M41" s="230">
        <f>G41*(1+L41/100)</f>
        <v>0</v>
      </c>
      <c r="N41" s="222">
        <v>2.5000000000000001E-4</v>
      </c>
      <c r="O41" s="222">
        <f>ROUND(E41*N41,5)</f>
        <v>2.5000000000000001E-4</v>
      </c>
      <c r="P41" s="222">
        <v>0</v>
      </c>
      <c r="Q41" s="222">
        <f>ROUND(E41*P41,5)</f>
        <v>0</v>
      </c>
      <c r="R41" s="222"/>
      <c r="S41" s="222"/>
      <c r="T41" s="223">
        <v>1.32</v>
      </c>
      <c r="U41" s="222">
        <f>ROUND(E41*T41,2)</f>
        <v>1.32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104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13">
        <v>28</v>
      </c>
      <c r="B42" s="219" t="s">
        <v>158</v>
      </c>
      <c r="C42" s="262" t="s">
        <v>159</v>
      </c>
      <c r="D42" s="221" t="s">
        <v>100</v>
      </c>
      <c r="E42" s="227">
        <v>1</v>
      </c>
      <c r="F42" s="229"/>
      <c r="G42" s="230">
        <f>ROUND(E42*F42,2)</f>
        <v>0</v>
      </c>
      <c r="H42" s="229"/>
      <c r="I42" s="230">
        <f>ROUND(E42*H42,2)</f>
        <v>0</v>
      </c>
      <c r="J42" s="229"/>
      <c r="K42" s="230">
        <f>ROUND(E42*J42,2)</f>
        <v>0</v>
      </c>
      <c r="L42" s="230">
        <v>21</v>
      </c>
      <c r="M42" s="230">
        <f>G42*(1+L42/100)</f>
        <v>0</v>
      </c>
      <c r="N42" s="222">
        <v>2.5000000000000001E-4</v>
      </c>
      <c r="O42" s="222">
        <f>ROUND(E42*N42,5)</f>
        <v>2.5000000000000001E-4</v>
      </c>
      <c r="P42" s="222">
        <v>0</v>
      </c>
      <c r="Q42" s="222">
        <f>ROUND(E42*P42,5)</f>
        <v>0</v>
      </c>
      <c r="R42" s="222"/>
      <c r="S42" s="222"/>
      <c r="T42" s="223">
        <v>1.32</v>
      </c>
      <c r="U42" s="222">
        <f>ROUND(E42*T42,2)</f>
        <v>1.32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104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13">
        <v>29</v>
      </c>
      <c r="B43" s="219" t="s">
        <v>160</v>
      </c>
      <c r="C43" s="262" t="s">
        <v>161</v>
      </c>
      <c r="D43" s="221" t="s">
        <v>100</v>
      </c>
      <c r="E43" s="227">
        <v>1</v>
      </c>
      <c r="F43" s="229"/>
      <c r="G43" s="230">
        <f>ROUND(E43*F43,2)</f>
        <v>0</v>
      </c>
      <c r="H43" s="229"/>
      <c r="I43" s="230">
        <f>ROUND(E43*H43,2)</f>
        <v>0</v>
      </c>
      <c r="J43" s="229"/>
      <c r="K43" s="230">
        <f>ROUND(E43*J43,2)</f>
        <v>0</v>
      </c>
      <c r="L43" s="230">
        <v>21</v>
      </c>
      <c r="M43" s="230">
        <f>G43*(1+L43/100)</f>
        <v>0</v>
      </c>
      <c r="N43" s="222">
        <v>2.5000000000000001E-4</v>
      </c>
      <c r="O43" s="222">
        <f>ROUND(E43*N43,5)</f>
        <v>2.5000000000000001E-4</v>
      </c>
      <c r="P43" s="222">
        <v>0</v>
      </c>
      <c r="Q43" s="222">
        <f>ROUND(E43*P43,5)</f>
        <v>0</v>
      </c>
      <c r="R43" s="222"/>
      <c r="S43" s="222"/>
      <c r="T43" s="223">
        <v>1.32</v>
      </c>
      <c r="U43" s="222">
        <f>ROUND(E43*T43,2)</f>
        <v>1.32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104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x14ac:dyDescent="0.2">
      <c r="A44" s="214" t="s">
        <v>96</v>
      </c>
      <c r="B44" s="220" t="s">
        <v>69</v>
      </c>
      <c r="C44" s="263" t="s">
        <v>27</v>
      </c>
      <c r="D44" s="224"/>
      <c r="E44" s="228"/>
      <c r="F44" s="231"/>
      <c r="G44" s="231">
        <f>SUMIF(AE45:AE45,"&lt;&gt;NOR",G45:G45)</f>
        <v>0</v>
      </c>
      <c r="H44" s="231"/>
      <c r="I44" s="231">
        <f>SUM(I45:I45)</f>
        <v>0</v>
      </c>
      <c r="J44" s="231"/>
      <c r="K44" s="231">
        <f>SUM(K45:K45)</f>
        <v>0</v>
      </c>
      <c r="L44" s="231"/>
      <c r="M44" s="231">
        <f>SUM(M45:M45)</f>
        <v>0</v>
      </c>
      <c r="N44" s="225"/>
      <c r="O44" s="225">
        <f>SUM(O45:O45)</f>
        <v>0</v>
      </c>
      <c r="P44" s="225"/>
      <c r="Q44" s="225">
        <f>SUM(Q45:Q45)</f>
        <v>0</v>
      </c>
      <c r="R44" s="225"/>
      <c r="S44" s="225"/>
      <c r="T44" s="226"/>
      <c r="U44" s="225">
        <f>SUM(U45:U45)</f>
        <v>0</v>
      </c>
      <c r="AE44" t="s">
        <v>97</v>
      </c>
    </row>
    <row r="45" spans="1:60" outlineLevel="1" x14ac:dyDescent="0.2">
      <c r="A45" s="213">
        <v>30</v>
      </c>
      <c r="B45" s="219" t="s">
        <v>162</v>
      </c>
      <c r="C45" s="262" t="s">
        <v>163</v>
      </c>
      <c r="D45" s="221" t="s">
        <v>100</v>
      </c>
      <c r="E45" s="227">
        <v>1</v>
      </c>
      <c r="F45" s="229"/>
      <c r="G45" s="230">
        <f>ROUND(E45*F45,2)</f>
        <v>0</v>
      </c>
      <c r="H45" s="229"/>
      <c r="I45" s="230">
        <f>ROUND(E45*H45,2)</f>
        <v>0</v>
      </c>
      <c r="J45" s="229"/>
      <c r="K45" s="230">
        <f>ROUND(E45*J45,2)</f>
        <v>0</v>
      </c>
      <c r="L45" s="230">
        <v>21</v>
      </c>
      <c r="M45" s="230">
        <f>G45*(1+L45/100)</f>
        <v>0</v>
      </c>
      <c r="N45" s="222">
        <v>0</v>
      </c>
      <c r="O45" s="222">
        <f>ROUND(E45*N45,5)</f>
        <v>0</v>
      </c>
      <c r="P45" s="222">
        <v>0</v>
      </c>
      <c r="Q45" s="222">
        <f>ROUND(E45*P45,5)</f>
        <v>0</v>
      </c>
      <c r="R45" s="222"/>
      <c r="S45" s="222"/>
      <c r="T45" s="223">
        <v>0</v>
      </c>
      <c r="U45" s="222">
        <f>ROUND(E45*T45,2)</f>
        <v>0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104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x14ac:dyDescent="0.2">
      <c r="A46" s="214" t="s">
        <v>96</v>
      </c>
      <c r="B46" s="220" t="s">
        <v>70</v>
      </c>
      <c r="C46" s="263" t="s">
        <v>26</v>
      </c>
      <c r="D46" s="224"/>
      <c r="E46" s="228"/>
      <c r="F46" s="231"/>
      <c r="G46" s="231">
        <f>SUMIF(AE47:AE47,"&lt;&gt;NOR",G47:G47)</f>
        <v>0</v>
      </c>
      <c r="H46" s="231"/>
      <c r="I46" s="231">
        <f>SUM(I47:I47)</f>
        <v>0</v>
      </c>
      <c r="J46" s="231"/>
      <c r="K46" s="231">
        <f>SUM(K47:K47)</f>
        <v>0</v>
      </c>
      <c r="L46" s="231"/>
      <c r="M46" s="231">
        <f>SUM(M47:M47)</f>
        <v>0</v>
      </c>
      <c r="N46" s="225"/>
      <c r="O46" s="225">
        <f>SUM(O47:O47)</f>
        <v>0</v>
      </c>
      <c r="P46" s="225"/>
      <c r="Q46" s="225">
        <f>SUM(Q47:Q47)</f>
        <v>0</v>
      </c>
      <c r="R46" s="225"/>
      <c r="S46" s="225"/>
      <c r="T46" s="226"/>
      <c r="U46" s="225">
        <f>SUM(U47:U47)</f>
        <v>0</v>
      </c>
      <c r="AE46" t="s">
        <v>97</v>
      </c>
    </row>
    <row r="47" spans="1:60" outlineLevel="1" x14ac:dyDescent="0.2">
      <c r="A47" s="240">
        <v>31</v>
      </c>
      <c r="B47" s="241" t="s">
        <v>164</v>
      </c>
      <c r="C47" s="264" t="s">
        <v>165</v>
      </c>
      <c r="D47" s="242" t="s">
        <v>100</v>
      </c>
      <c r="E47" s="243">
        <v>1</v>
      </c>
      <c r="F47" s="244"/>
      <c r="G47" s="245">
        <f>ROUND(E47*F47,2)</f>
        <v>0</v>
      </c>
      <c r="H47" s="244"/>
      <c r="I47" s="245">
        <f>ROUND(E47*H47,2)</f>
        <v>0</v>
      </c>
      <c r="J47" s="244"/>
      <c r="K47" s="245">
        <f>ROUND(E47*J47,2)</f>
        <v>0</v>
      </c>
      <c r="L47" s="245">
        <v>21</v>
      </c>
      <c r="M47" s="245">
        <f>G47*(1+L47/100)</f>
        <v>0</v>
      </c>
      <c r="N47" s="246">
        <v>0</v>
      </c>
      <c r="O47" s="246">
        <f>ROUND(E47*N47,5)</f>
        <v>0</v>
      </c>
      <c r="P47" s="246">
        <v>0</v>
      </c>
      <c r="Q47" s="246">
        <f>ROUND(E47*P47,5)</f>
        <v>0</v>
      </c>
      <c r="R47" s="246"/>
      <c r="S47" s="246"/>
      <c r="T47" s="247">
        <v>0</v>
      </c>
      <c r="U47" s="246">
        <f>ROUND(E47*T47,2)</f>
        <v>0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104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x14ac:dyDescent="0.2">
      <c r="A48" s="6"/>
      <c r="B48" s="7" t="s">
        <v>166</v>
      </c>
      <c r="C48" s="265" t="s">
        <v>166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C48">
        <v>15</v>
      </c>
      <c r="AD48">
        <v>21</v>
      </c>
    </row>
    <row r="49" spans="1:31" x14ac:dyDescent="0.2">
      <c r="A49" s="248"/>
      <c r="B49" s="249">
        <v>26</v>
      </c>
      <c r="C49" s="266" t="s">
        <v>166</v>
      </c>
      <c r="D49" s="250"/>
      <c r="E49" s="250"/>
      <c r="F49" s="250"/>
      <c r="G49" s="261">
        <f>G8+G11+G13+G16+G25+G27+G32+G44+G46</f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C49">
        <f>SUMIF(L7:L47,AC48,G7:G47)</f>
        <v>0</v>
      </c>
      <c r="AD49">
        <f>SUMIF(L7:L47,AD48,G7:G47)</f>
        <v>0</v>
      </c>
      <c r="AE49" t="s">
        <v>167</v>
      </c>
    </row>
    <row r="50" spans="1:31" x14ac:dyDescent="0.2">
      <c r="A50" s="6"/>
      <c r="B50" s="7" t="s">
        <v>166</v>
      </c>
      <c r="C50" s="265" t="s">
        <v>166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 x14ac:dyDescent="0.2">
      <c r="A51" s="6"/>
      <c r="B51" s="7" t="s">
        <v>166</v>
      </c>
      <c r="C51" s="265" t="s">
        <v>166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">
      <c r="A52" s="251">
        <v>33</v>
      </c>
      <c r="B52" s="251"/>
      <c r="C52" s="26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">
      <c r="A53" s="252"/>
      <c r="B53" s="253"/>
      <c r="C53" s="268"/>
      <c r="D53" s="253"/>
      <c r="E53" s="253"/>
      <c r="F53" s="253"/>
      <c r="G53" s="254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AE53" t="s">
        <v>168</v>
      </c>
    </row>
    <row r="54" spans="1:31" x14ac:dyDescent="0.2">
      <c r="A54" s="255"/>
      <c r="B54" s="256"/>
      <c r="C54" s="269"/>
      <c r="D54" s="256"/>
      <c r="E54" s="256"/>
      <c r="F54" s="256"/>
      <c r="G54" s="25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31" x14ac:dyDescent="0.2">
      <c r="A55" s="255"/>
      <c r="B55" s="256"/>
      <c r="C55" s="269"/>
      <c r="D55" s="256"/>
      <c r="E55" s="256"/>
      <c r="F55" s="256"/>
      <c r="G55" s="25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31" x14ac:dyDescent="0.2">
      <c r="A56" s="255"/>
      <c r="B56" s="256"/>
      <c r="C56" s="269"/>
      <c r="D56" s="256"/>
      <c r="E56" s="256"/>
      <c r="F56" s="256"/>
      <c r="G56" s="25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31" x14ac:dyDescent="0.2">
      <c r="A57" s="258"/>
      <c r="B57" s="259"/>
      <c r="C57" s="270"/>
      <c r="D57" s="259"/>
      <c r="E57" s="259"/>
      <c r="F57" s="259"/>
      <c r="G57" s="26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31" x14ac:dyDescent="0.2">
      <c r="A58" s="6"/>
      <c r="B58" s="7" t="s">
        <v>166</v>
      </c>
      <c r="C58" s="265" t="s">
        <v>166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31" x14ac:dyDescent="0.2">
      <c r="C59" s="271"/>
      <c r="AE59" t="s">
        <v>169</v>
      </c>
    </row>
  </sheetData>
  <mergeCells count="6">
    <mergeCell ref="A1:G1"/>
    <mergeCell ref="C2:G2"/>
    <mergeCell ref="C3:G3"/>
    <mergeCell ref="C4:G4"/>
    <mergeCell ref="A52:C52"/>
    <mergeCell ref="A53:G57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2019-04-14T22:09:53Z</dcterms:modified>
</cp:coreProperties>
</file>