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 activeTab="1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Pol'!$A$1:$U$226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G39" i="1"/>
  <c r="F39" i="1"/>
  <c r="G216" i="12"/>
  <c r="AC216" i="12"/>
  <c r="AD216" i="12"/>
  <c r="G9" i="12"/>
  <c r="I9" i="12"/>
  <c r="I8" i="12" s="1"/>
  <c r="K9" i="12"/>
  <c r="O9" i="12"/>
  <c r="O8" i="12" s="1"/>
  <c r="Q9" i="12"/>
  <c r="U9" i="12"/>
  <c r="G11" i="12"/>
  <c r="M11" i="12" s="1"/>
  <c r="I11" i="12"/>
  <c r="K11" i="12"/>
  <c r="O11" i="12"/>
  <c r="Q11" i="12"/>
  <c r="U11" i="12"/>
  <c r="G14" i="12"/>
  <c r="I14" i="12"/>
  <c r="K14" i="12"/>
  <c r="K8" i="12" s="1"/>
  <c r="M14" i="12"/>
  <c r="O14" i="12"/>
  <c r="Q14" i="12"/>
  <c r="U14" i="12"/>
  <c r="U8" i="12" s="1"/>
  <c r="G17" i="12"/>
  <c r="I17" i="12"/>
  <c r="I16" i="12" s="1"/>
  <c r="K17" i="12"/>
  <c r="O17" i="12"/>
  <c r="O16" i="12" s="1"/>
  <c r="Q17" i="12"/>
  <c r="U17" i="12"/>
  <c r="G19" i="12"/>
  <c r="M19" i="12" s="1"/>
  <c r="I19" i="12"/>
  <c r="K19" i="12"/>
  <c r="O19" i="12"/>
  <c r="Q19" i="12"/>
  <c r="U19" i="12"/>
  <c r="G21" i="12"/>
  <c r="I21" i="12"/>
  <c r="K21" i="12"/>
  <c r="K16" i="12" s="1"/>
  <c r="M21" i="12"/>
  <c r="O21" i="12"/>
  <c r="Q21" i="12"/>
  <c r="U21" i="12"/>
  <c r="U16" i="12" s="1"/>
  <c r="G24" i="12"/>
  <c r="I24" i="12"/>
  <c r="K24" i="12"/>
  <c r="O24" i="12"/>
  <c r="Q24" i="12"/>
  <c r="U24" i="12"/>
  <c r="G27" i="12"/>
  <c r="M27" i="12" s="1"/>
  <c r="I27" i="12"/>
  <c r="K27" i="12"/>
  <c r="O27" i="12"/>
  <c r="Q27" i="12"/>
  <c r="U27" i="12"/>
  <c r="G31" i="12"/>
  <c r="I31" i="12"/>
  <c r="K31" i="12"/>
  <c r="K23" i="12" s="1"/>
  <c r="M31" i="12"/>
  <c r="O31" i="12"/>
  <c r="Q31" i="12"/>
  <c r="U31" i="12"/>
  <c r="U23" i="12" s="1"/>
  <c r="K33" i="12"/>
  <c r="U33" i="12"/>
  <c r="G34" i="12"/>
  <c r="G33" i="12" s="1"/>
  <c r="I34" i="12"/>
  <c r="I33" i="12" s="1"/>
  <c r="K34" i="12"/>
  <c r="O34" i="12"/>
  <c r="O33" i="12" s="1"/>
  <c r="Q34" i="12"/>
  <c r="Q33" i="12" s="1"/>
  <c r="U34" i="12"/>
  <c r="G35" i="12"/>
  <c r="G36" i="12"/>
  <c r="I36" i="12"/>
  <c r="I35" i="12" s="1"/>
  <c r="K36" i="12"/>
  <c r="M36" i="12"/>
  <c r="O36" i="12"/>
  <c r="Q36" i="12"/>
  <c r="Q35" i="12" s="1"/>
  <c r="U36" i="12"/>
  <c r="G37" i="12"/>
  <c r="I37" i="12"/>
  <c r="K37" i="12"/>
  <c r="M37" i="12"/>
  <c r="O37" i="12"/>
  <c r="Q37" i="12"/>
  <c r="U37" i="12"/>
  <c r="G38" i="12"/>
  <c r="I38" i="12"/>
  <c r="K38" i="12"/>
  <c r="M38" i="12"/>
  <c r="O38" i="12"/>
  <c r="O35" i="12" s="1"/>
  <c r="Q38" i="12"/>
  <c r="U38" i="12"/>
  <c r="G40" i="12"/>
  <c r="O40" i="12"/>
  <c r="Q40" i="12"/>
  <c r="G41" i="12"/>
  <c r="I41" i="12"/>
  <c r="I40" i="12" s="1"/>
  <c r="K41" i="12"/>
  <c r="K40" i="12" s="1"/>
  <c r="M41" i="12"/>
  <c r="M40" i="12" s="1"/>
  <c r="O41" i="12"/>
  <c r="Q41" i="12"/>
  <c r="U41" i="12"/>
  <c r="U40" i="12" s="1"/>
  <c r="K42" i="12"/>
  <c r="M42" i="12"/>
  <c r="U42" i="12"/>
  <c r="G43" i="12"/>
  <c r="G42" i="12" s="1"/>
  <c r="I43" i="12"/>
  <c r="I42" i="12" s="1"/>
  <c r="K43" i="12"/>
  <c r="M43" i="12"/>
  <c r="O43" i="12"/>
  <c r="O42" i="12" s="1"/>
  <c r="Q43" i="12"/>
  <c r="Q42" i="12" s="1"/>
  <c r="U43" i="12"/>
  <c r="Q48" i="12"/>
  <c r="G49" i="12"/>
  <c r="I49" i="12"/>
  <c r="I48" i="12" s="1"/>
  <c r="K49" i="12"/>
  <c r="K48" i="12" s="1"/>
  <c r="M49" i="12"/>
  <c r="O49" i="12"/>
  <c r="Q49" i="12"/>
  <c r="U49" i="12"/>
  <c r="U48" i="12" s="1"/>
  <c r="G50" i="12"/>
  <c r="I50" i="12"/>
  <c r="K50" i="12"/>
  <c r="M50" i="12"/>
  <c r="O50" i="12"/>
  <c r="Q50" i="12"/>
  <c r="U50" i="12"/>
  <c r="G53" i="12"/>
  <c r="G48" i="12" s="1"/>
  <c r="I53" i="12"/>
  <c r="K53" i="12"/>
  <c r="O53" i="12"/>
  <c r="O48" i="12" s="1"/>
  <c r="Q53" i="12"/>
  <c r="U53" i="12"/>
  <c r="G55" i="12"/>
  <c r="M55" i="12" s="1"/>
  <c r="I55" i="12"/>
  <c r="K55" i="12"/>
  <c r="O55" i="12"/>
  <c r="Q55" i="12"/>
  <c r="U55" i="12"/>
  <c r="G56" i="12"/>
  <c r="I56" i="12"/>
  <c r="K56" i="12"/>
  <c r="M56" i="12"/>
  <c r="O56" i="12"/>
  <c r="Q56" i="12"/>
  <c r="U56" i="12"/>
  <c r="G58" i="12"/>
  <c r="I58" i="12"/>
  <c r="K58" i="12"/>
  <c r="M58" i="12"/>
  <c r="O58" i="12"/>
  <c r="Q58" i="12"/>
  <c r="U58" i="12"/>
  <c r="G60" i="12"/>
  <c r="I60" i="12"/>
  <c r="K60" i="12"/>
  <c r="M60" i="12"/>
  <c r="O60" i="12"/>
  <c r="Q60" i="12"/>
  <c r="U60" i="12"/>
  <c r="Q61" i="12"/>
  <c r="G62" i="12"/>
  <c r="I62" i="12"/>
  <c r="I61" i="12" s="1"/>
  <c r="K62" i="12"/>
  <c r="K61" i="12" s="1"/>
  <c r="M62" i="12"/>
  <c r="O62" i="12"/>
  <c r="Q62" i="12"/>
  <c r="U62" i="12"/>
  <c r="U61" i="12" s="1"/>
  <c r="G63" i="12"/>
  <c r="I63" i="12"/>
  <c r="K63" i="12"/>
  <c r="M63" i="12"/>
  <c r="O63" i="12"/>
  <c r="Q63" i="12"/>
  <c r="U63" i="12"/>
  <c r="G64" i="12"/>
  <c r="G61" i="12" s="1"/>
  <c r="I64" i="12"/>
  <c r="K64" i="12"/>
  <c r="O64" i="12"/>
  <c r="O61" i="12" s="1"/>
  <c r="Q64" i="12"/>
  <c r="U64" i="12"/>
  <c r="G65" i="12"/>
  <c r="O65" i="12"/>
  <c r="G66" i="12"/>
  <c r="I66" i="12"/>
  <c r="I65" i="12" s="1"/>
  <c r="K66" i="12"/>
  <c r="K65" i="12" s="1"/>
  <c r="M66" i="12"/>
  <c r="M65" i="12" s="1"/>
  <c r="O66" i="12"/>
  <c r="Q66" i="12"/>
  <c r="Q65" i="12" s="1"/>
  <c r="U66" i="12"/>
  <c r="U65" i="12" s="1"/>
  <c r="G68" i="12"/>
  <c r="G67" i="12" s="1"/>
  <c r="I68" i="12"/>
  <c r="K68" i="12"/>
  <c r="O68" i="12"/>
  <c r="O67" i="12" s="1"/>
  <c r="Q68" i="12"/>
  <c r="U68" i="12"/>
  <c r="G70" i="12"/>
  <c r="M70" i="12" s="1"/>
  <c r="I70" i="12"/>
  <c r="K70" i="12"/>
  <c r="O70" i="12"/>
  <c r="Q70" i="12"/>
  <c r="U70" i="12"/>
  <c r="G72" i="12"/>
  <c r="I72" i="12"/>
  <c r="K72" i="12"/>
  <c r="K67" i="12" s="1"/>
  <c r="M72" i="12"/>
  <c r="O72" i="12"/>
  <c r="Q72" i="12"/>
  <c r="U72" i="12"/>
  <c r="U67" i="12" s="1"/>
  <c r="K73" i="12"/>
  <c r="G74" i="12"/>
  <c r="G73" i="12" s="1"/>
  <c r="I74" i="12"/>
  <c r="K74" i="12"/>
  <c r="O74" i="12"/>
  <c r="Q74" i="12"/>
  <c r="U74" i="12"/>
  <c r="G75" i="12"/>
  <c r="M75" i="12" s="1"/>
  <c r="I75" i="12"/>
  <c r="K75" i="12"/>
  <c r="O75" i="12"/>
  <c r="Q75" i="12"/>
  <c r="U75" i="12"/>
  <c r="G76" i="12"/>
  <c r="I76" i="12"/>
  <c r="K76" i="12"/>
  <c r="M76" i="12"/>
  <c r="O76" i="12"/>
  <c r="Q76" i="12"/>
  <c r="U76" i="12"/>
  <c r="U73" i="12" s="1"/>
  <c r="G77" i="12"/>
  <c r="I77" i="12"/>
  <c r="K77" i="12"/>
  <c r="M77" i="12"/>
  <c r="O77" i="12"/>
  <c r="Q77" i="12"/>
  <c r="U77" i="12"/>
  <c r="G78" i="12"/>
  <c r="I78" i="12"/>
  <c r="K78" i="12"/>
  <c r="M78" i="12"/>
  <c r="O78" i="12"/>
  <c r="Q78" i="12"/>
  <c r="U78" i="12"/>
  <c r="G79" i="12"/>
  <c r="M79" i="12" s="1"/>
  <c r="I79" i="12"/>
  <c r="K79" i="12"/>
  <c r="O79" i="12"/>
  <c r="Q79" i="12"/>
  <c r="U79" i="12"/>
  <c r="G80" i="12"/>
  <c r="I80" i="12"/>
  <c r="K80" i="12"/>
  <c r="M80" i="12"/>
  <c r="O80" i="12"/>
  <c r="Q80" i="12"/>
  <c r="U80" i="12"/>
  <c r="G82" i="12"/>
  <c r="I82" i="12"/>
  <c r="K82" i="12"/>
  <c r="M82" i="12"/>
  <c r="O82" i="12"/>
  <c r="Q82" i="12"/>
  <c r="U82" i="12"/>
  <c r="G83" i="12"/>
  <c r="M83" i="12" s="1"/>
  <c r="I83" i="12"/>
  <c r="K83" i="12"/>
  <c r="O83" i="12"/>
  <c r="Q83" i="12"/>
  <c r="U83" i="12"/>
  <c r="G84" i="12"/>
  <c r="I84" i="12"/>
  <c r="K84" i="12"/>
  <c r="K81" i="12" s="1"/>
  <c r="M84" i="12"/>
  <c r="O84" i="12"/>
  <c r="Q84" i="12"/>
  <c r="U84" i="12"/>
  <c r="U81" i="12" s="1"/>
  <c r="G85" i="12"/>
  <c r="I85" i="12"/>
  <c r="K85" i="12"/>
  <c r="M85" i="12"/>
  <c r="O85" i="12"/>
  <c r="Q85" i="12"/>
  <c r="U85" i="12"/>
  <c r="G86" i="12"/>
  <c r="M86" i="12" s="1"/>
  <c r="I86" i="12"/>
  <c r="K86" i="12"/>
  <c r="O86" i="12"/>
  <c r="Q86" i="12"/>
  <c r="U86" i="12"/>
  <c r="G88" i="12"/>
  <c r="M88" i="12" s="1"/>
  <c r="I88" i="12"/>
  <c r="K88" i="12"/>
  <c r="O88" i="12"/>
  <c r="Q88" i="12"/>
  <c r="U88" i="12"/>
  <c r="G89" i="12"/>
  <c r="I89" i="12"/>
  <c r="K89" i="12"/>
  <c r="M89" i="12"/>
  <c r="O89" i="12"/>
  <c r="Q89" i="12"/>
  <c r="U89" i="12"/>
  <c r="G90" i="12"/>
  <c r="I90" i="12"/>
  <c r="K90" i="12"/>
  <c r="M90" i="12"/>
  <c r="O90" i="12"/>
  <c r="Q90" i="12"/>
  <c r="U90" i="12"/>
  <c r="G91" i="12"/>
  <c r="M91" i="12" s="1"/>
  <c r="I91" i="12"/>
  <c r="K91" i="12"/>
  <c r="O91" i="12"/>
  <c r="Q91" i="12"/>
  <c r="U91" i="12"/>
  <c r="G92" i="12"/>
  <c r="M92" i="12" s="1"/>
  <c r="I92" i="12"/>
  <c r="K92" i="12"/>
  <c r="O92" i="12"/>
  <c r="Q92" i="12"/>
  <c r="U92" i="12"/>
  <c r="G93" i="12"/>
  <c r="I93" i="12"/>
  <c r="K93" i="12"/>
  <c r="M93" i="12"/>
  <c r="O93" i="12"/>
  <c r="Q93" i="12"/>
  <c r="U93" i="12"/>
  <c r="G94" i="12"/>
  <c r="I94" i="12"/>
  <c r="K94" i="12"/>
  <c r="M94" i="12"/>
  <c r="O94" i="12"/>
  <c r="Q94" i="12"/>
  <c r="U94" i="12"/>
  <c r="G96" i="12"/>
  <c r="M96" i="12" s="1"/>
  <c r="I96" i="12"/>
  <c r="K96" i="12"/>
  <c r="O96" i="12"/>
  <c r="O95" i="12" s="1"/>
  <c r="Q96" i="12"/>
  <c r="U96" i="12"/>
  <c r="G97" i="12"/>
  <c r="I97" i="12"/>
  <c r="K97" i="12"/>
  <c r="M97" i="12"/>
  <c r="O97" i="12"/>
  <c r="Q97" i="12"/>
  <c r="U97" i="12"/>
  <c r="G98" i="12"/>
  <c r="I98" i="12"/>
  <c r="K98" i="12"/>
  <c r="M98" i="12"/>
  <c r="O98" i="12"/>
  <c r="Q98" i="12"/>
  <c r="U98" i="12"/>
  <c r="G99" i="12"/>
  <c r="I99" i="12"/>
  <c r="K99" i="12"/>
  <c r="M99" i="12"/>
  <c r="O99" i="12"/>
  <c r="Q99" i="12"/>
  <c r="U99" i="12"/>
  <c r="G100" i="12"/>
  <c r="M100" i="12" s="1"/>
  <c r="I100" i="12"/>
  <c r="K100" i="12"/>
  <c r="O100" i="12"/>
  <c r="Q100" i="12"/>
  <c r="U100" i="12"/>
  <c r="G101" i="12"/>
  <c r="I101" i="12"/>
  <c r="K101" i="12"/>
  <c r="M101" i="12"/>
  <c r="O101" i="12"/>
  <c r="Q101" i="12"/>
  <c r="U101" i="12"/>
  <c r="G102" i="12"/>
  <c r="I102" i="12"/>
  <c r="K102" i="12"/>
  <c r="M102" i="12"/>
  <c r="O102" i="12"/>
  <c r="Q102" i="12"/>
  <c r="U102" i="12"/>
  <c r="G103" i="12"/>
  <c r="M103" i="12" s="1"/>
  <c r="I103" i="12"/>
  <c r="K103" i="12"/>
  <c r="O103" i="12"/>
  <c r="Q103" i="12"/>
  <c r="U103" i="12"/>
  <c r="G104" i="12"/>
  <c r="M104" i="12" s="1"/>
  <c r="I104" i="12"/>
  <c r="K104" i="12"/>
  <c r="O104" i="12"/>
  <c r="Q104" i="12"/>
  <c r="U104" i="12"/>
  <c r="G106" i="12"/>
  <c r="I106" i="12"/>
  <c r="K106" i="12"/>
  <c r="K105" i="12" s="1"/>
  <c r="M106" i="12"/>
  <c r="O106" i="12"/>
  <c r="Q106" i="12"/>
  <c r="U106" i="12"/>
  <c r="G107" i="12"/>
  <c r="M107" i="12" s="1"/>
  <c r="I107" i="12"/>
  <c r="K107" i="12"/>
  <c r="O107" i="12"/>
  <c r="Q107" i="12"/>
  <c r="U107" i="12"/>
  <c r="G108" i="12"/>
  <c r="M108" i="12" s="1"/>
  <c r="I108" i="12"/>
  <c r="I105" i="12" s="1"/>
  <c r="K108" i="12"/>
  <c r="O108" i="12"/>
  <c r="Q108" i="12"/>
  <c r="Q105" i="12" s="1"/>
  <c r="U108" i="12"/>
  <c r="G109" i="12"/>
  <c r="I109" i="12"/>
  <c r="K109" i="12"/>
  <c r="M109" i="12"/>
  <c r="O109" i="12"/>
  <c r="Q109" i="12"/>
  <c r="U109" i="12"/>
  <c r="G110" i="12"/>
  <c r="I110" i="12"/>
  <c r="K110" i="12"/>
  <c r="M110" i="12"/>
  <c r="O110" i="12"/>
  <c r="Q110" i="12"/>
  <c r="U110" i="12"/>
  <c r="G111" i="12"/>
  <c r="M111" i="12" s="1"/>
  <c r="I111" i="12"/>
  <c r="K111" i="12"/>
  <c r="O111" i="12"/>
  <c r="Q111" i="12"/>
  <c r="U111" i="12"/>
  <c r="G112" i="12"/>
  <c r="M112" i="12" s="1"/>
  <c r="I112" i="12"/>
  <c r="K112" i="12"/>
  <c r="O112" i="12"/>
  <c r="Q112" i="12"/>
  <c r="U112" i="12"/>
  <c r="G113" i="12"/>
  <c r="I113" i="12"/>
  <c r="K113" i="12"/>
  <c r="M113" i="12"/>
  <c r="O113" i="12"/>
  <c r="Q113" i="12"/>
  <c r="U113" i="12"/>
  <c r="G114" i="12"/>
  <c r="I114" i="12"/>
  <c r="K114" i="12"/>
  <c r="M114" i="12"/>
  <c r="O114" i="12"/>
  <c r="Q114" i="12"/>
  <c r="U114" i="12"/>
  <c r="G115" i="12"/>
  <c r="I115" i="12"/>
  <c r="K115" i="12"/>
  <c r="M115" i="12"/>
  <c r="O115" i="12"/>
  <c r="Q115" i="12"/>
  <c r="U115" i="12"/>
  <c r="G116" i="12"/>
  <c r="M116" i="12" s="1"/>
  <c r="I116" i="12"/>
  <c r="K116" i="12"/>
  <c r="O116" i="12"/>
  <c r="Q116" i="12"/>
  <c r="U116" i="12"/>
  <c r="G117" i="12"/>
  <c r="I117" i="12"/>
  <c r="K117" i="12"/>
  <c r="M117" i="12"/>
  <c r="O117" i="12"/>
  <c r="Q117" i="12"/>
  <c r="U117" i="12"/>
  <c r="G118" i="12"/>
  <c r="I118" i="12"/>
  <c r="K118" i="12"/>
  <c r="M118" i="12"/>
  <c r="O118" i="12"/>
  <c r="Q118" i="12"/>
  <c r="U118" i="12"/>
  <c r="U105" i="12" s="1"/>
  <c r="G119" i="12"/>
  <c r="I119" i="12"/>
  <c r="K119" i="12"/>
  <c r="M119" i="12"/>
  <c r="O119" i="12"/>
  <c r="Q119" i="12"/>
  <c r="U119" i="12"/>
  <c r="G120" i="12"/>
  <c r="M120" i="12" s="1"/>
  <c r="I120" i="12"/>
  <c r="K120" i="12"/>
  <c r="O120" i="12"/>
  <c r="Q120" i="12"/>
  <c r="U120" i="12"/>
  <c r="G121" i="12"/>
  <c r="I121" i="12"/>
  <c r="K121" i="12"/>
  <c r="M121" i="12"/>
  <c r="O121" i="12"/>
  <c r="Q121" i="12"/>
  <c r="U121" i="12"/>
  <c r="G122" i="12"/>
  <c r="I122" i="12"/>
  <c r="K122" i="12"/>
  <c r="M122" i="12"/>
  <c r="O122" i="12"/>
  <c r="Q122" i="12"/>
  <c r="U122" i="12"/>
  <c r="G123" i="12"/>
  <c r="M123" i="12" s="1"/>
  <c r="I123" i="12"/>
  <c r="K123" i="12"/>
  <c r="O123" i="12"/>
  <c r="Q123" i="12"/>
  <c r="U123" i="12"/>
  <c r="G124" i="12"/>
  <c r="M124" i="12" s="1"/>
  <c r="I124" i="12"/>
  <c r="K124" i="12"/>
  <c r="O124" i="12"/>
  <c r="Q124" i="12"/>
  <c r="U124" i="12"/>
  <c r="G125" i="12"/>
  <c r="I125" i="12"/>
  <c r="K125" i="12"/>
  <c r="M125" i="12"/>
  <c r="O125" i="12"/>
  <c r="Q125" i="12"/>
  <c r="U125" i="12"/>
  <c r="K126" i="12"/>
  <c r="G127" i="12"/>
  <c r="G126" i="12" s="1"/>
  <c r="I127" i="12"/>
  <c r="K127" i="12"/>
  <c r="O127" i="12"/>
  <c r="Q127" i="12"/>
  <c r="U127" i="12"/>
  <c r="G128" i="12"/>
  <c r="M128" i="12" s="1"/>
  <c r="I128" i="12"/>
  <c r="K128" i="12"/>
  <c r="O128" i="12"/>
  <c r="Q128" i="12"/>
  <c r="U128" i="12"/>
  <c r="G129" i="12"/>
  <c r="I129" i="12"/>
  <c r="K129" i="12"/>
  <c r="M129" i="12"/>
  <c r="O129" i="12"/>
  <c r="Q129" i="12"/>
  <c r="U129" i="12"/>
  <c r="U126" i="12" s="1"/>
  <c r="G130" i="12"/>
  <c r="I130" i="12"/>
  <c r="K130" i="12"/>
  <c r="M130" i="12"/>
  <c r="O130" i="12"/>
  <c r="Q130" i="12"/>
  <c r="U130" i="12"/>
  <c r="G131" i="12"/>
  <c r="I131" i="12"/>
  <c r="K131" i="12"/>
  <c r="M131" i="12"/>
  <c r="O131" i="12"/>
  <c r="Q131" i="12"/>
  <c r="U131" i="12"/>
  <c r="G132" i="12"/>
  <c r="M132" i="12" s="1"/>
  <c r="I132" i="12"/>
  <c r="K132" i="12"/>
  <c r="O132" i="12"/>
  <c r="Q132" i="12"/>
  <c r="U132" i="12"/>
  <c r="G134" i="12"/>
  <c r="I134" i="12"/>
  <c r="K134" i="12"/>
  <c r="M134" i="12"/>
  <c r="O134" i="12"/>
  <c r="Q134" i="12"/>
  <c r="U134" i="12"/>
  <c r="G136" i="12"/>
  <c r="G135" i="12" s="1"/>
  <c r="I136" i="12"/>
  <c r="I135" i="12" s="1"/>
  <c r="K136" i="12"/>
  <c r="O136" i="12"/>
  <c r="O135" i="12" s="1"/>
  <c r="Q136" i="12"/>
  <c r="Q135" i="12" s="1"/>
  <c r="U136" i="12"/>
  <c r="G138" i="12"/>
  <c r="M138" i="12" s="1"/>
  <c r="I138" i="12"/>
  <c r="K138" i="12"/>
  <c r="K135" i="12" s="1"/>
  <c r="O138" i="12"/>
  <c r="Q138" i="12"/>
  <c r="U138" i="12"/>
  <c r="U135" i="12" s="1"/>
  <c r="G139" i="12"/>
  <c r="I139" i="12"/>
  <c r="K139" i="12"/>
  <c r="M139" i="12"/>
  <c r="O139" i="12"/>
  <c r="Q139" i="12"/>
  <c r="U139" i="12"/>
  <c r="G140" i="12"/>
  <c r="M140" i="12" s="1"/>
  <c r="I140" i="12"/>
  <c r="K140" i="12"/>
  <c r="O140" i="12"/>
  <c r="Q140" i="12"/>
  <c r="U140" i="12"/>
  <c r="G142" i="12"/>
  <c r="I142" i="12"/>
  <c r="K142" i="12"/>
  <c r="M142" i="12"/>
  <c r="O142" i="12"/>
  <c r="Q142" i="12"/>
  <c r="U142" i="12"/>
  <c r="G144" i="12"/>
  <c r="I144" i="12"/>
  <c r="I143" i="12" s="1"/>
  <c r="K144" i="12"/>
  <c r="M144" i="12"/>
  <c r="O144" i="12"/>
  <c r="Q144" i="12"/>
  <c r="Q143" i="12" s="1"/>
  <c r="U144" i="12"/>
  <c r="U143" i="12" s="1"/>
  <c r="G145" i="12"/>
  <c r="I145" i="12"/>
  <c r="K145" i="12"/>
  <c r="K143" i="12" s="1"/>
  <c r="M145" i="12"/>
  <c r="O145" i="12"/>
  <c r="Q145" i="12"/>
  <c r="U145" i="12"/>
  <c r="G146" i="12"/>
  <c r="G143" i="12" s="1"/>
  <c r="I146" i="12"/>
  <c r="K146" i="12"/>
  <c r="M146" i="12"/>
  <c r="O146" i="12"/>
  <c r="Q146" i="12"/>
  <c r="U146" i="12"/>
  <c r="G147" i="12"/>
  <c r="M147" i="12" s="1"/>
  <c r="I147" i="12"/>
  <c r="K147" i="12"/>
  <c r="O147" i="12"/>
  <c r="Q147" i="12"/>
  <c r="U147" i="12"/>
  <c r="G148" i="12"/>
  <c r="I148" i="12"/>
  <c r="K148" i="12"/>
  <c r="M148" i="12"/>
  <c r="O148" i="12"/>
  <c r="Q148" i="12"/>
  <c r="U148" i="12"/>
  <c r="G149" i="12"/>
  <c r="I149" i="12"/>
  <c r="K149" i="12"/>
  <c r="M149" i="12"/>
  <c r="O149" i="12"/>
  <c r="Q149" i="12"/>
  <c r="U149" i="12"/>
  <c r="G150" i="12"/>
  <c r="M150" i="12" s="1"/>
  <c r="I150" i="12"/>
  <c r="K150" i="12"/>
  <c r="O150" i="12"/>
  <c r="O143" i="12" s="1"/>
  <c r="Q150" i="12"/>
  <c r="U150" i="12"/>
  <c r="G151" i="12"/>
  <c r="M151" i="12" s="1"/>
  <c r="I151" i="12"/>
  <c r="K151" i="12"/>
  <c r="O151" i="12"/>
  <c r="Q151" i="12"/>
  <c r="U151" i="12"/>
  <c r="G152" i="12"/>
  <c r="I152" i="12"/>
  <c r="K152" i="12"/>
  <c r="M152" i="12"/>
  <c r="O152" i="12"/>
  <c r="Q152" i="12"/>
  <c r="U152" i="12"/>
  <c r="G153" i="12"/>
  <c r="M153" i="12" s="1"/>
  <c r="I153" i="12"/>
  <c r="K153" i="12"/>
  <c r="O153" i="12"/>
  <c r="Q153" i="12"/>
  <c r="U153" i="12"/>
  <c r="G154" i="12"/>
  <c r="M154" i="12" s="1"/>
  <c r="I154" i="12"/>
  <c r="K154" i="12"/>
  <c r="O154" i="12"/>
  <c r="Q154" i="12"/>
  <c r="U154" i="12"/>
  <c r="G155" i="12"/>
  <c r="M155" i="12" s="1"/>
  <c r="I155" i="12"/>
  <c r="K155" i="12"/>
  <c r="O155" i="12"/>
  <c r="Q155" i="12"/>
  <c r="U155" i="12"/>
  <c r="G156" i="12"/>
  <c r="I156" i="12"/>
  <c r="K156" i="12"/>
  <c r="M156" i="12"/>
  <c r="O156" i="12"/>
  <c r="Q156" i="12"/>
  <c r="U156" i="12"/>
  <c r="G157" i="12"/>
  <c r="M157" i="12" s="1"/>
  <c r="I157" i="12"/>
  <c r="K157" i="12"/>
  <c r="O157" i="12"/>
  <c r="Q157" i="12"/>
  <c r="U157" i="12"/>
  <c r="G158" i="12"/>
  <c r="I158" i="12"/>
  <c r="K158" i="12"/>
  <c r="M158" i="12"/>
  <c r="O158" i="12"/>
  <c r="Q158" i="12"/>
  <c r="U158" i="12"/>
  <c r="O159" i="12"/>
  <c r="G160" i="12"/>
  <c r="I160" i="12"/>
  <c r="I159" i="12" s="1"/>
  <c r="K160" i="12"/>
  <c r="M160" i="12"/>
  <c r="O160" i="12"/>
  <c r="Q160" i="12"/>
  <c r="Q159" i="12" s="1"/>
  <c r="U160" i="12"/>
  <c r="U159" i="12" s="1"/>
  <c r="G162" i="12"/>
  <c r="I162" i="12"/>
  <c r="K162" i="12"/>
  <c r="K159" i="12" s="1"/>
  <c r="M162" i="12"/>
  <c r="O162" i="12"/>
  <c r="Q162" i="12"/>
  <c r="U162" i="12"/>
  <c r="G163" i="12"/>
  <c r="G159" i="12" s="1"/>
  <c r="I163" i="12"/>
  <c r="K163" i="12"/>
  <c r="M163" i="12"/>
  <c r="O163" i="12"/>
  <c r="Q163" i="12"/>
  <c r="U163" i="12"/>
  <c r="G164" i="12"/>
  <c r="M164" i="12" s="1"/>
  <c r="I164" i="12"/>
  <c r="K164" i="12"/>
  <c r="O164" i="12"/>
  <c r="Q164" i="12"/>
  <c r="U164" i="12"/>
  <c r="G166" i="12"/>
  <c r="G165" i="12" s="1"/>
  <c r="I166" i="12"/>
  <c r="K166" i="12"/>
  <c r="O166" i="12"/>
  <c r="Q166" i="12"/>
  <c r="U166" i="12"/>
  <c r="U165" i="12" s="1"/>
  <c r="G167" i="12"/>
  <c r="I167" i="12"/>
  <c r="I165" i="12" s="1"/>
  <c r="K167" i="12"/>
  <c r="M167" i="12"/>
  <c r="O167" i="12"/>
  <c r="Q167" i="12"/>
  <c r="Q165" i="12" s="1"/>
  <c r="U167" i="12"/>
  <c r="G169" i="12"/>
  <c r="M169" i="12" s="1"/>
  <c r="I169" i="12"/>
  <c r="K169" i="12"/>
  <c r="K165" i="12" s="1"/>
  <c r="O169" i="12"/>
  <c r="Q169" i="12"/>
  <c r="U169" i="12"/>
  <c r="G170" i="12"/>
  <c r="I170" i="12"/>
  <c r="K170" i="12"/>
  <c r="M170" i="12"/>
  <c r="O170" i="12"/>
  <c r="Q170" i="12"/>
  <c r="U170" i="12"/>
  <c r="G172" i="12"/>
  <c r="I172" i="12"/>
  <c r="K172" i="12"/>
  <c r="M172" i="12"/>
  <c r="O172" i="12"/>
  <c r="Q172" i="12"/>
  <c r="U172" i="12"/>
  <c r="G174" i="12"/>
  <c r="I174" i="12"/>
  <c r="K174" i="12"/>
  <c r="M174" i="12"/>
  <c r="O174" i="12"/>
  <c r="Q174" i="12"/>
  <c r="U174" i="12"/>
  <c r="G175" i="12"/>
  <c r="Q175" i="12"/>
  <c r="G176" i="12"/>
  <c r="I176" i="12"/>
  <c r="I175" i="12" s="1"/>
  <c r="K176" i="12"/>
  <c r="K175" i="12" s="1"/>
  <c r="M176" i="12"/>
  <c r="O176" i="12"/>
  <c r="Q176" i="12"/>
  <c r="U176" i="12"/>
  <c r="U175" i="12" s="1"/>
  <c r="G179" i="12"/>
  <c r="I179" i="12"/>
  <c r="K179" i="12"/>
  <c r="M179" i="12"/>
  <c r="O179" i="12"/>
  <c r="Q179" i="12"/>
  <c r="U179" i="12"/>
  <c r="G180" i="12"/>
  <c r="M180" i="12" s="1"/>
  <c r="I180" i="12"/>
  <c r="K180" i="12"/>
  <c r="O180" i="12"/>
  <c r="O175" i="12" s="1"/>
  <c r="Q180" i="12"/>
  <c r="U180" i="12"/>
  <c r="G182" i="12"/>
  <c r="M182" i="12" s="1"/>
  <c r="I182" i="12"/>
  <c r="K182" i="12"/>
  <c r="O182" i="12"/>
  <c r="Q182" i="12"/>
  <c r="U182" i="12"/>
  <c r="G183" i="12"/>
  <c r="I183" i="12"/>
  <c r="K183" i="12"/>
  <c r="M183" i="12"/>
  <c r="O183" i="12"/>
  <c r="Q183" i="12"/>
  <c r="U183" i="12"/>
  <c r="G184" i="12"/>
  <c r="G185" i="12"/>
  <c r="I185" i="12"/>
  <c r="K185" i="12"/>
  <c r="M185" i="12"/>
  <c r="M184" i="12" s="1"/>
  <c r="O185" i="12"/>
  <c r="Q185" i="12"/>
  <c r="U185" i="12"/>
  <c r="G187" i="12"/>
  <c r="M187" i="12" s="1"/>
  <c r="I187" i="12"/>
  <c r="K187" i="12"/>
  <c r="O187" i="12"/>
  <c r="O184" i="12" s="1"/>
  <c r="Q187" i="12"/>
  <c r="U187" i="12"/>
  <c r="G189" i="12"/>
  <c r="I189" i="12"/>
  <c r="K189" i="12"/>
  <c r="K184" i="12" s="1"/>
  <c r="M189" i="12"/>
  <c r="O189" i="12"/>
  <c r="Q189" i="12"/>
  <c r="U189" i="12"/>
  <c r="U184" i="12" s="1"/>
  <c r="G191" i="12"/>
  <c r="I191" i="12"/>
  <c r="K191" i="12"/>
  <c r="M191" i="12"/>
  <c r="O191" i="12"/>
  <c r="Q191" i="12"/>
  <c r="U191" i="12"/>
  <c r="G192" i="12"/>
  <c r="M192" i="12" s="1"/>
  <c r="I192" i="12"/>
  <c r="K192" i="12"/>
  <c r="K190" i="12" s="1"/>
  <c r="O192" i="12"/>
  <c r="O190" i="12" s="1"/>
  <c r="Q192" i="12"/>
  <c r="U192" i="12"/>
  <c r="G193" i="12"/>
  <c r="I193" i="12"/>
  <c r="K193" i="12"/>
  <c r="M193" i="12"/>
  <c r="O193" i="12"/>
  <c r="Q193" i="12"/>
  <c r="U193" i="12"/>
  <c r="U190" i="12" s="1"/>
  <c r="G194" i="12"/>
  <c r="I194" i="12"/>
  <c r="K194" i="12"/>
  <c r="M194" i="12"/>
  <c r="O194" i="12"/>
  <c r="Q194" i="12"/>
  <c r="U194" i="12"/>
  <c r="G195" i="12"/>
  <c r="I195" i="12"/>
  <c r="K195" i="12"/>
  <c r="M195" i="12"/>
  <c r="O195" i="12"/>
  <c r="Q195" i="12"/>
  <c r="U195" i="12"/>
  <c r="G196" i="12"/>
  <c r="M196" i="12" s="1"/>
  <c r="I196" i="12"/>
  <c r="K196" i="12"/>
  <c r="O196" i="12"/>
  <c r="Q196" i="12"/>
  <c r="U196" i="12"/>
  <c r="G197" i="12"/>
  <c r="I197" i="12"/>
  <c r="K197" i="12"/>
  <c r="M197" i="12"/>
  <c r="O197" i="12"/>
  <c r="Q197" i="12"/>
  <c r="U197" i="12"/>
  <c r="G198" i="12"/>
  <c r="I198" i="12"/>
  <c r="K198" i="12"/>
  <c r="M198" i="12"/>
  <c r="O198" i="12"/>
  <c r="Q198" i="12"/>
  <c r="U198" i="12"/>
  <c r="G199" i="12"/>
  <c r="M199" i="12" s="1"/>
  <c r="I199" i="12"/>
  <c r="K199" i="12"/>
  <c r="O199" i="12"/>
  <c r="Q199" i="12"/>
  <c r="U199" i="12"/>
  <c r="G200" i="12"/>
  <c r="M200" i="12" s="1"/>
  <c r="I200" i="12"/>
  <c r="K200" i="12"/>
  <c r="O200" i="12"/>
  <c r="Q200" i="12"/>
  <c r="U200" i="12"/>
  <c r="G201" i="12"/>
  <c r="I201" i="12"/>
  <c r="K201" i="12"/>
  <c r="M201" i="12"/>
  <c r="O201" i="12"/>
  <c r="Q201" i="12"/>
  <c r="U201" i="12"/>
  <c r="G202" i="12"/>
  <c r="M202" i="12" s="1"/>
  <c r="I202" i="12"/>
  <c r="K202" i="12"/>
  <c r="O202" i="12"/>
  <c r="Q202" i="12"/>
  <c r="U202" i="12"/>
  <c r="G203" i="12"/>
  <c r="M203" i="12" s="1"/>
  <c r="I203" i="12"/>
  <c r="K203" i="12"/>
  <c r="O203" i="12"/>
  <c r="Q203" i="12"/>
  <c r="U203" i="12"/>
  <c r="G204" i="12"/>
  <c r="M204" i="12" s="1"/>
  <c r="I204" i="12"/>
  <c r="K204" i="12"/>
  <c r="O204" i="12"/>
  <c r="Q204" i="12"/>
  <c r="U204" i="12"/>
  <c r="G205" i="12"/>
  <c r="I205" i="12"/>
  <c r="K205" i="12"/>
  <c r="M205" i="12"/>
  <c r="O205" i="12"/>
  <c r="Q205" i="12"/>
  <c r="U205" i="12"/>
  <c r="G206" i="12"/>
  <c r="M206" i="12" s="1"/>
  <c r="I206" i="12"/>
  <c r="K206" i="12"/>
  <c r="O206" i="12"/>
  <c r="Q206" i="12"/>
  <c r="U206" i="12"/>
  <c r="G207" i="12"/>
  <c r="I207" i="12"/>
  <c r="K207" i="12"/>
  <c r="M207" i="12"/>
  <c r="O207" i="12"/>
  <c r="Q207" i="12"/>
  <c r="U207" i="12"/>
  <c r="G208" i="12"/>
  <c r="M208" i="12" s="1"/>
  <c r="I208" i="12"/>
  <c r="K208" i="12"/>
  <c r="O208" i="12"/>
  <c r="Q208" i="12"/>
  <c r="U208" i="12"/>
  <c r="G209" i="12"/>
  <c r="I209" i="12"/>
  <c r="K209" i="12"/>
  <c r="M209" i="12"/>
  <c r="O209" i="12"/>
  <c r="Q209" i="12"/>
  <c r="U209" i="12"/>
  <c r="G211" i="12"/>
  <c r="G210" i="12" s="1"/>
  <c r="I211" i="12"/>
  <c r="I210" i="12" s="1"/>
  <c r="K211" i="12"/>
  <c r="O211" i="12"/>
  <c r="O210" i="12" s="1"/>
  <c r="Q211" i="12"/>
  <c r="Q210" i="12" s="1"/>
  <c r="U211" i="12"/>
  <c r="G212" i="12"/>
  <c r="M212" i="12" s="1"/>
  <c r="I212" i="12"/>
  <c r="K212" i="12"/>
  <c r="K210" i="12" s="1"/>
  <c r="O212" i="12"/>
  <c r="Q212" i="12"/>
  <c r="U212" i="12"/>
  <c r="U210" i="12" s="1"/>
  <c r="I213" i="12"/>
  <c r="Q213" i="12"/>
  <c r="U213" i="12"/>
  <c r="G214" i="12"/>
  <c r="G213" i="12" s="1"/>
  <c r="I214" i="12"/>
  <c r="K214" i="12"/>
  <c r="K213" i="12" s="1"/>
  <c r="M214" i="12"/>
  <c r="M213" i="12" s="1"/>
  <c r="O214" i="12"/>
  <c r="O213" i="12" s="1"/>
  <c r="Q214" i="12"/>
  <c r="U214" i="12"/>
  <c r="I20" i="1"/>
  <c r="I19" i="1"/>
  <c r="I18" i="1"/>
  <c r="I17" i="1"/>
  <c r="I16" i="1"/>
  <c r="I72" i="1"/>
  <c r="G27" i="1"/>
  <c r="G25" i="1"/>
  <c r="G26" i="1" s="1"/>
  <c r="F40" i="1"/>
  <c r="G23" i="1" s="1"/>
  <c r="G40" i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G24" i="1" l="1"/>
  <c r="G29" i="1" s="1"/>
  <c r="G28" i="1"/>
  <c r="M81" i="12"/>
  <c r="M95" i="12"/>
  <c r="M190" i="12"/>
  <c r="I126" i="12"/>
  <c r="M105" i="12"/>
  <c r="M48" i="12"/>
  <c r="I190" i="12"/>
  <c r="O165" i="12"/>
  <c r="K95" i="12"/>
  <c r="O73" i="12"/>
  <c r="M68" i="12"/>
  <c r="M67" i="12" s="1"/>
  <c r="M34" i="12"/>
  <c r="M33" i="12" s="1"/>
  <c r="I23" i="12"/>
  <c r="M211" i="12"/>
  <c r="M210" i="12" s="1"/>
  <c r="Q184" i="12"/>
  <c r="I184" i="12"/>
  <c r="M166" i="12"/>
  <c r="M165" i="12" s="1"/>
  <c r="M159" i="12"/>
  <c r="M143" i="12"/>
  <c r="M136" i="12"/>
  <c r="M135" i="12" s="1"/>
  <c r="M127" i="12"/>
  <c r="M126" i="12" s="1"/>
  <c r="U95" i="12"/>
  <c r="I95" i="12"/>
  <c r="G95" i="12"/>
  <c r="Q81" i="12"/>
  <c r="I81" i="12"/>
  <c r="M74" i="12"/>
  <c r="M73" i="12" s="1"/>
  <c r="M64" i="12"/>
  <c r="M61" i="12" s="1"/>
  <c r="M53" i="12"/>
  <c r="M35" i="12"/>
  <c r="Q23" i="12"/>
  <c r="G23" i="12"/>
  <c r="M24" i="12"/>
  <c r="M23" i="12" s="1"/>
  <c r="Q16" i="12"/>
  <c r="G16" i="12"/>
  <c r="M17" i="12"/>
  <c r="M16" i="12" s="1"/>
  <c r="Q8" i="12"/>
  <c r="G8" i="12"/>
  <c r="M9" i="12"/>
  <c r="M8" i="12" s="1"/>
  <c r="Q126" i="12"/>
  <c r="Q73" i="12"/>
  <c r="I73" i="12"/>
  <c r="Q190" i="12"/>
  <c r="O126" i="12"/>
  <c r="G190" i="12"/>
  <c r="M175" i="12"/>
  <c r="O105" i="12"/>
  <c r="G105" i="12"/>
  <c r="Q95" i="12"/>
  <c r="O81" i="12"/>
  <c r="G81" i="12"/>
  <c r="Q67" i="12"/>
  <c r="I67" i="12"/>
  <c r="U35" i="12"/>
  <c r="K35" i="12"/>
  <c r="O23" i="12"/>
  <c r="I21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<sst xmlns="http://schemas.openxmlformats.org/spreadsheetml/2006/main" count="945" uniqueCount="469">
  <si>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</si>
  <si>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</si>
  <si>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</si>
  <si>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</si>
  <si>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</si>
  <si>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</si>
  <si>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</si>
  <si>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</si>
  <si>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</si>
  <si>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</si>
  <si>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</si>
  <si>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</si>
  <si>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</si>
  <si>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</si>
  <si>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</si>
  <si>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</si>
  <si>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</si>
  <si>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</si>
  <si>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</si>
  <si>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</si>
  <si>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</si>
  <si>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</si>
  <si>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</si>
  <si>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</si>
  <si>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</si>
  <si>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</si>
  <si>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</si>
  <si>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</si>
  <si>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</si>
  <si>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</si>
  <si>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</si>
  <si>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</si>
  <si>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</si>
  <si>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</si>
  <si>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</si>
  <si>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</si>
  <si>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</si>
  <si>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</si>
  <si>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</si>
  <si>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</si>
  <si>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</si>
  <si>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</si>
  <si>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</si>
  <si>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Otaslavice</t>
  </si>
  <si>
    <t>Rozpočet:</t>
  </si>
  <si>
    <t>Misto</t>
  </si>
  <si>
    <t>Oprava 6 bytových jednotek</t>
  </si>
  <si>
    <t>Obec Otaslavice</t>
  </si>
  <si>
    <t>343</t>
  </si>
  <si>
    <t>79806</t>
  </si>
  <si>
    <t>00288586</t>
  </si>
  <si>
    <t>CZ00288586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</si>
  <si>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</si>
  <si>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</si>
  <si>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</si>
  <si>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</si>
  <si>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</si>
  <si>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</si>
  <si>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</si>
  <si>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</si>
  <si>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</si>
  <si>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</si>
  <si>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</si>
  <si>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</si>
  <si>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</si>
  <si>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</si>
  <si>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</si>
  <si>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</si>
  <si>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</si>
  <si>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</si>
  <si>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</si>
  <si>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</si>
  <si>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</si>
  <si>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</si>
  <si>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</si>
  <si>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</si>
  <si>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</si>
  <si>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</si>
  <si>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</si>
  <si>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</si>
  <si>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</si>
  <si>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</si>
  <si>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</si>
  <si>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</si>
  <si>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</si>
  <si>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</si>
  <si>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735</t>
  </si>
  <si>
    <t>Otopná tělesa</t>
  </si>
  <si>
    <t>762</t>
  </si>
  <si>
    <t>Konstrukce tesařské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</si>
  <si>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</si>
  <si>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</si>
  <si>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</si>
  <si>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</si>
  <si>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</si>
  <si>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</si>
  <si>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</si>
  <si>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</si>
  <si>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784</t>
  </si>
  <si>
    <t>Malby</t>
  </si>
  <si>
    <t>M21</t>
  </si>
  <si>
    <t>Elektromontáže</t>
  </si>
  <si>
    <t>M24</t>
  </si>
  <si>
    <t>Montáže vzduchotechnických zař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</si>
  <si>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</si>
  <si>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</si>
  <si>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</si>
  <si>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</si>
  <si>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</si>
  <si>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</si>
  <si>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</si>
  <si>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</si>
  <si>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</si>
  <si>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</si>
  <si>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</si>
  <si>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</si>
  <si>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</si>
  <si>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</si>
  <si>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</si>
  <si>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</si>
  <si>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</si>
  <si>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</si>
  <si>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</si>
  <si>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</si>
  <si>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</si>
  <si>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</si>
  <si>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</si>
  <si>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</si>
  <si>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</si>
  <si>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</si>
  <si>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</si>
  <si>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</si>
  <si>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</si>
  <si>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342012121R00</t>
  </si>
  <si>
    <t>Příčka SDK tl.75 mm,ocel.kce,1x oplášť., RB 12,5mm</t>
  </si>
  <si>
    <t>m2</t>
  </si>
  <si>
    <t>POL1_0</t>
  </si>
  <si>
    <t>chodba/kuchyň:4*1,9*2,6</t>
  </si>
  <si>
    <t>VV</t>
  </si>
  <si>
    <t>342013323R00</t>
  </si>
  <si>
    <t>Příčka SDKtl.150 mm,ocel.kce,2x oplášť.,RBI 12,5mm</t>
  </si>
  <si>
    <t>koupelna/kuchyň:4*2,6*(3,1+2,5)</t>
  </si>
  <si>
    <t>dveřní otvor:-4*1,4</t>
  </si>
  <si>
    <t>311271176R00</t>
  </si>
  <si>
    <t>Zdivo z tvárnic Ytong hladkých tl. 25 cm</t>
  </si>
  <si>
    <t>podezdívka v koupelnách:4*0,75*(2,2+2,5)</t>
  </si>
  <si>
    <t>416021121R00</t>
  </si>
  <si>
    <t>Podhledy SDK, kovová.kce CD. 1x deska RB 12,5 mm</t>
  </si>
  <si>
    <t>zádveří, předsíň, kuchyň:4*(2,6+5,6+5,6)</t>
  </si>
  <si>
    <t>416021123R00</t>
  </si>
  <si>
    <t>Podhledy SDK, kovová.kce CD. 1x deska RBI 12,5 mm</t>
  </si>
  <si>
    <t>koupelny:4*5,5</t>
  </si>
  <si>
    <t>411100040RAA</t>
  </si>
  <si>
    <t>Částečná výměna trámového stropu za železobetonový, I č.20, plech VSŽ, betonová mazanina se sítí</t>
  </si>
  <si>
    <t>POL2_0</t>
  </si>
  <si>
    <t>612421231RT2</t>
  </si>
  <si>
    <t>Oprava vápen.omítek stěn do 10 % pl. - štukových, s použitím suché maltové směsi</t>
  </si>
  <si>
    <t>4*2,6*(4,6+5,9+4,6+5,9+4,6+4,4+4,6+4,4)</t>
  </si>
  <si>
    <t>otvory:-4*(2,4*1,5+2,0*2,0+0,9*2,0+1,0*2,0+0,5*0,6)</t>
  </si>
  <si>
    <t>612100020RAA</t>
  </si>
  <si>
    <t>Začištění omítek kolem oken a dveří, podlah a obkladů</t>
  </si>
  <si>
    <t>m</t>
  </si>
  <si>
    <t>okna:7*(2,4+1,5+2,4)+9*(0,45+0,6+0,45)+3*(1,2+0,6+1,2)+2*(1,5+1,5+1,5)</t>
  </si>
  <si>
    <t>dveře:4*(2,0+0,9+2,0)+4*(2,0+0,8+2,0)</t>
  </si>
  <si>
    <t>kuchyňský kout:4*(2,0+2,0+2,0)</t>
  </si>
  <si>
    <t>610991111R00</t>
  </si>
  <si>
    <t>Zakrývání výplní vnitřních otvorů</t>
  </si>
  <si>
    <t>okna:25,2+2,43+2,16+4,5</t>
  </si>
  <si>
    <t>630900020RAB</t>
  </si>
  <si>
    <t>Vybourání betonové mazaniny, tloušťka 10 cm</t>
  </si>
  <si>
    <t>642942212RT2</t>
  </si>
  <si>
    <t>Osazení zárubně do sádrokarton. příčky tl. 100 mm, včetně dodávky zárubně  700/100</t>
  </si>
  <si>
    <t>kus</t>
  </si>
  <si>
    <t>642944121RT4</t>
  </si>
  <si>
    <t>Osazení ocelových zárubní dodatečně do 2,5 m2, včetně dodávky zárubně  80x197x11 cm</t>
  </si>
  <si>
    <t>648991113RT3</t>
  </si>
  <si>
    <t>Osazení parapet.desek plast. a lamin. š.nad 20cm, včetně dodávky plastové parapetní desky š. 300 mm</t>
  </si>
  <si>
    <t>9*0,45+7*2,4+3*1,2+2*1,5</t>
  </si>
  <si>
    <t>941955001R00</t>
  </si>
  <si>
    <t>Lešení lehké pomocné, výška podlahy do 1,2 m</t>
  </si>
  <si>
    <t>952901111R00</t>
  </si>
  <si>
    <t>Vyčištění budov o výšce podlaží do 4 m</t>
  </si>
  <si>
    <t>byty:4*(26,8+5,6+5,6+5,5+2,6)</t>
  </si>
  <si>
    <t>pavlač, schodiště:1,5*25,0+2,4*6,4</t>
  </si>
  <si>
    <t>krajní byty - částečně po montáží oken:2*10,0*2,0</t>
  </si>
  <si>
    <t>Vyčištění meziprostoru pod podlahou:4*(26,8+5,6+5,6+5,5+2,6)</t>
  </si>
  <si>
    <t>965081713R00</t>
  </si>
  <si>
    <t>Bourání dlažeb keramických tl.10 mm, nad 1 m2</t>
  </si>
  <si>
    <t>962036125R00</t>
  </si>
  <si>
    <t>DMTZ SDK příčky, 2x kov.kce., 2x opláštěné 12,5 mm</t>
  </si>
  <si>
    <t>4*2,6*(3,1+1,9+2,5+2,3)</t>
  </si>
  <si>
    <t>4*2,6*(1,2+0,6)</t>
  </si>
  <si>
    <t>968061112R00</t>
  </si>
  <si>
    <t>Vyvěšení dřevěných okenních křídel pl. do 1,5 m2</t>
  </si>
  <si>
    <t>7*3+9*1+3*1+2*2</t>
  </si>
  <si>
    <t>968061125R00</t>
  </si>
  <si>
    <t>Vyvěšení dřevěných dveřních křídel pl. do 2 m2</t>
  </si>
  <si>
    <t>968062244R00</t>
  </si>
  <si>
    <t>Vybourání dřevěných rámů oken jednoduch. pl. 1 m2</t>
  </si>
  <si>
    <t>9*0,27+3*0,72</t>
  </si>
  <si>
    <t>968062246R00</t>
  </si>
  <si>
    <t>Vybourání dřevěných rámů oken jednoduch. pl. 4 m2</t>
  </si>
  <si>
    <t>7*3,6+2*2,25</t>
  </si>
  <si>
    <t>963016111R00</t>
  </si>
  <si>
    <t>DMTZ podhledu SDK, kovová kce., 1xoplášť.12,5 mm</t>
  </si>
  <si>
    <t>979100014RAB</t>
  </si>
  <si>
    <t>Odvoz suti a vyb.hmot do 15 km, vnitrost. 25 m, svislá doprava z 2.NP ručním nošením</t>
  </si>
  <si>
    <t>t</t>
  </si>
  <si>
    <t>979990107R00</t>
  </si>
  <si>
    <t>Poplatek za skládku suti - směs betonu,cihel,dřeva</t>
  </si>
  <si>
    <t>975021211R00</t>
  </si>
  <si>
    <t>Podchycení zdiva pod stropem při tl.zdi do 45 cm</t>
  </si>
  <si>
    <t>999281148R00</t>
  </si>
  <si>
    <t>Přesun hmot pro opravy a údržbu do v. 12 m,nošením</t>
  </si>
  <si>
    <t>711212002R00</t>
  </si>
  <si>
    <t>Hydroizolační povlak - nátěr nebo stěrka</t>
  </si>
  <si>
    <t>koupelny:4*22,0+4*2,0*2,0</t>
  </si>
  <si>
    <t>711212601R00</t>
  </si>
  <si>
    <t>Těsnicí pás do spoje podlaha - stěna</t>
  </si>
  <si>
    <t>4*(2,5+2,2+2,5+2,2)</t>
  </si>
  <si>
    <t>998711202R00</t>
  </si>
  <si>
    <t>Přesun hmot pro izolace proti vodě, výšky do 12 m</t>
  </si>
  <si>
    <t>721176102R00</t>
  </si>
  <si>
    <t>Potrubí HT připojovací D 40 x 1,8 mm</t>
  </si>
  <si>
    <t>721176103R00</t>
  </si>
  <si>
    <t>Potrubí HT připojovací D 50 x 1,8 mm</t>
  </si>
  <si>
    <t>721176105R00</t>
  </si>
  <si>
    <t>Potrubí HT připojovací D 110 x 2,7 mm</t>
  </si>
  <si>
    <t>721176115R00</t>
  </si>
  <si>
    <t>Potrubí HT odpadní svislé D 110 x 2,7 mm</t>
  </si>
  <si>
    <t>721273200R00</t>
  </si>
  <si>
    <t>Souprava ventilační střešní HL</t>
  </si>
  <si>
    <t>721290111R00</t>
  </si>
  <si>
    <t>Zkouška těsnosti kanalizace vodou</t>
  </si>
  <si>
    <t>998721202R00</t>
  </si>
  <si>
    <t>Přesun hmot pro vnitřní kanalizaci, výšky do 12 m</t>
  </si>
  <si>
    <t>722264111R00</t>
  </si>
  <si>
    <t xml:space="preserve">Vodoměr bytový SV </t>
  </si>
  <si>
    <t>722172311R00</t>
  </si>
  <si>
    <t>Potrubí z PPR, studená, D 20x2,8 mm, vč.zed.výpom.</t>
  </si>
  <si>
    <t>722172331R00</t>
  </si>
  <si>
    <t>Potrubí z PPR, teplá, D 20x3,4 mm, vč. zed. výpom.</t>
  </si>
  <si>
    <t>722174212R00</t>
  </si>
  <si>
    <t>Montáž potrubí z plastů rovné polyf. svař. D 20 mm</t>
  </si>
  <si>
    <t>722202411R00</t>
  </si>
  <si>
    <t>Kohout kulový nerozebíratelný PP-R INSTAPLAST D 16</t>
  </si>
  <si>
    <t>4*6</t>
  </si>
  <si>
    <t>722202512R00</t>
  </si>
  <si>
    <t>Ventil přímý PP-R INSTAPLAST D 20x1/2"</t>
  </si>
  <si>
    <t>722202522R00</t>
  </si>
  <si>
    <t>Ventil přímý s výpustí PP-R INSTAPLAST D 20x1/2"</t>
  </si>
  <si>
    <t>I07709012T</t>
  </si>
  <si>
    <t>Nástěnka - 20x1/2"; PE</t>
  </si>
  <si>
    <t>POL3_0</t>
  </si>
  <si>
    <t>722175112R00</t>
  </si>
  <si>
    <t>Montáž tvarovek plast polyf.svař.jeden spoj D 20mm</t>
  </si>
  <si>
    <t>722280107R00</t>
  </si>
  <si>
    <t>Tlaková zkouška vodovodního potrubí</t>
  </si>
  <si>
    <t>722290234R00</t>
  </si>
  <si>
    <t>Proplach a dezinfekce vodovod.potrubí</t>
  </si>
  <si>
    <t>998722202R00</t>
  </si>
  <si>
    <t>Přesun hmot pro vnitřní vodovod, výšky do 12 m</t>
  </si>
  <si>
    <t>723120204R00</t>
  </si>
  <si>
    <t>Potrubí ocelové závitové černé svařované DN 25</t>
  </si>
  <si>
    <t>723200001RA0</t>
  </si>
  <si>
    <t>Montáž plynových spotřebičů</t>
  </si>
  <si>
    <t>723213201R00</t>
  </si>
  <si>
    <t>Armatura přírubová - kohout kulový</t>
  </si>
  <si>
    <t>soubor</t>
  </si>
  <si>
    <t>723219101R00</t>
  </si>
  <si>
    <t>Montáž armatury přírubové plynovodní</t>
  </si>
  <si>
    <t>723190909R00</t>
  </si>
  <si>
    <t>Zkouška tlaková  plynového potrubí</t>
  </si>
  <si>
    <t>4841735101R</t>
  </si>
  <si>
    <t>Kotel kondenzační nástěnný, deskový, vestavěný zásobník</t>
  </si>
  <si>
    <t>314269712R00</t>
  </si>
  <si>
    <t>Komín. hlavice odkouření, DN 110 mm</t>
  </si>
  <si>
    <t>998723202R00</t>
  </si>
  <si>
    <t>Přesun hmot pro vnitřní plynovod, výšky do 12 m</t>
  </si>
  <si>
    <t>725820801R00</t>
  </si>
  <si>
    <t>Demontáž baterie nástěnné do G 3/4</t>
  </si>
  <si>
    <t>725290030RA0</t>
  </si>
  <si>
    <t>Demontáž vany, včetně baterie a obezdění</t>
  </si>
  <si>
    <t>725290020RA0</t>
  </si>
  <si>
    <t>Demontáž umyvadla včetně baterie a konzol</t>
  </si>
  <si>
    <t>725310823R00</t>
  </si>
  <si>
    <t>Demontáž dřezů 1dílných v kuchyňské sestavě</t>
  </si>
  <si>
    <t>725845111RT2</t>
  </si>
  <si>
    <t>Baterie sprchová nástěnná ruční</t>
  </si>
  <si>
    <t>725823121R00</t>
  </si>
  <si>
    <t>Baterie umyvadlová stoján. ruční, vč. otvír.odpadu</t>
  </si>
  <si>
    <t>725319101R00</t>
  </si>
  <si>
    <t>Montáž dřezů jednoduchých</t>
  </si>
  <si>
    <t>725314290R00</t>
  </si>
  <si>
    <t>Příslušenství k dřezu v kuchyňské sestavě</t>
  </si>
  <si>
    <t>55230700R</t>
  </si>
  <si>
    <t>Dřez nerez s odkládací plochou</t>
  </si>
  <si>
    <t>725037112R00</t>
  </si>
  <si>
    <t>Umyvadlo na šrouby 55 cm, bílé, s otvorem</t>
  </si>
  <si>
    <t>725200030RA0</t>
  </si>
  <si>
    <t>Montáž zařizovacích předmětů - umyvadlo</t>
  </si>
  <si>
    <t>725823114R00</t>
  </si>
  <si>
    <t>Baterie dřezová stojánková ruční, bez otvír.odpadu</t>
  </si>
  <si>
    <t>725100006RA0</t>
  </si>
  <si>
    <t>Klozet kombi</t>
  </si>
  <si>
    <t>725249101R00</t>
  </si>
  <si>
    <t>Montáž sprchových boxů</t>
  </si>
  <si>
    <t>Sprchový kout</t>
  </si>
  <si>
    <t>725860411R00</t>
  </si>
  <si>
    <t>Koleno připojovací pro pračku a myčku HL 19, G 1"</t>
  </si>
  <si>
    <t>725860202R00</t>
  </si>
  <si>
    <t>Sifon dřezový</t>
  </si>
  <si>
    <t>725860211R00</t>
  </si>
  <si>
    <t>Sifon umyvadlový</t>
  </si>
  <si>
    <t>725860224R00</t>
  </si>
  <si>
    <t>Sifon ke sprchové vaničce</t>
  </si>
  <si>
    <t>998725202R00</t>
  </si>
  <si>
    <t>Přesun hmot pro zařizovací předměty, výšky do 12 m</t>
  </si>
  <si>
    <t>735179110R00</t>
  </si>
  <si>
    <t>Montáž otopných těles koupelnových (žebříků)</t>
  </si>
  <si>
    <t>735156920R00</t>
  </si>
  <si>
    <t>Tlakové zkoušky otopných těles</t>
  </si>
  <si>
    <t>735156672R00</t>
  </si>
  <si>
    <t>Otopná tělesa panelová 600/2300</t>
  </si>
  <si>
    <t>735156681R00</t>
  </si>
  <si>
    <t>Otopná tělesa panelová 900/ 500</t>
  </si>
  <si>
    <t>484518103R</t>
  </si>
  <si>
    <t xml:space="preserve">Těleso otopné trubkové </t>
  </si>
  <si>
    <t>733178112RT1</t>
  </si>
  <si>
    <t>Potrubí vícevrstvé, D 16 x 2 mm, lisovaný spoj, mosazné press fitinky</t>
  </si>
  <si>
    <t>4*25,0</t>
  </si>
  <si>
    <t>998735202R00</t>
  </si>
  <si>
    <t>Přesun hmot pro otopná tělesa, výšky do 12 m</t>
  </si>
  <si>
    <t>762521811R00</t>
  </si>
  <si>
    <t>Demontáž podlah bez polštářů z prken tl. do 3,2 cm</t>
  </si>
  <si>
    <t>4*(26,8+5,6+5,6+2,6)</t>
  </si>
  <si>
    <t>762510040RA0</t>
  </si>
  <si>
    <t>Vyrovnání nosných dřevěných trámů podlahy, D + M příložek včetně lepení</t>
  </si>
  <si>
    <t>762512125R00</t>
  </si>
  <si>
    <t>Položení podlah. desek ve dvou vrstvách šroubovan.</t>
  </si>
  <si>
    <t>763614232RT6</t>
  </si>
  <si>
    <t>M.podlahy z desek nad tl.18 mm, P+D, šroubov., vč. dodávky desky OSB ECO 3N tl. 22 mm</t>
  </si>
  <si>
    <t>2 vrstvy:2* 162,4</t>
  </si>
  <si>
    <t>998762202R00</t>
  </si>
  <si>
    <t>Přesun hmot pro tesařské konstrukce, výšky do 12 m</t>
  </si>
  <si>
    <t>766670010RA0</t>
  </si>
  <si>
    <t>Okno plastové jednokřídlové typové, 450x 600 mm</t>
  </si>
  <si>
    <t>766670022RAC</t>
  </si>
  <si>
    <t>Okno plastové dvoukřídlové typové, 2400 x 1500 mm</t>
  </si>
  <si>
    <t>766670022RAB</t>
  </si>
  <si>
    <t>Okno plastové dvoukřídlové typové, 1500 x 1500 mm</t>
  </si>
  <si>
    <t>766670010RAB</t>
  </si>
  <si>
    <t>Okno plastové jednokřídlové typové, 1200 x 600 mm</t>
  </si>
  <si>
    <t>766812840R00</t>
  </si>
  <si>
    <t>Demontáž kuchyňských linek</t>
  </si>
  <si>
    <t>766810010RAE</t>
  </si>
  <si>
    <t>Kuchyňské linky dodávka a montáž</t>
  </si>
  <si>
    <t>61160101R</t>
  </si>
  <si>
    <t>Dveře vnitřní hladké plné 1kř. 60x197 bílé</t>
  </si>
  <si>
    <t>766660010RA0</t>
  </si>
  <si>
    <t>Montáž dveří jednokřídlových šířky 60 cm</t>
  </si>
  <si>
    <t>61160103R</t>
  </si>
  <si>
    <t>Dveře vnitřní hladké plné 1kř. 80x197 bílé</t>
  </si>
  <si>
    <t>766660014RA0</t>
  </si>
  <si>
    <t>Montáž dveří jednokřídlových šířky 80 cm</t>
  </si>
  <si>
    <t>54914582R</t>
  </si>
  <si>
    <t xml:space="preserve">Kliky se štítem </t>
  </si>
  <si>
    <t>549146430R</t>
  </si>
  <si>
    <t>Bezpečnostní kování Klika-knoflík Cr</t>
  </si>
  <si>
    <t>61165631R</t>
  </si>
  <si>
    <t>Dveře vchodové bezpečnostní tep.izol., AL, D + M včetně zapravení ostění</t>
  </si>
  <si>
    <t>766660016RA0</t>
  </si>
  <si>
    <t>Montáž dveří jednokřídlových šířky 90 cm</t>
  </si>
  <si>
    <t>998766202R00</t>
  </si>
  <si>
    <t>Přesun hmot pro truhlářské konstr., výšky do 12 m</t>
  </si>
  <si>
    <t>771577113R00</t>
  </si>
  <si>
    <t>Lišta hliníková přechodová, stejná výška dlaždic</t>
  </si>
  <si>
    <t>chodba/koupelna:4*0,7</t>
  </si>
  <si>
    <t>771101210R00</t>
  </si>
  <si>
    <t>Penetrace podkladu pod dlažby</t>
  </si>
  <si>
    <t>771570014RA0</t>
  </si>
  <si>
    <t>Dlažba z dlaždic keramických 30 x 30 cm</t>
  </si>
  <si>
    <t>998771202R00</t>
  </si>
  <si>
    <t>Přesun hmot pro podlahy z dlaždic, výšky do 12 m</t>
  </si>
  <si>
    <t>776511810R00</t>
  </si>
  <si>
    <t>Odstranění PVC a koberců lepených bez podložky</t>
  </si>
  <si>
    <t>776401800R00</t>
  </si>
  <si>
    <t>Demontáž soklíků nebo lišt, pryžových nebo z PVC</t>
  </si>
  <si>
    <t>4*(4,6+5,9+5,9+4,6-2,9+3,2+1,8+1,8+3,2-2,0+4,4+1,2+2,3+2,3-1,6+1,9+0,7+1,3-0,6)</t>
  </si>
  <si>
    <t>776521100RT1</t>
  </si>
  <si>
    <t>Lepení povlak.podlah z pásů PVC na Chemopren, pouze položení - PVC ve specifikaci</t>
  </si>
  <si>
    <t>28412245R</t>
  </si>
  <si>
    <t>Podlahovina PVC Novoflor Standard  1500x1,5</t>
  </si>
  <si>
    <t>162,4*1,05</t>
  </si>
  <si>
    <t>776421100RU1</t>
  </si>
  <si>
    <t>Lepení podlahových soklíků z PVC a vinylu, včetně dodávky soklíku PVC</t>
  </si>
  <si>
    <t>152,4-4*(2,3+2,3-1,2)</t>
  </si>
  <si>
    <t>998776202R00</t>
  </si>
  <si>
    <t>Přesun hmot pro podlahy povlakové, výšky do 12 m</t>
  </si>
  <si>
    <t>781900010RA0</t>
  </si>
  <si>
    <t>Odsekání obkladů vnitřních</t>
  </si>
  <si>
    <t>koupelna:4*(2*(2,2+2,5+2,2+2,5-2,0))</t>
  </si>
  <si>
    <t>kuchyň:4*(1,5*(1,0+3,1+1,0))</t>
  </si>
  <si>
    <t>781101111R00</t>
  </si>
  <si>
    <t>Vyrovnání podkladu maltou ze SMS tl. do 7 mm</t>
  </si>
  <si>
    <t>781415114RA0</t>
  </si>
  <si>
    <t>Obklad pórovinový do tmele, nad 20 x 20 cm</t>
  </si>
  <si>
    <t>781419711R00</t>
  </si>
  <si>
    <t>Příplatek k obkladu stěn za plochu do 10 m2 jedntl</t>
  </si>
  <si>
    <t>998781202R00</t>
  </si>
  <si>
    <t>Přesun hmot pro obklady keramické, výšky do 12 m</t>
  </si>
  <si>
    <t>784111701R00</t>
  </si>
  <si>
    <t>Penetrace podkladu nátěrem Remal sádrokarton 1x</t>
  </si>
  <si>
    <t>2*19,76+2*52,64+55,2+22,0</t>
  </si>
  <si>
    <t>784191101R00</t>
  </si>
  <si>
    <t>Penetrace podkladu univerzální Primalex 1x</t>
  </si>
  <si>
    <t>358,8+138,4+222,0</t>
  </si>
  <si>
    <t>784195212R00</t>
  </si>
  <si>
    <t>Malba Primalex Plus, bílá, 2 x</t>
  </si>
  <si>
    <t>34823018R</t>
  </si>
  <si>
    <t>Svítdlo bytové stropní</t>
  </si>
  <si>
    <t>357116411R</t>
  </si>
  <si>
    <t>Rozvaděč bytový plastový</t>
  </si>
  <si>
    <t>34111032R</t>
  </si>
  <si>
    <t>Kabel silový s Cu jádrem 750 V CYKY 3 C x 1,5 mm2</t>
  </si>
  <si>
    <t>34111000R</t>
  </si>
  <si>
    <t>Kabel silový s Cu jádrem 750 V CYKY 2 x 1,5 mm2</t>
  </si>
  <si>
    <t>34111030R</t>
  </si>
  <si>
    <t>Kabel silový s Cu jádrem 750 V CYKY 3 x 1,5 mm2</t>
  </si>
  <si>
    <t>210010321RT1</t>
  </si>
  <si>
    <t>Krabice univerzální KU a odbočná KO se zapoj.,kruh, vč.dodávky krabice KU 68-1903</t>
  </si>
  <si>
    <t>210010322RT1</t>
  </si>
  <si>
    <t>Krabice rozvodná KR 97, se zapojením, kruhová, včetně dodávky KR 97/5 s víčkem</t>
  </si>
  <si>
    <t>34536494R</t>
  </si>
  <si>
    <t>Kryt spínače Tango 3558A-A653</t>
  </si>
  <si>
    <t>34536700R</t>
  </si>
  <si>
    <t>Rámeček pro spínače a zásuvky Tango 3901A-B10</t>
  </si>
  <si>
    <t>34536705R</t>
  </si>
  <si>
    <t>Rámeček pro spínače a zásuvky Tango 3901A-B20</t>
  </si>
  <si>
    <t>34536710R</t>
  </si>
  <si>
    <t>Rámeček pro spínače a zásuvky Tango 3901A-B30</t>
  </si>
  <si>
    <t>34535400R</t>
  </si>
  <si>
    <t>Strojek spínače 1pólového Tango 3558-A01340 řaz.1</t>
  </si>
  <si>
    <t>34535401R</t>
  </si>
  <si>
    <t>Strojek spínače 2pólového Tango 3558-A02340 řaz.2</t>
  </si>
  <si>
    <t>34536514R</t>
  </si>
  <si>
    <t>Kryt zásuvky 5011A-A00300</t>
  </si>
  <si>
    <t>34551618R</t>
  </si>
  <si>
    <t>Zásuvka dvojnásobná Tango 5512A-2349</t>
  </si>
  <si>
    <t>34551610R</t>
  </si>
  <si>
    <t>Zásuvka Tango 5518A-A2349</t>
  </si>
  <si>
    <t>34821325R</t>
  </si>
  <si>
    <t xml:space="preserve">Svítidlo do kuch. linky </t>
  </si>
  <si>
    <t>44985101R</t>
  </si>
  <si>
    <t xml:space="preserve">Hlásič Promat Basic </t>
  </si>
  <si>
    <t>908      R00</t>
  </si>
  <si>
    <t>Hzs-práce</t>
  </si>
  <si>
    <t>h</t>
  </si>
  <si>
    <t>728414611R00</t>
  </si>
  <si>
    <t>Montáž digestoře vestavěné</t>
  </si>
  <si>
    <t>34730000.RV1</t>
  </si>
  <si>
    <t>Digestoř recirkulační nad sporák</t>
  </si>
  <si>
    <t>005231010R</t>
  </si>
  <si>
    <t>Revize</t>
  </si>
  <si>
    <t>Soubor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</si>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</sst>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17" fillId="0" borderId="33" xfId="0" applyNumberFormat="1" applyFont="1" applyBorder="1" applyAlignment="1">
      <alignment vertical="top" wrapText="1" shrinkToFit="1"/>
    </xf>
    <xf numFmtId="172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5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106" t="s">
        <v>40</v>
      </c>
      <c r="C2" s="107"/>
      <c r="D2" s="108" t="s">
        <v>46</v>
      </c>
      <c r="E2" s="109"/>
      <c r="F2" s="109"/>
      <c r="G2" s="109"/>
      <c r="H2" s="109"/>
      <c r="I2" s="109"/>
      <c r="J2" s="110"/>
      <c r="O2" s="2"/>
    </row>
    <row r="3" spans="1:15" ht="23.25" customHeight="1" x14ac:dyDescent="0.2">
      <c r="A3" s="4"/>
      <c r="B3" s="111" t="s">
        <v>45</v>
      </c>
      <c r="C3" s="112"/>
      <c r="D3" s="113" t="s">
        <v>43</v>
      </c>
      <c r="E3" s="114"/>
      <c r="F3" s="114"/>
      <c r="G3" s="114"/>
      <c r="H3" s="114"/>
      <c r="I3" s="114"/>
      <c r="J3" s="115"/>
    </row>
    <row r="4" spans="1:15" ht="23.25" hidden="1" customHeight="1" x14ac:dyDescent="0.2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">
      <c r="A5" s="4"/>
      <c r="B5" s="47" t="s">
        <v>21</v>
      </c>
      <c r="C5" s="5"/>
      <c r="D5" s="122" t="s">
        <v>47</v>
      </c>
      <c r="E5" s="26"/>
      <c r="F5" s="26"/>
      <c r="G5" s="26"/>
      <c r="H5" s="28" t="s">
        <v>33</v>
      </c>
      <c r="I5" s="122" t="s">
        <v>50</v>
      </c>
      <c r="J5" s="11"/>
    </row>
    <row r="6" spans="1:15" ht="15.75" customHeight="1" x14ac:dyDescent="0.2">
      <c r="A6" s="4"/>
      <c r="B6" s="41"/>
      <c r="C6" s="26"/>
      <c r="D6" s="122" t="s">
        <v>48</v>
      </c>
      <c r="E6" s="26"/>
      <c r="F6" s="26"/>
      <c r="G6" s="26"/>
      <c r="H6" s="28" t="s">
        <v>34</v>
      </c>
      <c r="I6" s="122" t="s">
        <v>51</v>
      </c>
      <c r="J6" s="11"/>
    </row>
    <row r="7" spans="1:15" ht="15.75" customHeight="1" x14ac:dyDescent="0.2">
      <c r="A7" s="4"/>
      <c r="B7" s="42"/>
      <c r="C7" s="123" t="s">
        <v>49</v>
      </c>
      <c r="D7" s="105" t="s">
        <v>43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 x14ac:dyDescent="0.2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 x14ac:dyDescent="0.2">
      <c r="A16" s="193" t="s">
        <v>23</v>
      </c>
      <c r="B16" s="194" t="s">
        <v>23</v>
      </c>
      <c r="C16" s="58"/>
      <c r="D16" s="59"/>
      <c r="E16" s="83"/>
      <c r="F16" s="84"/>
      <c r="G16" s="83"/>
      <c r="H16" s="84"/>
      <c r="I16" s="83">
        <f>SUMIF(F47:F71,A16,I47:I71)+SUMIF(F47:F71,"PSU",I47:I71)</f>
        <v>0</v>
      </c>
      <c r="J16" s="93"/>
    </row>
    <row r="17" spans="1:10" ht="23.25" customHeight="1" x14ac:dyDescent="0.2">
      <c r="A17" s="193" t="s">
        <v>24</v>
      </c>
      <c r="B17" s="194" t="s">
        <v>24</v>
      </c>
      <c r="C17" s="58"/>
      <c r="D17" s="59"/>
      <c r="E17" s="83"/>
      <c r="F17" s="84"/>
      <c r="G17" s="83"/>
      <c r="H17" s="84"/>
      <c r="I17" s="83">
        <f>SUMIF(F47:F71,A17,I47:I71)</f>
        <v>0</v>
      </c>
      <c r="J17" s="93"/>
    </row>
    <row r="18" spans="1:10" ht="23.25" customHeight="1" x14ac:dyDescent="0.2">
      <c r="A18" s="193" t="s">
        <v>25</v>
      </c>
      <c r="B18" s="194" t="s">
        <v>25</v>
      </c>
      <c r="C18" s="58"/>
      <c r="D18" s="59"/>
      <c r="E18" s="83"/>
      <c r="F18" s="84"/>
      <c r="G18" s="83"/>
      <c r="H18" s="84"/>
      <c r="I18" s="83">
        <f>SUMIF(F47:F71,A18,I47:I71)</f>
        <v>0</v>
      </c>
      <c r="J18" s="93"/>
    </row>
    <row r="19" spans="1:10" ht="23.25" customHeight="1" x14ac:dyDescent="0.2">
      <c r="A19" s="193" t="s">
        <v>104</v>
      </c>
      <c r="B19" s="194" t="s">
        <v>26</v>
      </c>
      <c r="C19" s="58"/>
      <c r="D19" s="59"/>
      <c r="E19" s="83"/>
      <c r="F19" s="84"/>
      <c r="G19" s="83"/>
      <c r="H19" s="84"/>
      <c r="I19" s="83">
        <f>SUMIF(F47:F71,A19,I47:I71)</f>
        <v>0</v>
      </c>
      <c r="J19" s="93"/>
    </row>
    <row r="20" spans="1:10" ht="23.25" customHeight="1" x14ac:dyDescent="0.2">
      <c r="A20" s="193" t="s">
        <v>105</v>
      </c>
      <c r="B20" s="194" t="s">
        <v>27</v>
      </c>
      <c r="C20" s="58"/>
      <c r="D20" s="59"/>
      <c r="E20" s="83"/>
      <c r="F20" s="84"/>
      <c r="G20" s="83"/>
      <c r="H20" s="84"/>
      <c r="I20" s="83">
        <f>SUMIF(F47:F71,A20,I47:I71)</f>
        <v>0</v>
      </c>
      <c r="J20" s="93"/>
    </row>
    <row r="21" spans="1:10" ht="23.25" customHeight="1" x14ac:dyDescent="0.2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25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25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43535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 x14ac:dyDescent="0.2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 x14ac:dyDescent="0.2">
      <c r="A39" s="131">
        <v>1</v>
      </c>
      <c r="B39" s="137"/>
      <c r="C39" s="138"/>
      <c r="D39" s="139"/>
      <c r="E39" s="139"/>
      <c r="F39" s="147">
        <f>' Pol'!AC216</f>
        <v>0</v>
      </c>
      <c r="G39" s="148">
        <f>' Pol'!AD216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 x14ac:dyDescent="0.2">
      <c r="A40" s="131"/>
      <c r="B40" s="141" t="s">
        <v>52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 x14ac:dyDescent="0.25">
      <c r="B44" s="161" t="s">
        <v>54</v>
      </c>
    </row>
    <row r="46" spans="1:10" ht="25.5" customHeight="1" x14ac:dyDescent="0.2">
      <c r="A46" s="162"/>
      <c r="B46" s="168" t="s">
        <v>16</v>
      </c>
      <c r="C46" s="168" t="s">
        <v>5</v>
      </c>
      <c r="D46" s="169"/>
      <c r="E46" s="169"/>
      <c r="F46" s="172" t="s">
        <v>55</v>
      </c>
      <c r="G46" s="172"/>
      <c r="H46" s="172"/>
      <c r="I46" s="173" t="s">
        <v>28</v>
      </c>
      <c r="J46" s="173"/>
    </row>
    <row r="47" spans="1:10" ht="25.5" customHeight="1" x14ac:dyDescent="0.2">
      <c r="A47" s="163"/>
      <c r="B47" s="174" t="s">
        <v>56</v>
      </c>
      <c r="C47" s="175" t="s">
        <v>57</v>
      </c>
      <c r="D47" s="176"/>
      <c r="E47" s="176"/>
      <c r="F47" s="180" t="s">
        <v>23</v>
      </c>
      <c r="G47" s="181"/>
      <c r="H47" s="181"/>
      <c r="I47" s="182">
        <f>' Pol'!G8</f>
        <v>0</v>
      </c>
      <c r="J47" s="182"/>
    </row>
    <row r="48" spans="1:10" ht="25.5" customHeight="1" x14ac:dyDescent="0.2">
      <c r="A48" s="163"/>
      <c r="B48" s="166" t="s">
        <v>58</v>
      </c>
      <c r="C48" s="165" t="s">
        <v>59</v>
      </c>
      <c r="D48" s="167"/>
      <c r="E48" s="167"/>
      <c r="F48" s="183" t="s">
        <v>23</v>
      </c>
      <c r="G48" s="184"/>
      <c r="H48" s="184"/>
      <c r="I48" s="185">
        <f>' Pol'!G16</f>
        <v>0</v>
      </c>
      <c r="J48" s="185"/>
    </row>
    <row r="49" spans="1:10" ht="25.5" customHeight="1" x14ac:dyDescent="0.2">
      <c r="A49" s="163"/>
      <c r="B49" s="166" t="s">
        <v>60</v>
      </c>
      <c r="C49" s="165" t="s">
        <v>61</v>
      </c>
      <c r="D49" s="167"/>
      <c r="E49" s="167"/>
      <c r="F49" s="183" t="s">
        <v>23</v>
      </c>
      <c r="G49" s="184"/>
      <c r="H49" s="184"/>
      <c r="I49" s="185">
        <f>' Pol'!G23</f>
        <v>0</v>
      </c>
      <c r="J49" s="185"/>
    </row>
    <row r="50" spans="1:10" ht="25.5" customHeight="1" x14ac:dyDescent="0.2">
      <c r="A50" s="163"/>
      <c r="B50" s="166" t="s">
        <v>62</v>
      </c>
      <c r="C50" s="165" t="s">
        <v>63</v>
      </c>
      <c r="D50" s="167"/>
      <c r="E50" s="167"/>
      <c r="F50" s="183" t="s">
        <v>23</v>
      </c>
      <c r="G50" s="184"/>
      <c r="H50" s="184"/>
      <c r="I50" s="185">
        <f>' Pol'!G33</f>
        <v>0</v>
      </c>
      <c r="J50" s="185"/>
    </row>
    <row r="51" spans="1:10" ht="25.5" customHeight="1" x14ac:dyDescent="0.2">
      <c r="A51" s="163"/>
      <c r="B51" s="166" t="s">
        <v>64</v>
      </c>
      <c r="C51" s="165" t="s">
        <v>65</v>
      </c>
      <c r="D51" s="167"/>
      <c r="E51" s="167"/>
      <c r="F51" s="183" t="s">
        <v>23</v>
      </c>
      <c r="G51" s="184"/>
      <c r="H51" s="184"/>
      <c r="I51" s="185">
        <f>' Pol'!G35</f>
        <v>0</v>
      </c>
      <c r="J51" s="185"/>
    </row>
    <row r="52" spans="1:10" ht="25.5" customHeight="1" x14ac:dyDescent="0.2">
      <c r="A52" s="163"/>
      <c r="B52" s="166" t="s">
        <v>66</v>
      </c>
      <c r="C52" s="165" t="s">
        <v>67</v>
      </c>
      <c r="D52" s="167"/>
      <c r="E52" s="167"/>
      <c r="F52" s="183" t="s">
        <v>23</v>
      </c>
      <c r="G52" s="184"/>
      <c r="H52" s="184"/>
      <c r="I52" s="185">
        <f>' Pol'!G40</f>
        <v>0</v>
      </c>
      <c r="J52" s="185"/>
    </row>
    <row r="53" spans="1:10" ht="25.5" customHeight="1" x14ac:dyDescent="0.2">
      <c r="A53" s="163"/>
      <c r="B53" s="166" t="s">
        <v>68</v>
      </c>
      <c r="C53" s="165" t="s">
        <v>69</v>
      </c>
      <c r="D53" s="167"/>
      <c r="E53" s="167"/>
      <c r="F53" s="183" t="s">
        <v>23</v>
      </c>
      <c r="G53" s="184"/>
      <c r="H53" s="184"/>
      <c r="I53" s="185">
        <f>' Pol'!G42</f>
        <v>0</v>
      </c>
      <c r="J53" s="185"/>
    </row>
    <row r="54" spans="1:10" ht="25.5" customHeight="1" x14ac:dyDescent="0.2">
      <c r="A54" s="163"/>
      <c r="B54" s="166" t="s">
        <v>70</v>
      </c>
      <c r="C54" s="165" t="s">
        <v>71</v>
      </c>
      <c r="D54" s="167"/>
      <c r="E54" s="167"/>
      <c r="F54" s="183" t="s">
        <v>23</v>
      </c>
      <c r="G54" s="184"/>
      <c r="H54" s="184"/>
      <c r="I54" s="185">
        <f>' Pol'!G48</f>
        <v>0</v>
      </c>
      <c r="J54" s="185"/>
    </row>
    <row r="55" spans="1:10" ht="25.5" customHeight="1" x14ac:dyDescent="0.2">
      <c r="A55" s="163"/>
      <c r="B55" s="166" t="s">
        <v>72</v>
      </c>
      <c r="C55" s="165" t="s">
        <v>73</v>
      </c>
      <c r="D55" s="167"/>
      <c r="E55" s="167"/>
      <c r="F55" s="183" t="s">
        <v>23</v>
      </c>
      <c r="G55" s="184"/>
      <c r="H55" s="184"/>
      <c r="I55" s="185">
        <f>' Pol'!G61</f>
        <v>0</v>
      </c>
      <c r="J55" s="185"/>
    </row>
    <row r="56" spans="1:10" ht="25.5" customHeight="1" x14ac:dyDescent="0.2">
      <c r="A56" s="163"/>
      <c r="B56" s="166" t="s">
        <v>74</v>
      </c>
      <c r="C56" s="165" t="s">
        <v>75</v>
      </c>
      <c r="D56" s="167"/>
      <c r="E56" s="167"/>
      <c r="F56" s="183" t="s">
        <v>23</v>
      </c>
      <c r="G56" s="184"/>
      <c r="H56" s="184"/>
      <c r="I56" s="185">
        <f>' Pol'!G65</f>
        <v>0</v>
      </c>
      <c r="J56" s="185"/>
    </row>
    <row r="57" spans="1:10" ht="25.5" customHeight="1" x14ac:dyDescent="0.2">
      <c r="A57" s="163"/>
      <c r="B57" s="166" t="s">
        <v>76</v>
      </c>
      <c r="C57" s="165" t="s">
        <v>77</v>
      </c>
      <c r="D57" s="167"/>
      <c r="E57" s="167"/>
      <c r="F57" s="183" t="s">
        <v>24</v>
      </c>
      <c r="G57" s="184"/>
      <c r="H57" s="184"/>
      <c r="I57" s="185">
        <f>' Pol'!G67</f>
        <v>0</v>
      </c>
      <c r="J57" s="185"/>
    </row>
    <row r="58" spans="1:10" ht="25.5" customHeight="1" x14ac:dyDescent="0.2">
      <c r="A58" s="163"/>
      <c r="B58" s="166" t="s">
        <v>78</v>
      </c>
      <c r="C58" s="165" t="s">
        <v>79</v>
      </c>
      <c r="D58" s="167"/>
      <c r="E58" s="167"/>
      <c r="F58" s="183" t="s">
        <v>24</v>
      </c>
      <c r="G58" s="184"/>
      <c r="H58" s="184"/>
      <c r="I58" s="185">
        <f>' Pol'!G73</f>
        <v>0</v>
      </c>
      <c r="J58" s="185"/>
    </row>
    <row r="59" spans="1:10" ht="25.5" customHeight="1" x14ac:dyDescent="0.2">
      <c r="A59" s="163"/>
      <c r="B59" s="166" t="s">
        <v>80</v>
      </c>
      <c r="C59" s="165" t="s">
        <v>81</v>
      </c>
      <c r="D59" s="167"/>
      <c r="E59" s="167"/>
      <c r="F59" s="183" t="s">
        <v>24</v>
      </c>
      <c r="G59" s="184"/>
      <c r="H59" s="184"/>
      <c r="I59" s="185">
        <f>' Pol'!G81</f>
        <v>0</v>
      </c>
      <c r="J59" s="185"/>
    </row>
    <row r="60" spans="1:10" ht="25.5" customHeight="1" x14ac:dyDescent="0.2">
      <c r="A60" s="163"/>
      <c r="B60" s="166" t="s">
        <v>82</v>
      </c>
      <c r="C60" s="165" t="s">
        <v>83</v>
      </c>
      <c r="D60" s="167"/>
      <c r="E60" s="167"/>
      <c r="F60" s="183" t="s">
        <v>24</v>
      </c>
      <c r="G60" s="184"/>
      <c r="H60" s="184"/>
      <c r="I60" s="185">
        <f>' Pol'!G95</f>
        <v>0</v>
      </c>
      <c r="J60" s="185"/>
    </row>
    <row r="61" spans="1:10" ht="25.5" customHeight="1" x14ac:dyDescent="0.2">
      <c r="A61" s="163"/>
      <c r="B61" s="166" t="s">
        <v>84</v>
      </c>
      <c r="C61" s="165" t="s">
        <v>85</v>
      </c>
      <c r="D61" s="167"/>
      <c r="E61" s="167"/>
      <c r="F61" s="183" t="s">
        <v>24</v>
      </c>
      <c r="G61" s="184"/>
      <c r="H61" s="184"/>
      <c r="I61" s="185">
        <f>' Pol'!G105</f>
        <v>0</v>
      </c>
      <c r="J61" s="185"/>
    </row>
    <row r="62" spans="1:10" ht="25.5" customHeight="1" x14ac:dyDescent="0.2">
      <c r="A62" s="163"/>
      <c r="B62" s="166" t="s">
        <v>86</v>
      </c>
      <c r="C62" s="165" t="s">
        <v>87</v>
      </c>
      <c r="D62" s="167"/>
      <c r="E62" s="167"/>
      <c r="F62" s="183" t="s">
        <v>24</v>
      </c>
      <c r="G62" s="184"/>
      <c r="H62" s="184"/>
      <c r="I62" s="185">
        <f>' Pol'!G126</f>
        <v>0</v>
      </c>
      <c r="J62" s="185"/>
    </row>
    <row r="63" spans="1:10" ht="25.5" customHeight="1" x14ac:dyDescent="0.2">
      <c r="A63" s="163"/>
      <c r="B63" s="166" t="s">
        <v>88</v>
      </c>
      <c r="C63" s="165" t="s">
        <v>89</v>
      </c>
      <c r="D63" s="167"/>
      <c r="E63" s="167"/>
      <c r="F63" s="183" t="s">
        <v>24</v>
      </c>
      <c r="G63" s="184"/>
      <c r="H63" s="184"/>
      <c r="I63" s="185">
        <f>' Pol'!G135</f>
        <v>0</v>
      </c>
      <c r="J63" s="185"/>
    </row>
    <row r="64" spans="1:10" ht="25.5" customHeight="1" x14ac:dyDescent="0.2">
      <c r="A64" s="163"/>
      <c r="B64" s="166" t="s">
        <v>90</v>
      </c>
      <c r="C64" s="165" t="s">
        <v>91</v>
      </c>
      <c r="D64" s="167"/>
      <c r="E64" s="167"/>
      <c r="F64" s="183" t="s">
        <v>24</v>
      </c>
      <c r="G64" s="184"/>
      <c r="H64" s="184"/>
      <c r="I64" s="185">
        <f>' Pol'!G143</f>
        <v>0</v>
      </c>
      <c r="J64" s="185"/>
    </row>
    <row r="65" spans="1:10" ht="25.5" customHeight="1" x14ac:dyDescent="0.2">
      <c r="A65" s="163"/>
      <c r="B65" s="166" t="s">
        <v>92</v>
      </c>
      <c r="C65" s="165" t="s">
        <v>93</v>
      </c>
      <c r="D65" s="167"/>
      <c r="E65" s="167"/>
      <c r="F65" s="183" t="s">
        <v>24</v>
      </c>
      <c r="G65" s="184"/>
      <c r="H65" s="184"/>
      <c r="I65" s="185">
        <f>' Pol'!G159</f>
        <v>0</v>
      </c>
      <c r="J65" s="185"/>
    </row>
    <row r="66" spans="1:10" ht="25.5" customHeight="1" x14ac:dyDescent="0.2">
      <c r="A66" s="163"/>
      <c r="B66" s="166" t="s">
        <v>94</v>
      </c>
      <c r="C66" s="165" t="s">
        <v>95</v>
      </c>
      <c r="D66" s="167"/>
      <c r="E66" s="167"/>
      <c r="F66" s="183" t="s">
        <v>24</v>
      </c>
      <c r="G66" s="184"/>
      <c r="H66" s="184"/>
      <c r="I66" s="185">
        <f>' Pol'!G165</f>
        <v>0</v>
      </c>
      <c r="J66" s="185"/>
    </row>
    <row r="67" spans="1:10" ht="25.5" customHeight="1" x14ac:dyDescent="0.2">
      <c r="A67" s="163"/>
      <c r="B67" s="166" t="s">
        <v>96</v>
      </c>
      <c r="C67" s="165" t="s">
        <v>97</v>
      </c>
      <c r="D67" s="167"/>
      <c r="E67" s="167"/>
      <c r="F67" s="183" t="s">
        <v>24</v>
      </c>
      <c r="G67" s="184"/>
      <c r="H67" s="184"/>
      <c r="I67" s="185">
        <f>' Pol'!G175</f>
        <v>0</v>
      </c>
      <c r="J67" s="185"/>
    </row>
    <row r="68" spans="1:10" ht="25.5" customHeight="1" x14ac:dyDescent="0.2">
      <c r="A68" s="163"/>
      <c r="B68" s="166" t="s">
        <v>98</v>
      </c>
      <c r="C68" s="165" t="s">
        <v>99</v>
      </c>
      <c r="D68" s="167"/>
      <c r="E68" s="167"/>
      <c r="F68" s="183" t="s">
        <v>24</v>
      </c>
      <c r="G68" s="184"/>
      <c r="H68" s="184"/>
      <c r="I68" s="185">
        <f>' Pol'!G184</f>
        <v>0</v>
      </c>
      <c r="J68" s="185"/>
    </row>
    <row r="69" spans="1:10" ht="25.5" customHeight="1" x14ac:dyDescent="0.2">
      <c r="A69" s="163"/>
      <c r="B69" s="166" t="s">
        <v>100</v>
      </c>
      <c r="C69" s="165" t="s">
        <v>101</v>
      </c>
      <c r="D69" s="167"/>
      <c r="E69" s="167"/>
      <c r="F69" s="183" t="s">
        <v>25</v>
      </c>
      <c r="G69" s="184"/>
      <c r="H69" s="184"/>
      <c r="I69" s="185">
        <f>' Pol'!G190</f>
        <v>0</v>
      </c>
      <c r="J69" s="185"/>
    </row>
    <row r="70" spans="1:10" ht="25.5" customHeight="1" x14ac:dyDescent="0.2">
      <c r="A70" s="163"/>
      <c r="B70" s="166" t="s">
        <v>102</v>
      </c>
      <c r="C70" s="165" t="s">
        <v>103</v>
      </c>
      <c r="D70" s="167"/>
      <c r="E70" s="167"/>
      <c r="F70" s="183" t="s">
        <v>25</v>
      </c>
      <c r="G70" s="184"/>
      <c r="H70" s="184"/>
      <c r="I70" s="185">
        <f>' Pol'!G210</f>
        <v>0</v>
      </c>
      <c r="J70" s="185"/>
    </row>
    <row r="71" spans="1:10" ht="25.5" customHeight="1" x14ac:dyDescent="0.2">
      <c r="A71" s="163"/>
      <c r="B71" s="177" t="s">
        <v>104</v>
      </c>
      <c r="C71" s="178" t="s">
        <v>26</v>
      </c>
      <c r="D71" s="179"/>
      <c r="E71" s="179"/>
      <c r="F71" s="186" t="s">
        <v>104</v>
      </c>
      <c r="G71" s="187"/>
      <c r="H71" s="187"/>
      <c r="I71" s="188">
        <f>' Pol'!G213</f>
        <v>0</v>
      </c>
      <c r="J71" s="188"/>
    </row>
    <row r="72" spans="1:10" ht="25.5" customHeight="1" x14ac:dyDescent="0.2">
      <c r="A72" s="164"/>
      <c r="B72" s="170" t="s">
        <v>1</v>
      </c>
      <c r="C72" s="170"/>
      <c r="D72" s="171"/>
      <c r="E72" s="171"/>
      <c r="F72" s="189"/>
      <c r="G72" s="190"/>
      <c r="H72" s="190"/>
      <c r="I72" s="191">
        <f>SUM(I47:I71)</f>
        <v>0</v>
      </c>
      <c r="J72" s="191"/>
    </row>
    <row r="73" spans="1:10" x14ac:dyDescent="0.2">
      <c r="F73" s="192"/>
      <c r="G73" s="130"/>
      <c r="H73" s="192"/>
      <c r="I73" s="130"/>
      <c r="J73" s="130"/>
    </row>
    <row r="74" spans="1:10" x14ac:dyDescent="0.2">
      <c r="F74" s="192"/>
      <c r="G74" s="130"/>
      <c r="H74" s="192"/>
      <c r="I74" s="130"/>
      <c r="J74" s="130"/>
    </row>
    <row r="75" spans="1:10" x14ac:dyDescent="0.2">
      <c r="F75" s="192"/>
      <c r="G75" s="130"/>
      <c r="H75" s="192"/>
      <c r="I75" s="130"/>
      <c r="J75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9">
    <mergeCell ref="I70:J70"/>
    <mergeCell ref="C70:E70"/>
    <mergeCell ref="I71:J71"/>
    <mergeCell ref="C71:E71"/>
    <mergeCell ref="I72:J72"/>
    <mergeCell ref="I67:J67"/>
    <mergeCell ref="C67:E67"/>
    <mergeCell ref="I68:J68"/>
    <mergeCell ref="C68:E68"/>
    <mergeCell ref="I69:J69"/>
    <mergeCell ref="C69:E69"/>
    <mergeCell ref="I64:J64"/>
    <mergeCell ref="C64:E64"/>
    <mergeCell ref="I65:J65"/>
    <mergeCell ref="C65:E65"/>
    <mergeCell ref="I66:J66"/>
    <mergeCell ref="C66:E66"/>
    <mergeCell ref="I61:J61"/>
    <mergeCell ref="C61:E61"/>
    <mergeCell ref="I62:J62"/>
    <mergeCell ref="C62:E62"/>
    <mergeCell ref="I63:J63"/>
    <mergeCell ref="C63:E63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26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5" t="s">
        <v>6</v>
      </c>
      <c r="B1" s="195"/>
      <c r="C1" s="195"/>
      <c r="D1" s="195"/>
      <c r="E1" s="195"/>
      <c r="F1" s="195"/>
      <c r="G1" s="195"/>
      <c r="AE1" t="s">
        <v>107</v>
      </c>
    </row>
    <row r="2" spans="1:60" ht="24.95" customHeight="1" x14ac:dyDescent="0.2">
      <c r="A2" s="202" t="s">
        <v>106</v>
      </c>
      <c r="B2" s="196"/>
      <c r="C2" s="197" t="s">
        <v>46</v>
      </c>
      <c r="D2" s="198"/>
      <c r="E2" s="198"/>
      <c r="F2" s="198"/>
      <c r="G2" s="204"/>
      <c r="AE2" t="s">
        <v>108</v>
      </c>
    </row>
    <row r="3" spans="1:60" ht="24.95" customHeight="1" x14ac:dyDescent="0.2">
      <c r="A3" s="203" t="s">
        <v>7</v>
      </c>
      <c r="B3" s="201"/>
      <c r="C3" s="199" t="s">
        <v>43</v>
      </c>
      <c r="D3" s="200"/>
      <c r="E3" s="200"/>
      <c r="F3" s="200"/>
      <c r="G3" s="205"/>
      <c r="AE3" t="s">
        <v>109</v>
      </c>
    </row>
    <row r="4" spans="1:60" ht="24.95" hidden="1" customHeight="1" x14ac:dyDescent="0.2">
      <c r="A4" s="203" t="s">
        <v>8</v>
      </c>
      <c r="B4" s="201"/>
      <c r="C4" s="199"/>
      <c r="D4" s="200"/>
      <c r="E4" s="200"/>
      <c r="F4" s="200"/>
      <c r="G4" s="205"/>
      <c r="AE4" t="s">
        <v>110</v>
      </c>
    </row>
    <row r="5" spans="1:60" hidden="1" x14ac:dyDescent="0.2">
      <c r="A5" s="206" t="s">
        <v>111</v>
      </c>
      <c r="B5" s="207"/>
      <c r="C5" s="208"/>
      <c r="D5" s="209"/>
      <c r="E5" s="209"/>
      <c r="F5" s="209"/>
      <c r="G5" s="210"/>
      <c r="AE5" t="s">
        <v>112</v>
      </c>
    </row>
    <row r="7" spans="1:60" ht="38.25" x14ac:dyDescent="0.2">
      <c r="A7" s="215" t="s">
        <v>113</v>
      </c>
      <c r="B7" s="216" t="s">
        <v>114</v>
      </c>
      <c r="C7" s="216" t="s">
        <v>115</v>
      </c>
      <c r="D7" s="215" t="s">
        <v>116</v>
      </c>
      <c r="E7" s="215" t="s">
        <v>117</v>
      </c>
      <c r="F7" s="211" t="s">
        <v>118</v>
      </c>
      <c r="G7" s="234" t="s">
        <v>28</v>
      </c>
      <c r="H7" s="235" t="s">
        <v>29</v>
      </c>
      <c r="I7" s="235" t="s">
        <v>119</v>
      </c>
      <c r="J7" s="235" t="s">
        <v>30</v>
      </c>
      <c r="K7" s="235" t="s">
        <v>120</v>
      </c>
      <c r="L7" s="235" t="s">
        <v>121</v>
      </c>
      <c r="M7" s="235" t="s">
        <v>122</v>
      </c>
      <c r="N7" s="235" t="s">
        <v>123</v>
      </c>
      <c r="O7" s="235" t="s">
        <v>124</v>
      </c>
      <c r="P7" s="235" t="s">
        <v>125</v>
      </c>
      <c r="Q7" s="235" t="s">
        <v>126</v>
      </c>
      <c r="R7" s="235" t="s">
        <v>127</v>
      </c>
      <c r="S7" s="235" t="s">
        <v>128</v>
      </c>
      <c r="T7" s="235" t="s">
        <v>129</v>
      </c>
      <c r="U7" s="218" t="s">
        <v>130</v>
      </c>
    </row>
    <row r="8" spans="1:60" x14ac:dyDescent="0.2">
      <c r="A8" s="236" t="s">
        <v>131</v>
      </c>
      <c r="B8" s="237" t="s">
        <v>56</v>
      </c>
      <c r="C8" s="238" t="s">
        <v>57</v>
      </c>
      <c r="D8" s="239"/>
      <c r="E8" s="240"/>
      <c r="F8" s="241"/>
      <c r="G8" s="241">
        <f>SUMIF(AE9:AE15,"&lt;&gt;NOR",G9:G15)</f>
        <v>0</v>
      </c>
      <c r="H8" s="241"/>
      <c r="I8" s="241">
        <f>SUM(I9:I15)</f>
        <v>0</v>
      </c>
      <c r="J8" s="241"/>
      <c r="K8" s="241">
        <f>SUM(K9:K15)</f>
        <v>0</v>
      </c>
      <c r="L8" s="241"/>
      <c r="M8" s="241">
        <f>SUM(M9:M15)</f>
        <v>0</v>
      </c>
      <c r="N8" s="217"/>
      <c r="O8" s="217">
        <f>SUM(O9:O15)</f>
        <v>4.8906999999999998</v>
      </c>
      <c r="P8" s="217"/>
      <c r="Q8" s="217">
        <f>SUM(Q9:Q15)</f>
        <v>0</v>
      </c>
      <c r="R8" s="217"/>
      <c r="S8" s="217"/>
      <c r="T8" s="236"/>
      <c r="U8" s="217">
        <f>SUM(U9:U15)</f>
        <v>96.460000000000008</v>
      </c>
      <c r="AE8" t="s">
        <v>132</v>
      </c>
    </row>
    <row r="9" spans="1:60" outlineLevel="1" x14ac:dyDescent="0.2">
      <c r="A9" s="213">
        <v>1</v>
      </c>
      <c r="B9" s="219" t="s">
        <v>133</v>
      </c>
      <c r="C9" s="264" t="s">
        <v>134</v>
      </c>
      <c r="D9" s="221" t="s">
        <v>135</v>
      </c>
      <c r="E9" s="228">
        <v>19.760000000000002</v>
      </c>
      <c r="F9" s="231"/>
      <c r="G9" s="232">
        <f>ROUND(E9*F9,2)</f>
        <v>0</v>
      </c>
      <c r="H9" s="231"/>
      <c r="I9" s="232">
        <f>ROUND(E9*H9,2)</f>
        <v>0</v>
      </c>
      <c r="J9" s="231"/>
      <c r="K9" s="232">
        <f>ROUND(E9*J9,2)</f>
        <v>0</v>
      </c>
      <c r="L9" s="232">
        <v>15</v>
      </c>
      <c r="M9" s="232">
        <f>G9*(1+L9/100)</f>
        <v>0</v>
      </c>
      <c r="N9" s="222">
        <v>2.546E-2</v>
      </c>
      <c r="O9" s="222">
        <f>ROUND(E9*N9,5)</f>
        <v>0.50309000000000004</v>
      </c>
      <c r="P9" s="222">
        <v>0</v>
      </c>
      <c r="Q9" s="222">
        <f>ROUND(E9*P9,5)</f>
        <v>0</v>
      </c>
      <c r="R9" s="222"/>
      <c r="S9" s="222"/>
      <c r="T9" s="223">
        <v>0.99</v>
      </c>
      <c r="U9" s="222">
        <f>ROUND(E9*T9,2)</f>
        <v>19.559999999999999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136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13"/>
      <c r="B10" s="219"/>
      <c r="C10" s="265" t="s">
        <v>137</v>
      </c>
      <c r="D10" s="224"/>
      <c r="E10" s="229">
        <v>19.760000000000002</v>
      </c>
      <c r="F10" s="232"/>
      <c r="G10" s="232"/>
      <c r="H10" s="232"/>
      <c r="I10" s="232"/>
      <c r="J10" s="232"/>
      <c r="K10" s="232"/>
      <c r="L10" s="232"/>
      <c r="M10" s="232"/>
      <c r="N10" s="222"/>
      <c r="O10" s="222"/>
      <c r="P10" s="222"/>
      <c r="Q10" s="222"/>
      <c r="R10" s="222"/>
      <c r="S10" s="222"/>
      <c r="T10" s="223"/>
      <c r="U10" s="222"/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138</v>
      </c>
      <c r="AF10" s="212">
        <v>0</v>
      </c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13">
        <v>2</v>
      </c>
      <c r="B11" s="219" t="s">
        <v>139</v>
      </c>
      <c r="C11" s="264" t="s">
        <v>140</v>
      </c>
      <c r="D11" s="221" t="s">
        <v>135</v>
      </c>
      <c r="E11" s="228">
        <v>52.64</v>
      </c>
      <c r="F11" s="231"/>
      <c r="G11" s="232">
        <f>ROUND(E11*F11,2)</f>
        <v>0</v>
      </c>
      <c r="H11" s="231"/>
      <c r="I11" s="232">
        <f>ROUND(E11*H11,2)</f>
        <v>0</v>
      </c>
      <c r="J11" s="231"/>
      <c r="K11" s="232">
        <f>ROUND(E11*J11,2)</f>
        <v>0</v>
      </c>
      <c r="L11" s="232">
        <v>15</v>
      </c>
      <c r="M11" s="232">
        <f>G11*(1+L11/100)</f>
        <v>0</v>
      </c>
      <c r="N11" s="222">
        <v>4.827E-2</v>
      </c>
      <c r="O11" s="222">
        <f>ROUND(E11*N11,5)</f>
        <v>2.5409299999999999</v>
      </c>
      <c r="P11" s="222">
        <v>0</v>
      </c>
      <c r="Q11" s="222">
        <f>ROUND(E11*P11,5)</f>
        <v>0</v>
      </c>
      <c r="R11" s="222"/>
      <c r="S11" s="222"/>
      <c r="T11" s="223">
        <v>1.2869999999999999</v>
      </c>
      <c r="U11" s="222">
        <f>ROUND(E11*T11,2)</f>
        <v>67.75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 t="s">
        <v>136</v>
      </c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13"/>
      <c r="B12" s="219"/>
      <c r="C12" s="265" t="s">
        <v>141</v>
      </c>
      <c r="D12" s="224"/>
      <c r="E12" s="229">
        <v>58.24</v>
      </c>
      <c r="F12" s="232"/>
      <c r="G12" s="232"/>
      <c r="H12" s="232"/>
      <c r="I12" s="232"/>
      <c r="J12" s="232"/>
      <c r="K12" s="232"/>
      <c r="L12" s="232"/>
      <c r="M12" s="232"/>
      <c r="N12" s="222"/>
      <c r="O12" s="222"/>
      <c r="P12" s="222"/>
      <c r="Q12" s="222"/>
      <c r="R12" s="222"/>
      <c r="S12" s="222"/>
      <c r="T12" s="223"/>
      <c r="U12" s="222"/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138</v>
      </c>
      <c r="AF12" s="212">
        <v>0</v>
      </c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13"/>
      <c r="B13" s="219"/>
      <c r="C13" s="265" t="s">
        <v>142</v>
      </c>
      <c r="D13" s="224"/>
      <c r="E13" s="229">
        <v>-5.6</v>
      </c>
      <c r="F13" s="232"/>
      <c r="G13" s="232"/>
      <c r="H13" s="232"/>
      <c r="I13" s="232"/>
      <c r="J13" s="232"/>
      <c r="K13" s="232"/>
      <c r="L13" s="232"/>
      <c r="M13" s="232"/>
      <c r="N13" s="222"/>
      <c r="O13" s="222"/>
      <c r="P13" s="222"/>
      <c r="Q13" s="222"/>
      <c r="R13" s="222"/>
      <c r="S13" s="222"/>
      <c r="T13" s="223"/>
      <c r="U13" s="222"/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138</v>
      </c>
      <c r="AF13" s="212">
        <v>0</v>
      </c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13">
        <v>3</v>
      </c>
      <c r="B14" s="219" t="s">
        <v>143</v>
      </c>
      <c r="C14" s="264" t="s">
        <v>144</v>
      </c>
      <c r="D14" s="221" t="s">
        <v>135</v>
      </c>
      <c r="E14" s="228">
        <v>14.1</v>
      </c>
      <c r="F14" s="231"/>
      <c r="G14" s="232">
        <f>ROUND(E14*F14,2)</f>
        <v>0</v>
      </c>
      <c r="H14" s="231"/>
      <c r="I14" s="232">
        <f>ROUND(E14*H14,2)</f>
        <v>0</v>
      </c>
      <c r="J14" s="231"/>
      <c r="K14" s="232">
        <f>ROUND(E14*J14,2)</f>
        <v>0</v>
      </c>
      <c r="L14" s="232">
        <v>15</v>
      </c>
      <c r="M14" s="232">
        <f>G14*(1+L14/100)</f>
        <v>0</v>
      </c>
      <c r="N14" s="222">
        <v>0.13097</v>
      </c>
      <c r="O14" s="222">
        <f>ROUND(E14*N14,5)</f>
        <v>1.8466800000000001</v>
      </c>
      <c r="P14" s="222">
        <v>0</v>
      </c>
      <c r="Q14" s="222">
        <f>ROUND(E14*P14,5)</f>
        <v>0</v>
      </c>
      <c r="R14" s="222"/>
      <c r="S14" s="222"/>
      <c r="T14" s="223">
        <v>0.6492</v>
      </c>
      <c r="U14" s="222">
        <f>ROUND(E14*T14,2)</f>
        <v>9.15</v>
      </c>
      <c r="V14" s="212"/>
      <c r="W14" s="212"/>
      <c r="X14" s="212"/>
      <c r="Y14" s="212"/>
      <c r="Z14" s="212"/>
      <c r="AA14" s="212"/>
      <c r="AB14" s="212"/>
      <c r="AC14" s="212"/>
      <c r="AD14" s="212"/>
      <c r="AE14" s="212" t="s">
        <v>136</v>
      </c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13"/>
      <c r="B15" s="219"/>
      <c r="C15" s="265" t="s">
        <v>145</v>
      </c>
      <c r="D15" s="224"/>
      <c r="E15" s="229">
        <v>14.1</v>
      </c>
      <c r="F15" s="232"/>
      <c r="G15" s="232"/>
      <c r="H15" s="232"/>
      <c r="I15" s="232"/>
      <c r="J15" s="232"/>
      <c r="K15" s="232"/>
      <c r="L15" s="232"/>
      <c r="M15" s="232"/>
      <c r="N15" s="222"/>
      <c r="O15" s="222"/>
      <c r="P15" s="222"/>
      <c r="Q15" s="222"/>
      <c r="R15" s="222"/>
      <c r="S15" s="222"/>
      <c r="T15" s="223"/>
      <c r="U15" s="222"/>
      <c r="V15" s="212"/>
      <c r="W15" s="212"/>
      <c r="X15" s="212"/>
      <c r="Y15" s="212"/>
      <c r="Z15" s="212"/>
      <c r="AA15" s="212"/>
      <c r="AB15" s="212"/>
      <c r="AC15" s="212"/>
      <c r="AD15" s="212"/>
      <c r="AE15" s="212" t="s">
        <v>138</v>
      </c>
      <c r="AF15" s="212">
        <v>0</v>
      </c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x14ac:dyDescent="0.2">
      <c r="A16" s="214" t="s">
        <v>131</v>
      </c>
      <c r="B16" s="220" t="s">
        <v>58</v>
      </c>
      <c r="C16" s="266" t="s">
        <v>59</v>
      </c>
      <c r="D16" s="225"/>
      <c r="E16" s="230"/>
      <c r="F16" s="233"/>
      <c r="G16" s="233">
        <f>SUMIF(AE17:AE22,"&lt;&gt;NOR",G17:G22)</f>
        <v>0</v>
      </c>
      <c r="H16" s="233"/>
      <c r="I16" s="233">
        <f>SUM(I17:I22)</f>
        <v>0</v>
      </c>
      <c r="J16" s="233"/>
      <c r="K16" s="233">
        <f>SUM(K17:K22)</f>
        <v>0</v>
      </c>
      <c r="L16" s="233"/>
      <c r="M16" s="233">
        <f>SUM(M17:M22)</f>
        <v>0</v>
      </c>
      <c r="N16" s="226"/>
      <c r="O16" s="226">
        <f>SUM(O17:O22)</f>
        <v>7.0373099999999997</v>
      </c>
      <c r="P16" s="226"/>
      <c r="Q16" s="226">
        <f>SUM(Q17:Q22)</f>
        <v>7.2952000000000004</v>
      </c>
      <c r="R16" s="226"/>
      <c r="S16" s="226"/>
      <c r="T16" s="227"/>
      <c r="U16" s="226">
        <f>SUM(U17:U22)</f>
        <v>154.60000000000002</v>
      </c>
      <c r="AE16" t="s">
        <v>132</v>
      </c>
    </row>
    <row r="17" spans="1:60" ht="22.5" outlineLevel="1" x14ac:dyDescent="0.2">
      <c r="A17" s="213">
        <v>4</v>
      </c>
      <c r="B17" s="219" t="s">
        <v>146</v>
      </c>
      <c r="C17" s="264" t="s">
        <v>147</v>
      </c>
      <c r="D17" s="221" t="s">
        <v>135</v>
      </c>
      <c r="E17" s="228">
        <v>55.2</v>
      </c>
      <c r="F17" s="231"/>
      <c r="G17" s="232">
        <f>ROUND(E17*F17,2)</f>
        <v>0</v>
      </c>
      <c r="H17" s="231"/>
      <c r="I17" s="232">
        <f>ROUND(E17*H17,2)</f>
        <v>0</v>
      </c>
      <c r="J17" s="231"/>
      <c r="K17" s="232">
        <f>ROUND(E17*J17,2)</f>
        <v>0</v>
      </c>
      <c r="L17" s="232">
        <v>15</v>
      </c>
      <c r="M17" s="232">
        <f>G17*(1+L17/100)</f>
        <v>0</v>
      </c>
      <c r="N17" s="222">
        <v>1.1860000000000001E-2</v>
      </c>
      <c r="O17" s="222">
        <f>ROUND(E17*N17,5)</f>
        <v>0.65466999999999997</v>
      </c>
      <c r="P17" s="222">
        <v>0</v>
      </c>
      <c r="Q17" s="222">
        <f>ROUND(E17*P17,5)</f>
        <v>0</v>
      </c>
      <c r="R17" s="222"/>
      <c r="S17" s="222"/>
      <c r="T17" s="223">
        <v>0.95</v>
      </c>
      <c r="U17" s="222">
        <f>ROUND(E17*T17,2)</f>
        <v>52.44</v>
      </c>
      <c r="V17" s="212"/>
      <c r="W17" s="212"/>
      <c r="X17" s="212"/>
      <c r="Y17" s="212"/>
      <c r="Z17" s="212"/>
      <c r="AA17" s="212"/>
      <c r="AB17" s="212"/>
      <c r="AC17" s="212"/>
      <c r="AD17" s="212"/>
      <c r="AE17" s="212" t="s">
        <v>136</v>
      </c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13"/>
      <c r="B18" s="219"/>
      <c r="C18" s="265" t="s">
        <v>148</v>
      </c>
      <c r="D18" s="224"/>
      <c r="E18" s="229">
        <v>55.2</v>
      </c>
      <c r="F18" s="232"/>
      <c r="G18" s="232"/>
      <c r="H18" s="232"/>
      <c r="I18" s="232"/>
      <c r="J18" s="232"/>
      <c r="K18" s="232"/>
      <c r="L18" s="232"/>
      <c r="M18" s="232"/>
      <c r="N18" s="222"/>
      <c r="O18" s="222"/>
      <c r="P18" s="222"/>
      <c r="Q18" s="222"/>
      <c r="R18" s="222"/>
      <c r="S18" s="222"/>
      <c r="T18" s="223"/>
      <c r="U18" s="222"/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138</v>
      </c>
      <c r="AF18" s="212">
        <v>0</v>
      </c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22.5" outlineLevel="1" x14ac:dyDescent="0.2">
      <c r="A19" s="213">
        <v>5</v>
      </c>
      <c r="B19" s="219" t="s">
        <v>149</v>
      </c>
      <c r="C19" s="264" t="s">
        <v>150</v>
      </c>
      <c r="D19" s="221" t="s">
        <v>135</v>
      </c>
      <c r="E19" s="228">
        <v>22</v>
      </c>
      <c r="F19" s="231"/>
      <c r="G19" s="232">
        <f>ROUND(E19*F19,2)</f>
        <v>0</v>
      </c>
      <c r="H19" s="231"/>
      <c r="I19" s="232">
        <f>ROUND(E19*H19,2)</f>
        <v>0</v>
      </c>
      <c r="J19" s="231"/>
      <c r="K19" s="232">
        <f>ROUND(E19*J19,2)</f>
        <v>0</v>
      </c>
      <c r="L19" s="232">
        <v>15</v>
      </c>
      <c r="M19" s="232">
        <f>G19*(1+L19/100)</f>
        <v>0</v>
      </c>
      <c r="N19" s="222">
        <v>1.197E-2</v>
      </c>
      <c r="O19" s="222">
        <f>ROUND(E19*N19,5)</f>
        <v>0.26334000000000002</v>
      </c>
      <c r="P19" s="222">
        <v>0</v>
      </c>
      <c r="Q19" s="222">
        <f>ROUND(E19*P19,5)</f>
        <v>0</v>
      </c>
      <c r="R19" s="222"/>
      <c r="S19" s="222"/>
      <c r="T19" s="223">
        <v>0.95</v>
      </c>
      <c r="U19" s="222">
        <f>ROUND(E19*T19,2)</f>
        <v>20.9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136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13"/>
      <c r="B20" s="219"/>
      <c r="C20" s="265" t="s">
        <v>151</v>
      </c>
      <c r="D20" s="224"/>
      <c r="E20" s="229">
        <v>22</v>
      </c>
      <c r="F20" s="232"/>
      <c r="G20" s="232"/>
      <c r="H20" s="232"/>
      <c r="I20" s="232"/>
      <c r="J20" s="232"/>
      <c r="K20" s="232"/>
      <c r="L20" s="232"/>
      <c r="M20" s="232"/>
      <c r="N20" s="222"/>
      <c r="O20" s="222"/>
      <c r="P20" s="222"/>
      <c r="Q20" s="222"/>
      <c r="R20" s="222"/>
      <c r="S20" s="222"/>
      <c r="T20" s="223"/>
      <c r="U20" s="222"/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138</v>
      </c>
      <c r="AF20" s="212">
        <v>0</v>
      </c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ht="33.75" outlineLevel="1" x14ac:dyDescent="0.2">
      <c r="A21" s="213">
        <v>6</v>
      </c>
      <c r="B21" s="219" t="s">
        <v>152</v>
      </c>
      <c r="C21" s="264" t="s">
        <v>153</v>
      </c>
      <c r="D21" s="221" t="s">
        <v>135</v>
      </c>
      <c r="E21" s="228">
        <v>22</v>
      </c>
      <c r="F21" s="231"/>
      <c r="G21" s="232">
        <f>ROUND(E21*F21,2)</f>
        <v>0</v>
      </c>
      <c r="H21" s="231"/>
      <c r="I21" s="232">
        <f>ROUND(E21*H21,2)</f>
        <v>0</v>
      </c>
      <c r="J21" s="231"/>
      <c r="K21" s="232">
        <f>ROUND(E21*J21,2)</f>
        <v>0</v>
      </c>
      <c r="L21" s="232">
        <v>15</v>
      </c>
      <c r="M21" s="232">
        <f>G21*(1+L21/100)</f>
        <v>0</v>
      </c>
      <c r="N21" s="222">
        <v>0.27815000000000001</v>
      </c>
      <c r="O21" s="222">
        <f>ROUND(E21*N21,5)</f>
        <v>6.1193</v>
      </c>
      <c r="P21" s="222">
        <v>0.33160000000000001</v>
      </c>
      <c r="Q21" s="222">
        <f>ROUND(E21*P21,5)</f>
        <v>7.2952000000000004</v>
      </c>
      <c r="R21" s="222"/>
      <c r="S21" s="222"/>
      <c r="T21" s="223">
        <v>3.6937600000000002</v>
      </c>
      <c r="U21" s="222">
        <f>ROUND(E21*T21,2)</f>
        <v>81.260000000000005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154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13"/>
      <c r="B22" s="219"/>
      <c r="C22" s="265" t="s">
        <v>151</v>
      </c>
      <c r="D22" s="224"/>
      <c r="E22" s="229">
        <v>22</v>
      </c>
      <c r="F22" s="232"/>
      <c r="G22" s="232"/>
      <c r="H22" s="232"/>
      <c r="I22" s="232"/>
      <c r="J22" s="232"/>
      <c r="K22" s="232"/>
      <c r="L22" s="232"/>
      <c r="M22" s="232"/>
      <c r="N22" s="222"/>
      <c r="O22" s="222"/>
      <c r="P22" s="222"/>
      <c r="Q22" s="222"/>
      <c r="R22" s="222"/>
      <c r="S22" s="222"/>
      <c r="T22" s="223"/>
      <c r="U22" s="222"/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138</v>
      </c>
      <c r="AF22" s="212">
        <v>0</v>
      </c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x14ac:dyDescent="0.2">
      <c r="A23" s="214" t="s">
        <v>131</v>
      </c>
      <c r="B23" s="220" t="s">
        <v>60</v>
      </c>
      <c r="C23" s="266" t="s">
        <v>61</v>
      </c>
      <c r="D23" s="225"/>
      <c r="E23" s="230"/>
      <c r="F23" s="233"/>
      <c r="G23" s="233">
        <f>SUMIF(AE24:AE32,"&lt;&gt;NOR",G24:G32)</f>
        <v>0</v>
      </c>
      <c r="H23" s="233"/>
      <c r="I23" s="233">
        <f>SUM(I24:I32)</f>
        <v>0</v>
      </c>
      <c r="J23" s="233"/>
      <c r="K23" s="233">
        <f>SUM(K24:K32)</f>
        <v>0</v>
      </c>
      <c r="L23" s="233"/>
      <c r="M23" s="233">
        <f>SUM(M24:M32)</f>
        <v>0</v>
      </c>
      <c r="N23" s="226"/>
      <c r="O23" s="226">
        <f>SUM(O24:O32)</f>
        <v>1.7885700000000002</v>
      </c>
      <c r="P23" s="226"/>
      <c r="Q23" s="226">
        <f>SUM(Q24:Q32)</f>
        <v>0</v>
      </c>
      <c r="R23" s="226"/>
      <c r="S23" s="226"/>
      <c r="T23" s="227"/>
      <c r="U23" s="226">
        <f>SUM(U24:U32)</f>
        <v>90.2</v>
      </c>
      <c r="AE23" t="s">
        <v>132</v>
      </c>
    </row>
    <row r="24" spans="1:60" ht="22.5" outlineLevel="1" x14ac:dyDescent="0.2">
      <c r="A24" s="213">
        <v>7</v>
      </c>
      <c r="B24" s="219" t="s">
        <v>155</v>
      </c>
      <c r="C24" s="264" t="s">
        <v>156</v>
      </c>
      <c r="D24" s="221" t="s">
        <v>135</v>
      </c>
      <c r="E24" s="228">
        <v>358.8</v>
      </c>
      <c r="F24" s="231"/>
      <c r="G24" s="232">
        <f>ROUND(E24*F24,2)</f>
        <v>0</v>
      </c>
      <c r="H24" s="231"/>
      <c r="I24" s="232">
        <f>ROUND(E24*H24,2)</f>
        <v>0</v>
      </c>
      <c r="J24" s="231"/>
      <c r="K24" s="232">
        <f>ROUND(E24*J24,2)</f>
        <v>0</v>
      </c>
      <c r="L24" s="232">
        <v>15</v>
      </c>
      <c r="M24" s="232">
        <f>G24*(1+L24/100)</f>
        <v>0</v>
      </c>
      <c r="N24" s="222">
        <v>3.5500000000000002E-3</v>
      </c>
      <c r="O24" s="222">
        <f>ROUND(E24*N24,5)</f>
        <v>1.2737400000000001</v>
      </c>
      <c r="P24" s="222">
        <v>0</v>
      </c>
      <c r="Q24" s="222">
        <f>ROUND(E24*P24,5)</f>
        <v>0</v>
      </c>
      <c r="R24" s="222"/>
      <c r="S24" s="222"/>
      <c r="T24" s="223">
        <v>0.17016000000000001</v>
      </c>
      <c r="U24" s="222">
        <f>ROUND(E24*T24,2)</f>
        <v>61.05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 t="s">
        <v>136</v>
      </c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 x14ac:dyDescent="0.2">
      <c r="A25" s="213"/>
      <c r="B25" s="219"/>
      <c r="C25" s="265" t="s">
        <v>157</v>
      </c>
      <c r="D25" s="224"/>
      <c r="E25" s="229">
        <v>405.6</v>
      </c>
      <c r="F25" s="232"/>
      <c r="G25" s="232"/>
      <c r="H25" s="232"/>
      <c r="I25" s="232"/>
      <c r="J25" s="232"/>
      <c r="K25" s="232"/>
      <c r="L25" s="232"/>
      <c r="M25" s="232"/>
      <c r="N25" s="222"/>
      <c r="O25" s="222"/>
      <c r="P25" s="222"/>
      <c r="Q25" s="222"/>
      <c r="R25" s="222"/>
      <c r="S25" s="222"/>
      <c r="T25" s="223"/>
      <c r="U25" s="222"/>
      <c r="V25" s="212"/>
      <c r="W25" s="212"/>
      <c r="X25" s="212"/>
      <c r="Y25" s="212"/>
      <c r="Z25" s="212"/>
      <c r="AA25" s="212"/>
      <c r="AB25" s="212"/>
      <c r="AC25" s="212"/>
      <c r="AD25" s="212"/>
      <c r="AE25" s="212" t="s">
        <v>138</v>
      </c>
      <c r="AF25" s="212">
        <v>0</v>
      </c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13"/>
      <c r="B26" s="219"/>
      <c r="C26" s="265" t="s">
        <v>158</v>
      </c>
      <c r="D26" s="224"/>
      <c r="E26" s="229">
        <v>-46.8</v>
      </c>
      <c r="F26" s="232"/>
      <c r="G26" s="232"/>
      <c r="H26" s="232"/>
      <c r="I26" s="232"/>
      <c r="J26" s="232"/>
      <c r="K26" s="232"/>
      <c r="L26" s="232"/>
      <c r="M26" s="232"/>
      <c r="N26" s="222"/>
      <c r="O26" s="222"/>
      <c r="P26" s="222"/>
      <c r="Q26" s="222"/>
      <c r="R26" s="222"/>
      <c r="S26" s="222"/>
      <c r="T26" s="223"/>
      <c r="U26" s="222"/>
      <c r="V26" s="212"/>
      <c r="W26" s="212"/>
      <c r="X26" s="212"/>
      <c r="Y26" s="212"/>
      <c r="Z26" s="212"/>
      <c r="AA26" s="212"/>
      <c r="AB26" s="212"/>
      <c r="AC26" s="212"/>
      <c r="AD26" s="212"/>
      <c r="AE26" s="212" t="s">
        <v>138</v>
      </c>
      <c r="AF26" s="212">
        <v>0</v>
      </c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22.5" outlineLevel="1" x14ac:dyDescent="0.2">
      <c r="A27" s="213">
        <v>8</v>
      </c>
      <c r="B27" s="219" t="s">
        <v>159</v>
      </c>
      <c r="C27" s="264" t="s">
        <v>160</v>
      </c>
      <c r="D27" s="221" t="s">
        <v>161</v>
      </c>
      <c r="E27" s="228">
        <v>138.4</v>
      </c>
      <c r="F27" s="231"/>
      <c r="G27" s="232">
        <f>ROUND(E27*F27,2)</f>
        <v>0</v>
      </c>
      <c r="H27" s="231"/>
      <c r="I27" s="232">
        <f>ROUND(E27*H27,2)</f>
        <v>0</v>
      </c>
      <c r="J27" s="231"/>
      <c r="K27" s="232">
        <f>ROUND(E27*J27,2)</f>
        <v>0</v>
      </c>
      <c r="L27" s="232">
        <v>15</v>
      </c>
      <c r="M27" s="232">
        <f>G27*(1+L27/100)</f>
        <v>0</v>
      </c>
      <c r="N27" s="222">
        <v>3.7100000000000002E-3</v>
      </c>
      <c r="O27" s="222">
        <f>ROUND(E27*N27,5)</f>
        <v>0.51346000000000003</v>
      </c>
      <c r="P27" s="222">
        <v>0</v>
      </c>
      <c r="Q27" s="222">
        <f>ROUND(E27*P27,5)</f>
        <v>0</v>
      </c>
      <c r="R27" s="222"/>
      <c r="S27" s="222"/>
      <c r="T27" s="223">
        <v>0.19136</v>
      </c>
      <c r="U27" s="222">
        <f>ROUND(E27*T27,2)</f>
        <v>26.48</v>
      </c>
      <c r="V27" s="212"/>
      <c r="W27" s="212"/>
      <c r="X27" s="212"/>
      <c r="Y27" s="212"/>
      <c r="Z27" s="212"/>
      <c r="AA27" s="212"/>
      <c r="AB27" s="212"/>
      <c r="AC27" s="212"/>
      <c r="AD27" s="212"/>
      <c r="AE27" s="212" t="s">
        <v>154</v>
      </c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ht="22.5" outlineLevel="1" x14ac:dyDescent="0.2">
      <c r="A28" s="213"/>
      <c r="B28" s="219"/>
      <c r="C28" s="265" t="s">
        <v>162</v>
      </c>
      <c r="D28" s="224"/>
      <c r="E28" s="229">
        <v>75.599999999999994</v>
      </c>
      <c r="F28" s="232"/>
      <c r="G28" s="232"/>
      <c r="H28" s="232"/>
      <c r="I28" s="232"/>
      <c r="J28" s="232"/>
      <c r="K28" s="232"/>
      <c r="L28" s="232"/>
      <c r="M28" s="232"/>
      <c r="N28" s="222"/>
      <c r="O28" s="222"/>
      <c r="P28" s="222"/>
      <c r="Q28" s="222"/>
      <c r="R28" s="222"/>
      <c r="S28" s="222"/>
      <c r="T28" s="223"/>
      <c r="U28" s="222"/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138</v>
      </c>
      <c r="AF28" s="212">
        <v>0</v>
      </c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13"/>
      <c r="B29" s="219"/>
      <c r="C29" s="265" t="s">
        <v>163</v>
      </c>
      <c r="D29" s="224"/>
      <c r="E29" s="229">
        <v>38.799999999999997</v>
      </c>
      <c r="F29" s="232"/>
      <c r="G29" s="232"/>
      <c r="H29" s="232"/>
      <c r="I29" s="232"/>
      <c r="J29" s="232"/>
      <c r="K29" s="232"/>
      <c r="L29" s="232"/>
      <c r="M29" s="232"/>
      <c r="N29" s="222"/>
      <c r="O29" s="222"/>
      <c r="P29" s="222"/>
      <c r="Q29" s="222"/>
      <c r="R29" s="222"/>
      <c r="S29" s="222"/>
      <c r="T29" s="223"/>
      <c r="U29" s="222"/>
      <c r="V29" s="212"/>
      <c r="W29" s="212"/>
      <c r="X29" s="212"/>
      <c r="Y29" s="212"/>
      <c r="Z29" s="212"/>
      <c r="AA29" s="212"/>
      <c r="AB29" s="212"/>
      <c r="AC29" s="212"/>
      <c r="AD29" s="212"/>
      <c r="AE29" s="212" t="s">
        <v>138</v>
      </c>
      <c r="AF29" s="212">
        <v>0</v>
      </c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 x14ac:dyDescent="0.2">
      <c r="A30" s="213"/>
      <c r="B30" s="219"/>
      <c r="C30" s="265" t="s">
        <v>164</v>
      </c>
      <c r="D30" s="224"/>
      <c r="E30" s="229">
        <v>24</v>
      </c>
      <c r="F30" s="232"/>
      <c r="G30" s="232"/>
      <c r="H30" s="232"/>
      <c r="I30" s="232"/>
      <c r="J30" s="232"/>
      <c r="K30" s="232"/>
      <c r="L30" s="232"/>
      <c r="M30" s="232"/>
      <c r="N30" s="222"/>
      <c r="O30" s="222"/>
      <c r="P30" s="222"/>
      <c r="Q30" s="222"/>
      <c r="R30" s="222"/>
      <c r="S30" s="222"/>
      <c r="T30" s="223"/>
      <c r="U30" s="222"/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138</v>
      </c>
      <c r="AF30" s="212">
        <v>0</v>
      </c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13">
        <v>9</v>
      </c>
      <c r="B31" s="219" t="s">
        <v>165</v>
      </c>
      <c r="C31" s="264" t="s">
        <v>166</v>
      </c>
      <c r="D31" s="221" t="s">
        <v>135</v>
      </c>
      <c r="E31" s="228">
        <v>34.29</v>
      </c>
      <c r="F31" s="231"/>
      <c r="G31" s="232">
        <f>ROUND(E31*F31,2)</f>
        <v>0</v>
      </c>
      <c r="H31" s="231"/>
      <c r="I31" s="232">
        <f>ROUND(E31*H31,2)</f>
        <v>0</v>
      </c>
      <c r="J31" s="231"/>
      <c r="K31" s="232">
        <f>ROUND(E31*J31,2)</f>
        <v>0</v>
      </c>
      <c r="L31" s="232">
        <v>15</v>
      </c>
      <c r="M31" s="232">
        <f>G31*(1+L31/100)</f>
        <v>0</v>
      </c>
      <c r="N31" s="222">
        <v>4.0000000000000003E-5</v>
      </c>
      <c r="O31" s="222">
        <f>ROUND(E31*N31,5)</f>
        <v>1.3699999999999999E-3</v>
      </c>
      <c r="P31" s="222">
        <v>0</v>
      </c>
      <c r="Q31" s="222">
        <f>ROUND(E31*P31,5)</f>
        <v>0</v>
      </c>
      <c r="R31" s="222"/>
      <c r="S31" s="222"/>
      <c r="T31" s="223">
        <v>7.8E-2</v>
      </c>
      <c r="U31" s="222">
        <f>ROUND(E31*T31,2)</f>
        <v>2.67</v>
      </c>
      <c r="V31" s="212"/>
      <c r="W31" s="212"/>
      <c r="X31" s="212"/>
      <c r="Y31" s="212"/>
      <c r="Z31" s="212"/>
      <c r="AA31" s="212"/>
      <c r="AB31" s="212"/>
      <c r="AC31" s="212"/>
      <c r="AD31" s="212"/>
      <c r="AE31" s="212" t="s">
        <v>136</v>
      </c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13"/>
      <c r="B32" s="219"/>
      <c r="C32" s="265" t="s">
        <v>167</v>
      </c>
      <c r="D32" s="224"/>
      <c r="E32" s="229">
        <v>34.29</v>
      </c>
      <c r="F32" s="232"/>
      <c r="G32" s="232"/>
      <c r="H32" s="232"/>
      <c r="I32" s="232"/>
      <c r="J32" s="232"/>
      <c r="K32" s="232"/>
      <c r="L32" s="232"/>
      <c r="M32" s="232"/>
      <c r="N32" s="222"/>
      <c r="O32" s="222"/>
      <c r="P32" s="222"/>
      <c r="Q32" s="222"/>
      <c r="R32" s="222"/>
      <c r="S32" s="222"/>
      <c r="T32" s="223"/>
      <c r="U32" s="222"/>
      <c r="V32" s="212"/>
      <c r="W32" s="212"/>
      <c r="X32" s="212"/>
      <c r="Y32" s="212"/>
      <c r="Z32" s="212"/>
      <c r="AA32" s="212"/>
      <c r="AB32" s="212"/>
      <c r="AC32" s="212"/>
      <c r="AD32" s="212"/>
      <c r="AE32" s="212" t="s">
        <v>138</v>
      </c>
      <c r="AF32" s="212">
        <v>0</v>
      </c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x14ac:dyDescent="0.2">
      <c r="A33" s="214" t="s">
        <v>131</v>
      </c>
      <c r="B33" s="220" t="s">
        <v>62</v>
      </c>
      <c r="C33" s="266" t="s">
        <v>63</v>
      </c>
      <c r="D33" s="225"/>
      <c r="E33" s="230"/>
      <c r="F33" s="233"/>
      <c r="G33" s="233">
        <f>SUMIF(AE34:AE34,"&lt;&gt;NOR",G34:G34)</f>
        <v>0</v>
      </c>
      <c r="H33" s="233"/>
      <c r="I33" s="233">
        <f>SUM(I34:I34)</f>
        <v>0</v>
      </c>
      <c r="J33" s="233"/>
      <c r="K33" s="233">
        <f>SUM(K34:K34)</f>
        <v>0</v>
      </c>
      <c r="L33" s="233"/>
      <c r="M33" s="233">
        <f>SUM(M34:M34)</f>
        <v>0</v>
      </c>
      <c r="N33" s="226"/>
      <c r="O33" s="226">
        <f>SUM(O34:O34)</f>
        <v>0</v>
      </c>
      <c r="P33" s="226"/>
      <c r="Q33" s="226">
        <f>SUM(Q34:Q34)</f>
        <v>4.84</v>
      </c>
      <c r="R33" s="226"/>
      <c r="S33" s="226"/>
      <c r="T33" s="227"/>
      <c r="U33" s="226">
        <f>SUM(U34:U34)</f>
        <v>37.42</v>
      </c>
      <c r="AE33" t="s">
        <v>132</v>
      </c>
    </row>
    <row r="34" spans="1:60" outlineLevel="1" x14ac:dyDescent="0.2">
      <c r="A34" s="213">
        <v>10</v>
      </c>
      <c r="B34" s="219" t="s">
        <v>168</v>
      </c>
      <c r="C34" s="264" t="s">
        <v>169</v>
      </c>
      <c r="D34" s="221" t="s">
        <v>135</v>
      </c>
      <c r="E34" s="228">
        <v>22</v>
      </c>
      <c r="F34" s="231"/>
      <c r="G34" s="232">
        <f>ROUND(E34*F34,2)</f>
        <v>0</v>
      </c>
      <c r="H34" s="231"/>
      <c r="I34" s="232">
        <f>ROUND(E34*H34,2)</f>
        <v>0</v>
      </c>
      <c r="J34" s="231"/>
      <c r="K34" s="232">
        <f>ROUND(E34*J34,2)</f>
        <v>0</v>
      </c>
      <c r="L34" s="232">
        <v>15</v>
      </c>
      <c r="M34" s="232">
        <f>G34*(1+L34/100)</f>
        <v>0</v>
      </c>
      <c r="N34" s="222">
        <v>0</v>
      </c>
      <c r="O34" s="222">
        <f>ROUND(E34*N34,5)</f>
        <v>0</v>
      </c>
      <c r="P34" s="222">
        <v>0.22</v>
      </c>
      <c r="Q34" s="222">
        <f>ROUND(E34*P34,5)</f>
        <v>4.84</v>
      </c>
      <c r="R34" s="222"/>
      <c r="S34" s="222"/>
      <c r="T34" s="223">
        <v>1.7007000000000001</v>
      </c>
      <c r="U34" s="222">
        <f>ROUND(E34*T34,2)</f>
        <v>37.42</v>
      </c>
      <c r="V34" s="212"/>
      <c r="W34" s="212"/>
      <c r="X34" s="212"/>
      <c r="Y34" s="212"/>
      <c r="Z34" s="212"/>
      <c r="AA34" s="212"/>
      <c r="AB34" s="212"/>
      <c r="AC34" s="212"/>
      <c r="AD34" s="212"/>
      <c r="AE34" s="212" t="s">
        <v>154</v>
      </c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x14ac:dyDescent="0.2">
      <c r="A35" s="214" t="s">
        <v>131</v>
      </c>
      <c r="B35" s="220" t="s">
        <v>64</v>
      </c>
      <c r="C35" s="266" t="s">
        <v>65</v>
      </c>
      <c r="D35" s="225"/>
      <c r="E35" s="230"/>
      <c r="F35" s="233"/>
      <c r="G35" s="233">
        <f>SUMIF(AE36:AE39,"&lt;&gt;NOR",G36:G39)</f>
        <v>0</v>
      </c>
      <c r="H35" s="233"/>
      <c r="I35" s="233">
        <f>SUM(I36:I39)</f>
        <v>0</v>
      </c>
      <c r="J35" s="233"/>
      <c r="K35" s="233">
        <f>SUM(K36:K39)</f>
        <v>0</v>
      </c>
      <c r="L35" s="233"/>
      <c r="M35" s="233">
        <f>SUM(M36:M39)</f>
        <v>0</v>
      </c>
      <c r="N35" s="226"/>
      <c r="O35" s="226">
        <f>SUM(O36:O39)</f>
        <v>0.53608999999999996</v>
      </c>
      <c r="P35" s="226"/>
      <c r="Q35" s="226">
        <f>SUM(Q36:Q39)</f>
        <v>0</v>
      </c>
      <c r="R35" s="226"/>
      <c r="S35" s="226"/>
      <c r="T35" s="227"/>
      <c r="U35" s="226">
        <f>SUM(U36:U39)</f>
        <v>23.46</v>
      </c>
      <c r="AE35" t="s">
        <v>132</v>
      </c>
    </row>
    <row r="36" spans="1:60" ht="22.5" outlineLevel="1" x14ac:dyDescent="0.2">
      <c r="A36" s="213">
        <v>11</v>
      </c>
      <c r="B36" s="219" t="s">
        <v>170</v>
      </c>
      <c r="C36" s="264" t="s">
        <v>171</v>
      </c>
      <c r="D36" s="221" t="s">
        <v>172</v>
      </c>
      <c r="E36" s="228">
        <v>4</v>
      </c>
      <c r="F36" s="231"/>
      <c r="G36" s="232">
        <f>ROUND(E36*F36,2)</f>
        <v>0</v>
      </c>
      <c r="H36" s="231"/>
      <c r="I36" s="232">
        <f>ROUND(E36*H36,2)</f>
        <v>0</v>
      </c>
      <c r="J36" s="231"/>
      <c r="K36" s="232">
        <f>ROUND(E36*J36,2)</f>
        <v>0</v>
      </c>
      <c r="L36" s="232">
        <v>15</v>
      </c>
      <c r="M36" s="232">
        <f>G36*(1+L36/100)</f>
        <v>0</v>
      </c>
      <c r="N36" s="222">
        <v>2.588E-2</v>
      </c>
      <c r="O36" s="222">
        <f>ROUND(E36*N36,5)</f>
        <v>0.10352</v>
      </c>
      <c r="P36" s="222">
        <v>0</v>
      </c>
      <c r="Q36" s="222">
        <f>ROUND(E36*P36,5)</f>
        <v>0</v>
      </c>
      <c r="R36" s="222"/>
      <c r="S36" s="222"/>
      <c r="T36" s="223">
        <v>0.85</v>
      </c>
      <c r="U36" s="222">
        <f>ROUND(E36*T36,2)</f>
        <v>3.4</v>
      </c>
      <c r="V36" s="212"/>
      <c r="W36" s="212"/>
      <c r="X36" s="212"/>
      <c r="Y36" s="212"/>
      <c r="Z36" s="212"/>
      <c r="AA36" s="212"/>
      <c r="AB36" s="212"/>
      <c r="AC36" s="212"/>
      <c r="AD36" s="212"/>
      <c r="AE36" s="212" t="s">
        <v>136</v>
      </c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ht="22.5" outlineLevel="1" x14ac:dyDescent="0.2">
      <c r="A37" s="213">
        <v>12</v>
      </c>
      <c r="B37" s="219" t="s">
        <v>173</v>
      </c>
      <c r="C37" s="264" t="s">
        <v>174</v>
      </c>
      <c r="D37" s="221" t="s">
        <v>172</v>
      </c>
      <c r="E37" s="228">
        <v>4</v>
      </c>
      <c r="F37" s="231"/>
      <c r="G37" s="232">
        <f>ROUND(E37*F37,2)</f>
        <v>0</v>
      </c>
      <c r="H37" s="231"/>
      <c r="I37" s="232">
        <f>ROUND(E37*H37,2)</f>
        <v>0</v>
      </c>
      <c r="J37" s="231"/>
      <c r="K37" s="232">
        <f>ROUND(E37*J37,2)</f>
        <v>0</v>
      </c>
      <c r="L37" s="232">
        <v>15</v>
      </c>
      <c r="M37" s="232">
        <f>G37*(1+L37/100)</f>
        <v>0</v>
      </c>
      <c r="N37" s="222">
        <v>6.5869999999999998E-2</v>
      </c>
      <c r="O37" s="222">
        <f>ROUND(E37*N37,5)</f>
        <v>0.26347999999999999</v>
      </c>
      <c r="P37" s="222">
        <v>0</v>
      </c>
      <c r="Q37" s="222">
        <f>ROUND(E37*P37,5)</f>
        <v>0</v>
      </c>
      <c r="R37" s="222"/>
      <c r="S37" s="222"/>
      <c r="T37" s="223">
        <v>2.097</v>
      </c>
      <c r="U37" s="222">
        <f>ROUND(E37*T37,2)</f>
        <v>8.39</v>
      </c>
      <c r="V37" s="212"/>
      <c r="W37" s="212"/>
      <c r="X37" s="212"/>
      <c r="Y37" s="212"/>
      <c r="Z37" s="212"/>
      <c r="AA37" s="212"/>
      <c r="AB37" s="212"/>
      <c r="AC37" s="212"/>
      <c r="AD37" s="212"/>
      <c r="AE37" s="212" t="s">
        <v>136</v>
      </c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ht="22.5" outlineLevel="1" x14ac:dyDescent="0.2">
      <c r="A38" s="213">
        <v>13</v>
      </c>
      <c r="B38" s="219" t="s">
        <v>175</v>
      </c>
      <c r="C38" s="264" t="s">
        <v>176</v>
      </c>
      <c r="D38" s="221" t="s">
        <v>161</v>
      </c>
      <c r="E38" s="228">
        <v>27.45</v>
      </c>
      <c r="F38" s="231"/>
      <c r="G38" s="232">
        <f>ROUND(E38*F38,2)</f>
        <v>0</v>
      </c>
      <c r="H38" s="231"/>
      <c r="I38" s="232">
        <f>ROUND(E38*H38,2)</f>
        <v>0</v>
      </c>
      <c r="J38" s="231"/>
      <c r="K38" s="232">
        <f>ROUND(E38*J38,2)</f>
        <v>0</v>
      </c>
      <c r="L38" s="232">
        <v>15</v>
      </c>
      <c r="M38" s="232">
        <f>G38*(1+L38/100)</f>
        <v>0</v>
      </c>
      <c r="N38" s="222">
        <v>6.1599999999999997E-3</v>
      </c>
      <c r="O38" s="222">
        <f>ROUND(E38*N38,5)</f>
        <v>0.16908999999999999</v>
      </c>
      <c r="P38" s="222">
        <v>0</v>
      </c>
      <c r="Q38" s="222">
        <f>ROUND(E38*P38,5)</f>
        <v>0</v>
      </c>
      <c r="R38" s="222"/>
      <c r="S38" s="222"/>
      <c r="T38" s="223">
        <v>0.42499999999999999</v>
      </c>
      <c r="U38" s="222">
        <f>ROUND(E38*T38,2)</f>
        <v>11.67</v>
      </c>
      <c r="V38" s="212"/>
      <c r="W38" s="212"/>
      <c r="X38" s="212"/>
      <c r="Y38" s="212"/>
      <c r="Z38" s="212"/>
      <c r="AA38" s="212"/>
      <c r="AB38" s="212"/>
      <c r="AC38" s="212"/>
      <c r="AD38" s="212"/>
      <c r="AE38" s="212" t="s">
        <v>136</v>
      </c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13"/>
      <c r="B39" s="219"/>
      <c r="C39" s="265" t="s">
        <v>177</v>
      </c>
      <c r="D39" s="224"/>
      <c r="E39" s="229">
        <v>27.45</v>
      </c>
      <c r="F39" s="232"/>
      <c r="G39" s="232"/>
      <c r="H39" s="232"/>
      <c r="I39" s="232"/>
      <c r="J39" s="232"/>
      <c r="K39" s="232"/>
      <c r="L39" s="232"/>
      <c r="M39" s="232"/>
      <c r="N39" s="222"/>
      <c r="O39" s="222"/>
      <c r="P39" s="222"/>
      <c r="Q39" s="222"/>
      <c r="R39" s="222"/>
      <c r="S39" s="222"/>
      <c r="T39" s="223"/>
      <c r="U39" s="222"/>
      <c r="V39" s="212"/>
      <c r="W39" s="212"/>
      <c r="X39" s="212"/>
      <c r="Y39" s="212"/>
      <c r="Z39" s="212"/>
      <c r="AA39" s="212"/>
      <c r="AB39" s="212"/>
      <c r="AC39" s="212"/>
      <c r="AD39" s="212"/>
      <c r="AE39" s="212" t="s">
        <v>138</v>
      </c>
      <c r="AF39" s="212">
        <v>0</v>
      </c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x14ac:dyDescent="0.2">
      <c r="A40" s="214" t="s">
        <v>131</v>
      </c>
      <c r="B40" s="220" t="s">
        <v>66</v>
      </c>
      <c r="C40" s="266" t="s">
        <v>67</v>
      </c>
      <c r="D40" s="225"/>
      <c r="E40" s="230"/>
      <c r="F40" s="233"/>
      <c r="G40" s="233">
        <f>SUMIF(AE41:AE41,"&lt;&gt;NOR",G41:G41)</f>
        <v>0</v>
      </c>
      <c r="H40" s="233"/>
      <c r="I40" s="233">
        <f>SUM(I41:I41)</f>
        <v>0</v>
      </c>
      <c r="J40" s="233"/>
      <c r="K40" s="233">
        <f>SUM(K41:K41)</f>
        <v>0</v>
      </c>
      <c r="L40" s="233"/>
      <c r="M40" s="233">
        <f>SUM(M41:M41)</f>
        <v>0</v>
      </c>
      <c r="N40" s="226"/>
      <c r="O40" s="226">
        <f>SUM(O41:O41)</f>
        <v>0.19964999999999999</v>
      </c>
      <c r="P40" s="226"/>
      <c r="Q40" s="226">
        <f>SUM(Q41:Q41)</f>
        <v>0</v>
      </c>
      <c r="R40" s="226"/>
      <c r="S40" s="226"/>
      <c r="T40" s="227"/>
      <c r="U40" s="226">
        <f>SUM(U41:U41)</f>
        <v>29.21</v>
      </c>
      <c r="AE40" t="s">
        <v>132</v>
      </c>
    </row>
    <row r="41" spans="1:60" outlineLevel="1" x14ac:dyDescent="0.2">
      <c r="A41" s="213">
        <v>14</v>
      </c>
      <c r="B41" s="219" t="s">
        <v>178</v>
      </c>
      <c r="C41" s="264" t="s">
        <v>179</v>
      </c>
      <c r="D41" s="221" t="s">
        <v>135</v>
      </c>
      <c r="E41" s="228">
        <v>165</v>
      </c>
      <c r="F41" s="231"/>
      <c r="G41" s="232">
        <f>ROUND(E41*F41,2)</f>
        <v>0</v>
      </c>
      <c r="H41" s="231"/>
      <c r="I41" s="232">
        <f>ROUND(E41*H41,2)</f>
        <v>0</v>
      </c>
      <c r="J41" s="231"/>
      <c r="K41" s="232">
        <f>ROUND(E41*J41,2)</f>
        <v>0</v>
      </c>
      <c r="L41" s="232">
        <v>15</v>
      </c>
      <c r="M41" s="232">
        <f>G41*(1+L41/100)</f>
        <v>0</v>
      </c>
      <c r="N41" s="222">
        <v>1.2099999999999999E-3</v>
      </c>
      <c r="O41" s="222">
        <f>ROUND(E41*N41,5)</f>
        <v>0.19964999999999999</v>
      </c>
      <c r="P41" s="222">
        <v>0</v>
      </c>
      <c r="Q41" s="222">
        <f>ROUND(E41*P41,5)</f>
        <v>0</v>
      </c>
      <c r="R41" s="222"/>
      <c r="S41" s="222"/>
      <c r="T41" s="223">
        <v>0.17699999999999999</v>
      </c>
      <c r="U41" s="222">
        <f>ROUND(E41*T41,2)</f>
        <v>29.21</v>
      </c>
      <c r="V41" s="212"/>
      <c r="W41" s="212"/>
      <c r="X41" s="212"/>
      <c r="Y41" s="212"/>
      <c r="Z41" s="212"/>
      <c r="AA41" s="212"/>
      <c r="AB41" s="212"/>
      <c r="AC41" s="212"/>
      <c r="AD41" s="212"/>
      <c r="AE41" s="212" t="s">
        <v>136</v>
      </c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x14ac:dyDescent="0.2">
      <c r="A42" s="214" t="s">
        <v>131</v>
      </c>
      <c r="B42" s="220" t="s">
        <v>68</v>
      </c>
      <c r="C42" s="266" t="s">
        <v>69</v>
      </c>
      <c r="D42" s="225"/>
      <c r="E42" s="230"/>
      <c r="F42" s="233"/>
      <c r="G42" s="233">
        <f>SUMIF(AE43:AE47,"&lt;&gt;NOR",G43:G47)</f>
        <v>0</v>
      </c>
      <c r="H42" s="233"/>
      <c r="I42" s="233">
        <f>SUM(I43:I47)</f>
        <v>0</v>
      </c>
      <c r="J42" s="233"/>
      <c r="K42" s="233">
        <f>SUM(K43:K47)</f>
        <v>0</v>
      </c>
      <c r="L42" s="233"/>
      <c r="M42" s="233">
        <f>SUM(M43:M47)</f>
        <v>0</v>
      </c>
      <c r="N42" s="226"/>
      <c r="O42" s="226">
        <f>SUM(O43:O47)</f>
        <v>1.847E-2</v>
      </c>
      <c r="P42" s="226"/>
      <c r="Q42" s="226">
        <f>SUM(Q43:Q47)</f>
        <v>0</v>
      </c>
      <c r="R42" s="226"/>
      <c r="S42" s="226"/>
      <c r="T42" s="227"/>
      <c r="U42" s="226">
        <f>SUM(U43:U47)</f>
        <v>142.19</v>
      </c>
      <c r="AE42" t="s">
        <v>132</v>
      </c>
    </row>
    <row r="43" spans="1:60" outlineLevel="1" x14ac:dyDescent="0.2">
      <c r="A43" s="213">
        <v>15</v>
      </c>
      <c r="B43" s="219" t="s">
        <v>180</v>
      </c>
      <c r="C43" s="264" t="s">
        <v>181</v>
      </c>
      <c r="D43" s="221" t="s">
        <v>135</v>
      </c>
      <c r="E43" s="228">
        <v>461.66</v>
      </c>
      <c r="F43" s="231"/>
      <c r="G43" s="232">
        <f>ROUND(E43*F43,2)</f>
        <v>0</v>
      </c>
      <c r="H43" s="231"/>
      <c r="I43" s="232">
        <f>ROUND(E43*H43,2)</f>
        <v>0</v>
      </c>
      <c r="J43" s="231"/>
      <c r="K43" s="232">
        <f>ROUND(E43*J43,2)</f>
        <v>0</v>
      </c>
      <c r="L43" s="232">
        <v>15</v>
      </c>
      <c r="M43" s="232">
        <f>G43*(1+L43/100)</f>
        <v>0</v>
      </c>
      <c r="N43" s="222">
        <v>4.0000000000000003E-5</v>
      </c>
      <c r="O43" s="222">
        <f>ROUND(E43*N43,5)</f>
        <v>1.847E-2</v>
      </c>
      <c r="P43" s="222">
        <v>0</v>
      </c>
      <c r="Q43" s="222">
        <f>ROUND(E43*P43,5)</f>
        <v>0</v>
      </c>
      <c r="R43" s="222"/>
      <c r="S43" s="222"/>
      <c r="T43" s="223">
        <v>0.308</v>
      </c>
      <c r="U43" s="222">
        <f>ROUND(E43*T43,2)</f>
        <v>142.19</v>
      </c>
      <c r="V43" s="212"/>
      <c r="W43" s="212"/>
      <c r="X43" s="212"/>
      <c r="Y43" s="212"/>
      <c r="Z43" s="212"/>
      <c r="AA43" s="212"/>
      <c r="AB43" s="212"/>
      <c r="AC43" s="212"/>
      <c r="AD43" s="212"/>
      <c r="AE43" s="212" t="s">
        <v>136</v>
      </c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">
      <c r="A44" s="213"/>
      <c r="B44" s="219"/>
      <c r="C44" s="265" t="s">
        <v>182</v>
      </c>
      <c r="D44" s="224"/>
      <c r="E44" s="229">
        <v>184.4</v>
      </c>
      <c r="F44" s="232"/>
      <c r="G44" s="232"/>
      <c r="H44" s="232"/>
      <c r="I44" s="232"/>
      <c r="J44" s="232"/>
      <c r="K44" s="232"/>
      <c r="L44" s="232"/>
      <c r="M44" s="232"/>
      <c r="N44" s="222"/>
      <c r="O44" s="222"/>
      <c r="P44" s="222"/>
      <c r="Q44" s="222"/>
      <c r="R44" s="222"/>
      <c r="S44" s="222"/>
      <c r="T44" s="223"/>
      <c r="U44" s="222"/>
      <c r="V44" s="212"/>
      <c r="W44" s="212"/>
      <c r="X44" s="212"/>
      <c r="Y44" s="212"/>
      <c r="Z44" s="212"/>
      <c r="AA44" s="212"/>
      <c r="AB44" s="212"/>
      <c r="AC44" s="212"/>
      <c r="AD44" s="212"/>
      <c r="AE44" s="212" t="s">
        <v>138</v>
      </c>
      <c r="AF44" s="212">
        <v>0</v>
      </c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13"/>
      <c r="B45" s="219"/>
      <c r="C45" s="265" t="s">
        <v>183</v>
      </c>
      <c r="D45" s="224"/>
      <c r="E45" s="229">
        <v>52.86</v>
      </c>
      <c r="F45" s="232"/>
      <c r="G45" s="232"/>
      <c r="H45" s="232"/>
      <c r="I45" s="232"/>
      <c r="J45" s="232"/>
      <c r="K45" s="232"/>
      <c r="L45" s="232"/>
      <c r="M45" s="232"/>
      <c r="N45" s="222"/>
      <c r="O45" s="222"/>
      <c r="P45" s="222"/>
      <c r="Q45" s="222"/>
      <c r="R45" s="222"/>
      <c r="S45" s="222"/>
      <c r="T45" s="223"/>
      <c r="U45" s="222"/>
      <c r="V45" s="212"/>
      <c r="W45" s="212"/>
      <c r="X45" s="212"/>
      <c r="Y45" s="212"/>
      <c r="Z45" s="212"/>
      <c r="AA45" s="212"/>
      <c r="AB45" s="212"/>
      <c r="AC45" s="212"/>
      <c r="AD45" s="212"/>
      <c r="AE45" s="212" t="s">
        <v>138</v>
      </c>
      <c r="AF45" s="212">
        <v>0</v>
      </c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">
      <c r="A46" s="213"/>
      <c r="B46" s="219"/>
      <c r="C46" s="265" t="s">
        <v>184</v>
      </c>
      <c r="D46" s="224"/>
      <c r="E46" s="229">
        <v>40</v>
      </c>
      <c r="F46" s="232"/>
      <c r="G46" s="232"/>
      <c r="H46" s="232"/>
      <c r="I46" s="232"/>
      <c r="J46" s="232"/>
      <c r="K46" s="232"/>
      <c r="L46" s="232"/>
      <c r="M46" s="232"/>
      <c r="N46" s="222"/>
      <c r="O46" s="222"/>
      <c r="P46" s="222"/>
      <c r="Q46" s="222"/>
      <c r="R46" s="222"/>
      <c r="S46" s="222"/>
      <c r="T46" s="223"/>
      <c r="U46" s="222"/>
      <c r="V46" s="212"/>
      <c r="W46" s="212"/>
      <c r="X46" s="212"/>
      <c r="Y46" s="212"/>
      <c r="Z46" s="212"/>
      <c r="AA46" s="212"/>
      <c r="AB46" s="212"/>
      <c r="AC46" s="212"/>
      <c r="AD46" s="212"/>
      <c r="AE46" s="212" t="s">
        <v>138</v>
      </c>
      <c r="AF46" s="212">
        <v>0</v>
      </c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22.5" outlineLevel="1" x14ac:dyDescent="0.2">
      <c r="A47" s="213"/>
      <c r="B47" s="219"/>
      <c r="C47" s="265" t="s">
        <v>185</v>
      </c>
      <c r="D47" s="224"/>
      <c r="E47" s="229">
        <v>184.4</v>
      </c>
      <c r="F47" s="232"/>
      <c r="G47" s="232"/>
      <c r="H47" s="232"/>
      <c r="I47" s="232"/>
      <c r="J47" s="232"/>
      <c r="K47" s="232"/>
      <c r="L47" s="232"/>
      <c r="M47" s="232"/>
      <c r="N47" s="222"/>
      <c r="O47" s="222"/>
      <c r="P47" s="222"/>
      <c r="Q47" s="222"/>
      <c r="R47" s="222"/>
      <c r="S47" s="222"/>
      <c r="T47" s="223"/>
      <c r="U47" s="222"/>
      <c r="V47" s="212"/>
      <c r="W47" s="212"/>
      <c r="X47" s="212"/>
      <c r="Y47" s="212"/>
      <c r="Z47" s="212"/>
      <c r="AA47" s="212"/>
      <c r="AB47" s="212"/>
      <c r="AC47" s="212"/>
      <c r="AD47" s="212"/>
      <c r="AE47" s="212" t="s">
        <v>138</v>
      </c>
      <c r="AF47" s="212">
        <v>0</v>
      </c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x14ac:dyDescent="0.2">
      <c r="A48" s="214" t="s">
        <v>131</v>
      </c>
      <c r="B48" s="220" t="s">
        <v>70</v>
      </c>
      <c r="C48" s="266" t="s">
        <v>71</v>
      </c>
      <c r="D48" s="225"/>
      <c r="E48" s="230"/>
      <c r="F48" s="233"/>
      <c r="G48" s="233">
        <f>SUMIF(AE49:AE60,"&lt;&gt;NOR",G49:G60)</f>
        <v>0</v>
      </c>
      <c r="H48" s="233"/>
      <c r="I48" s="233">
        <f>SUM(I49:I60)</f>
        <v>0</v>
      </c>
      <c r="J48" s="233"/>
      <c r="K48" s="233">
        <f>SUM(K49:K60)</f>
        <v>0</v>
      </c>
      <c r="L48" s="233"/>
      <c r="M48" s="233">
        <f>SUM(M49:M60)</f>
        <v>0</v>
      </c>
      <c r="N48" s="226"/>
      <c r="O48" s="226">
        <f>SUM(O49:O60)</f>
        <v>0.10266</v>
      </c>
      <c r="P48" s="226"/>
      <c r="Q48" s="226">
        <f>SUM(Q49:Q60)</f>
        <v>7.6756600000000006</v>
      </c>
      <c r="R48" s="226"/>
      <c r="S48" s="226"/>
      <c r="T48" s="227"/>
      <c r="U48" s="226">
        <f>SUM(U49:U60)</f>
        <v>108.75999999999999</v>
      </c>
      <c r="AE48" t="s">
        <v>132</v>
      </c>
    </row>
    <row r="49" spans="1:60" outlineLevel="1" x14ac:dyDescent="0.2">
      <c r="A49" s="213">
        <v>16</v>
      </c>
      <c r="B49" s="219" t="s">
        <v>186</v>
      </c>
      <c r="C49" s="264" t="s">
        <v>187</v>
      </c>
      <c r="D49" s="221" t="s">
        <v>135</v>
      </c>
      <c r="E49" s="228">
        <v>22</v>
      </c>
      <c r="F49" s="231"/>
      <c r="G49" s="232">
        <f>ROUND(E49*F49,2)</f>
        <v>0</v>
      </c>
      <c r="H49" s="231"/>
      <c r="I49" s="232">
        <f>ROUND(E49*H49,2)</f>
        <v>0</v>
      </c>
      <c r="J49" s="231"/>
      <c r="K49" s="232">
        <f>ROUND(E49*J49,2)</f>
        <v>0</v>
      </c>
      <c r="L49" s="232">
        <v>15</v>
      </c>
      <c r="M49" s="232">
        <f>G49*(1+L49/100)</f>
        <v>0</v>
      </c>
      <c r="N49" s="222">
        <v>0</v>
      </c>
      <c r="O49" s="222">
        <f>ROUND(E49*N49,5)</f>
        <v>0</v>
      </c>
      <c r="P49" s="222">
        <v>0.02</v>
      </c>
      <c r="Q49" s="222">
        <f>ROUND(E49*P49,5)</f>
        <v>0.44</v>
      </c>
      <c r="R49" s="222"/>
      <c r="S49" s="222"/>
      <c r="T49" s="223">
        <v>0.14699999999999999</v>
      </c>
      <c r="U49" s="222">
        <f>ROUND(E49*T49,2)</f>
        <v>3.23</v>
      </c>
      <c r="V49" s="212"/>
      <c r="W49" s="212"/>
      <c r="X49" s="212"/>
      <c r="Y49" s="212"/>
      <c r="Z49" s="212"/>
      <c r="AA49" s="212"/>
      <c r="AB49" s="212"/>
      <c r="AC49" s="212"/>
      <c r="AD49" s="212"/>
      <c r="AE49" s="212" t="s">
        <v>136</v>
      </c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ht="22.5" outlineLevel="1" x14ac:dyDescent="0.2">
      <c r="A50" s="213">
        <v>17</v>
      </c>
      <c r="B50" s="219" t="s">
        <v>188</v>
      </c>
      <c r="C50" s="264" t="s">
        <v>189</v>
      </c>
      <c r="D50" s="221" t="s">
        <v>135</v>
      </c>
      <c r="E50" s="228">
        <v>120.64</v>
      </c>
      <c r="F50" s="231"/>
      <c r="G50" s="232">
        <f>ROUND(E50*F50,2)</f>
        <v>0</v>
      </c>
      <c r="H50" s="231"/>
      <c r="I50" s="232">
        <f>ROUND(E50*H50,2)</f>
        <v>0</v>
      </c>
      <c r="J50" s="231"/>
      <c r="K50" s="232">
        <f>ROUND(E50*J50,2)</f>
        <v>0</v>
      </c>
      <c r="L50" s="232">
        <v>15</v>
      </c>
      <c r="M50" s="232">
        <f>G50*(1+L50/100)</f>
        <v>0</v>
      </c>
      <c r="N50" s="222">
        <v>3.3E-4</v>
      </c>
      <c r="O50" s="222">
        <f>ROUND(E50*N50,5)</f>
        <v>3.9809999999999998E-2</v>
      </c>
      <c r="P50" s="222">
        <v>4.4200000000000003E-2</v>
      </c>
      <c r="Q50" s="222">
        <f>ROUND(E50*P50,5)</f>
        <v>5.3322900000000004</v>
      </c>
      <c r="R50" s="222"/>
      <c r="S50" s="222"/>
      <c r="T50" s="223">
        <v>0.55300000000000005</v>
      </c>
      <c r="U50" s="222">
        <f>ROUND(E50*T50,2)</f>
        <v>66.709999999999994</v>
      </c>
      <c r="V50" s="212"/>
      <c r="W50" s="212"/>
      <c r="X50" s="212"/>
      <c r="Y50" s="212"/>
      <c r="Z50" s="212"/>
      <c r="AA50" s="212"/>
      <c r="AB50" s="212"/>
      <c r="AC50" s="212"/>
      <c r="AD50" s="212"/>
      <c r="AE50" s="212" t="s">
        <v>136</v>
      </c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13"/>
      <c r="B51" s="219"/>
      <c r="C51" s="265" t="s">
        <v>190</v>
      </c>
      <c r="D51" s="224"/>
      <c r="E51" s="229">
        <v>101.92</v>
      </c>
      <c r="F51" s="232"/>
      <c r="G51" s="232"/>
      <c r="H51" s="232"/>
      <c r="I51" s="232"/>
      <c r="J51" s="232"/>
      <c r="K51" s="232"/>
      <c r="L51" s="232"/>
      <c r="M51" s="232"/>
      <c r="N51" s="222"/>
      <c r="O51" s="222"/>
      <c r="P51" s="222"/>
      <c r="Q51" s="222"/>
      <c r="R51" s="222"/>
      <c r="S51" s="222"/>
      <c r="T51" s="223"/>
      <c r="U51" s="222"/>
      <c r="V51" s="212"/>
      <c r="W51" s="212"/>
      <c r="X51" s="212"/>
      <c r="Y51" s="212"/>
      <c r="Z51" s="212"/>
      <c r="AA51" s="212"/>
      <c r="AB51" s="212"/>
      <c r="AC51" s="212"/>
      <c r="AD51" s="212"/>
      <c r="AE51" s="212" t="s">
        <v>138</v>
      </c>
      <c r="AF51" s="212">
        <v>0</v>
      </c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">
      <c r="A52" s="213"/>
      <c r="B52" s="219"/>
      <c r="C52" s="265" t="s">
        <v>191</v>
      </c>
      <c r="D52" s="224"/>
      <c r="E52" s="229">
        <v>18.72</v>
      </c>
      <c r="F52" s="232"/>
      <c r="G52" s="232"/>
      <c r="H52" s="232"/>
      <c r="I52" s="232"/>
      <c r="J52" s="232"/>
      <c r="K52" s="232"/>
      <c r="L52" s="232"/>
      <c r="M52" s="232"/>
      <c r="N52" s="222"/>
      <c r="O52" s="222"/>
      <c r="P52" s="222"/>
      <c r="Q52" s="222"/>
      <c r="R52" s="222"/>
      <c r="S52" s="222"/>
      <c r="T52" s="223"/>
      <c r="U52" s="222"/>
      <c r="V52" s="212"/>
      <c r="W52" s="212"/>
      <c r="X52" s="212"/>
      <c r="Y52" s="212"/>
      <c r="Z52" s="212"/>
      <c r="AA52" s="212"/>
      <c r="AB52" s="212"/>
      <c r="AC52" s="212"/>
      <c r="AD52" s="212"/>
      <c r="AE52" s="212" t="s">
        <v>138</v>
      </c>
      <c r="AF52" s="212">
        <v>0</v>
      </c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 x14ac:dyDescent="0.2">
      <c r="A53" s="213">
        <v>18</v>
      </c>
      <c r="B53" s="219" t="s">
        <v>192</v>
      </c>
      <c r="C53" s="264" t="s">
        <v>193</v>
      </c>
      <c r="D53" s="221" t="s">
        <v>172</v>
      </c>
      <c r="E53" s="228">
        <v>37</v>
      </c>
      <c r="F53" s="231"/>
      <c r="G53" s="232">
        <f>ROUND(E53*F53,2)</f>
        <v>0</v>
      </c>
      <c r="H53" s="231"/>
      <c r="I53" s="232">
        <f>ROUND(E53*H53,2)</f>
        <v>0</v>
      </c>
      <c r="J53" s="231"/>
      <c r="K53" s="232">
        <f>ROUND(E53*J53,2)</f>
        <v>0</v>
      </c>
      <c r="L53" s="232">
        <v>15</v>
      </c>
      <c r="M53" s="232">
        <f>G53*(1+L53/100)</f>
        <v>0</v>
      </c>
      <c r="N53" s="222">
        <v>0</v>
      </c>
      <c r="O53" s="222">
        <f>ROUND(E53*N53,5)</f>
        <v>0</v>
      </c>
      <c r="P53" s="222">
        <v>0</v>
      </c>
      <c r="Q53" s="222">
        <f>ROUND(E53*P53,5)</f>
        <v>0</v>
      </c>
      <c r="R53" s="222"/>
      <c r="S53" s="222"/>
      <c r="T53" s="223">
        <v>0.03</v>
      </c>
      <c r="U53" s="222">
        <f>ROUND(E53*T53,2)</f>
        <v>1.1100000000000001</v>
      </c>
      <c r="V53" s="212"/>
      <c r="W53" s="212"/>
      <c r="X53" s="212"/>
      <c r="Y53" s="212"/>
      <c r="Z53" s="212"/>
      <c r="AA53" s="212"/>
      <c r="AB53" s="212"/>
      <c r="AC53" s="212"/>
      <c r="AD53" s="212"/>
      <c r="AE53" s="212" t="s">
        <v>136</v>
      </c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13"/>
      <c r="B54" s="219"/>
      <c r="C54" s="265" t="s">
        <v>194</v>
      </c>
      <c r="D54" s="224"/>
      <c r="E54" s="229">
        <v>37</v>
      </c>
      <c r="F54" s="232"/>
      <c r="G54" s="232"/>
      <c r="H54" s="232"/>
      <c r="I54" s="232"/>
      <c r="J54" s="232"/>
      <c r="K54" s="232"/>
      <c r="L54" s="232"/>
      <c r="M54" s="232"/>
      <c r="N54" s="222"/>
      <c r="O54" s="222"/>
      <c r="P54" s="222"/>
      <c r="Q54" s="222"/>
      <c r="R54" s="222"/>
      <c r="S54" s="222"/>
      <c r="T54" s="223"/>
      <c r="U54" s="222"/>
      <c r="V54" s="212"/>
      <c r="W54" s="212"/>
      <c r="X54" s="212"/>
      <c r="Y54" s="212"/>
      <c r="Z54" s="212"/>
      <c r="AA54" s="212"/>
      <c r="AB54" s="212"/>
      <c r="AC54" s="212"/>
      <c r="AD54" s="212"/>
      <c r="AE54" s="212" t="s">
        <v>138</v>
      </c>
      <c r="AF54" s="212">
        <v>0</v>
      </c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1" x14ac:dyDescent="0.2">
      <c r="A55" s="213">
        <v>19</v>
      </c>
      <c r="B55" s="219" t="s">
        <v>195</v>
      </c>
      <c r="C55" s="264" t="s">
        <v>196</v>
      </c>
      <c r="D55" s="221" t="s">
        <v>172</v>
      </c>
      <c r="E55" s="228">
        <v>16</v>
      </c>
      <c r="F55" s="231"/>
      <c r="G55" s="232">
        <f>ROUND(E55*F55,2)</f>
        <v>0</v>
      </c>
      <c r="H55" s="231"/>
      <c r="I55" s="232">
        <f>ROUND(E55*H55,2)</f>
        <v>0</v>
      </c>
      <c r="J55" s="231"/>
      <c r="K55" s="232">
        <f>ROUND(E55*J55,2)</f>
        <v>0</v>
      </c>
      <c r="L55" s="232">
        <v>15</v>
      </c>
      <c r="M55" s="232">
        <f>G55*(1+L55/100)</f>
        <v>0</v>
      </c>
      <c r="N55" s="222">
        <v>0</v>
      </c>
      <c r="O55" s="222">
        <f>ROUND(E55*N55,5)</f>
        <v>0</v>
      </c>
      <c r="P55" s="222">
        <v>0</v>
      </c>
      <c r="Q55" s="222">
        <f>ROUND(E55*P55,5)</f>
        <v>0</v>
      </c>
      <c r="R55" s="222"/>
      <c r="S55" s="222"/>
      <c r="T55" s="223">
        <v>0.05</v>
      </c>
      <c r="U55" s="222">
        <f>ROUND(E55*T55,2)</f>
        <v>0.8</v>
      </c>
      <c r="V55" s="212"/>
      <c r="W55" s="212"/>
      <c r="X55" s="212"/>
      <c r="Y55" s="212"/>
      <c r="Z55" s="212"/>
      <c r="AA55" s="212"/>
      <c r="AB55" s="212"/>
      <c r="AC55" s="212"/>
      <c r="AD55" s="212"/>
      <c r="AE55" s="212" t="s">
        <v>136</v>
      </c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">
      <c r="A56" s="213">
        <v>20</v>
      </c>
      <c r="B56" s="219" t="s">
        <v>197</v>
      </c>
      <c r="C56" s="264" t="s">
        <v>198</v>
      </c>
      <c r="D56" s="221" t="s">
        <v>135</v>
      </c>
      <c r="E56" s="228">
        <v>4.59</v>
      </c>
      <c r="F56" s="231"/>
      <c r="G56" s="232">
        <f>ROUND(E56*F56,2)</f>
        <v>0</v>
      </c>
      <c r="H56" s="231"/>
      <c r="I56" s="232">
        <f>ROUND(E56*H56,2)</f>
        <v>0</v>
      </c>
      <c r="J56" s="231"/>
      <c r="K56" s="232">
        <f>ROUND(E56*J56,2)</f>
        <v>0</v>
      </c>
      <c r="L56" s="232">
        <v>15</v>
      </c>
      <c r="M56" s="232">
        <f>G56*(1+L56/100)</f>
        <v>0</v>
      </c>
      <c r="N56" s="222">
        <v>2.1900000000000001E-3</v>
      </c>
      <c r="O56" s="222">
        <f>ROUND(E56*N56,5)</f>
        <v>1.005E-2</v>
      </c>
      <c r="P56" s="222">
        <v>4.1000000000000002E-2</v>
      </c>
      <c r="Q56" s="222">
        <f>ROUND(E56*P56,5)</f>
        <v>0.18819</v>
      </c>
      <c r="R56" s="222"/>
      <c r="S56" s="222"/>
      <c r="T56" s="223">
        <v>0.52</v>
      </c>
      <c r="U56" s="222">
        <f>ROUND(E56*T56,2)</f>
        <v>2.39</v>
      </c>
      <c r="V56" s="212"/>
      <c r="W56" s="212"/>
      <c r="X56" s="212"/>
      <c r="Y56" s="212"/>
      <c r="Z56" s="212"/>
      <c r="AA56" s="212"/>
      <c r="AB56" s="212"/>
      <c r="AC56" s="212"/>
      <c r="AD56" s="212"/>
      <c r="AE56" s="212" t="s">
        <v>136</v>
      </c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 x14ac:dyDescent="0.2">
      <c r="A57" s="213"/>
      <c r="B57" s="219"/>
      <c r="C57" s="265" t="s">
        <v>199</v>
      </c>
      <c r="D57" s="224"/>
      <c r="E57" s="229">
        <v>4.59</v>
      </c>
      <c r="F57" s="232"/>
      <c r="G57" s="232"/>
      <c r="H57" s="232"/>
      <c r="I57" s="232"/>
      <c r="J57" s="232"/>
      <c r="K57" s="232"/>
      <c r="L57" s="232"/>
      <c r="M57" s="232"/>
      <c r="N57" s="222"/>
      <c r="O57" s="222"/>
      <c r="P57" s="222"/>
      <c r="Q57" s="222"/>
      <c r="R57" s="222"/>
      <c r="S57" s="222"/>
      <c r="T57" s="223"/>
      <c r="U57" s="222"/>
      <c r="V57" s="212"/>
      <c r="W57" s="212"/>
      <c r="X57" s="212"/>
      <c r="Y57" s="212"/>
      <c r="Z57" s="212"/>
      <c r="AA57" s="212"/>
      <c r="AB57" s="212"/>
      <c r="AC57" s="212"/>
      <c r="AD57" s="212"/>
      <c r="AE57" s="212" t="s">
        <v>138</v>
      </c>
      <c r="AF57" s="212">
        <v>0</v>
      </c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13">
        <v>21</v>
      </c>
      <c r="B58" s="219" t="s">
        <v>200</v>
      </c>
      <c r="C58" s="264" t="s">
        <v>201</v>
      </c>
      <c r="D58" s="221" t="s">
        <v>135</v>
      </c>
      <c r="E58" s="228">
        <v>29.7</v>
      </c>
      <c r="F58" s="231"/>
      <c r="G58" s="232">
        <f>ROUND(E58*F58,2)</f>
        <v>0</v>
      </c>
      <c r="H58" s="231"/>
      <c r="I58" s="232">
        <f>ROUND(E58*H58,2)</f>
        <v>0</v>
      </c>
      <c r="J58" s="231"/>
      <c r="K58" s="232">
        <f>ROUND(E58*J58,2)</f>
        <v>0</v>
      </c>
      <c r="L58" s="232">
        <v>15</v>
      </c>
      <c r="M58" s="232">
        <f>G58*(1+L58/100)</f>
        <v>0</v>
      </c>
      <c r="N58" s="222">
        <v>9.2000000000000003E-4</v>
      </c>
      <c r="O58" s="222">
        <f>ROUND(E58*N58,5)</f>
        <v>2.7320000000000001E-2</v>
      </c>
      <c r="P58" s="222">
        <v>2.7E-2</v>
      </c>
      <c r="Q58" s="222">
        <f>ROUND(E58*P58,5)</f>
        <v>0.80189999999999995</v>
      </c>
      <c r="R58" s="222"/>
      <c r="S58" s="222"/>
      <c r="T58" s="223">
        <v>0.26300000000000001</v>
      </c>
      <c r="U58" s="222">
        <f>ROUND(E58*T58,2)</f>
        <v>7.81</v>
      </c>
      <c r="V58" s="212"/>
      <c r="W58" s="212"/>
      <c r="X58" s="212"/>
      <c r="Y58" s="212"/>
      <c r="Z58" s="212"/>
      <c r="AA58" s="212"/>
      <c r="AB58" s="212"/>
      <c r="AC58" s="212"/>
      <c r="AD58" s="212"/>
      <c r="AE58" s="212" t="s">
        <v>136</v>
      </c>
      <c r="AF58" s="212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">
      <c r="A59" s="213"/>
      <c r="B59" s="219"/>
      <c r="C59" s="265" t="s">
        <v>202</v>
      </c>
      <c r="D59" s="224"/>
      <c r="E59" s="229">
        <v>29.7</v>
      </c>
      <c r="F59" s="232"/>
      <c r="G59" s="232"/>
      <c r="H59" s="232"/>
      <c r="I59" s="232"/>
      <c r="J59" s="232"/>
      <c r="K59" s="232"/>
      <c r="L59" s="232"/>
      <c r="M59" s="232"/>
      <c r="N59" s="222"/>
      <c r="O59" s="222"/>
      <c r="P59" s="222"/>
      <c r="Q59" s="222"/>
      <c r="R59" s="222"/>
      <c r="S59" s="222"/>
      <c r="T59" s="223"/>
      <c r="U59" s="222"/>
      <c r="V59" s="212"/>
      <c r="W59" s="212"/>
      <c r="X59" s="212"/>
      <c r="Y59" s="212"/>
      <c r="Z59" s="212"/>
      <c r="AA59" s="212"/>
      <c r="AB59" s="212"/>
      <c r="AC59" s="212"/>
      <c r="AD59" s="212"/>
      <c r="AE59" s="212" t="s">
        <v>138</v>
      </c>
      <c r="AF59" s="212">
        <v>0</v>
      </c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 x14ac:dyDescent="0.2">
      <c r="A60" s="213">
        <v>22</v>
      </c>
      <c r="B60" s="219" t="s">
        <v>203</v>
      </c>
      <c r="C60" s="264" t="s">
        <v>204</v>
      </c>
      <c r="D60" s="221" t="s">
        <v>135</v>
      </c>
      <c r="E60" s="228">
        <v>77.2</v>
      </c>
      <c r="F60" s="231"/>
      <c r="G60" s="232">
        <f>ROUND(E60*F60,2)</f>
        <v>0</v>
      </c>
      <c r="H60" s="231"/>
      <c r="I60" s="232">
        <f>ROUND(E60*H60,2)</f>
        <v>0</v>
      </c>
      <c r="J60" s="231"/>
      <c r="K60" s="232">
        <f>ROUND(E60*J60,2)</f>
        <v>0</v>
      </c>
      <c r="L60" s="232">
        <v>15</v>
      </c>
      <c r="M60" s="232">
        <f>G60*(1+L60/100)</f>
        <v>0</v>
      </c>
      <c r="N60" s="222">
        <v>3.3E-4</v>
      </c>
      <c r="O60" s="222">
        <f>ROUND(E60*N60,5)</f>
        <v>2.5479999999999999E-2</v>
      </c>
      <c r="P60" s="222">
        <v>1.183E-2</v>
      </c>
      <c r="Q60" s="222">
        <f>ROUND(E60*P60,5)</f>
        <v>0.91327999999999998</v>
      </c>
      <c r="R60" s="222"/>
      <c r="S60" s="222"/>
      <c r="T60" s="223">
        <v>0.34599999999999997</v>
      </c>
      <c r="U60" s="222">
        <f>ROUND(E60*T60,2)</f>
        <v>26.71</v>
      </c>
      <c r="V60" s="212"/>
      <c r="W60" s="212"/>
      <c r="X60" s="212"/>
      <c r="Y60" s="212"/>
      <c r="Z60" s="212"/>
      <c r="AA60" s="212"/>
      <c r="AB60" s="212"/>
      <c r="AC60" s="212"/>
      <c r="AD60" s="212"/>
      <c r="AE60" s="212" t="s">
        <v>136</v>
      </c>
      <c r="AF60" s="212"/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x14ac:dyDescent="0.2">
      <c r="A61" s="214" t="s">
        <v>131</v>
      </c>
      <c r="B61" s="220" t="s">
        <v>72</v>
      </c>
      <c r="C61" s="266" t="s">
        <v>73</v>
      </c>
      <c r="D61" s="225"/>
      <c r="E61" s="230"/>
      <c r="F61" s="233"/>
      <c r="G61" s="233">
        <f>SUMIF(AE62:AE64,"&lt;&gt;NOR",G62:G64)</f>
        <v>0</v>
      </c>
      <c r="H61" s="233"/>
      <c r="I61" s="233">
        <f>SUM(I62:I64)</f>
        <v>0</v>
      </c>
      <c r="J61" s="233"/>
      <c r="K61" s="233">
        <f>SUM(K62:K64)</f>
        <v>0</v>
      </c>
      <c r="L61" s="233"/>
      <c r="M61" s="233">
        <f>SUM(M62:M64)</f>
        <v>0</v>
      </c>
      <c r="N61" s="226"/>
      <c r="O61" s="226">
        <f>SUM(O62:O64)</f>
        <v>0.95669999999999999</v>
      </c>
      <c r="P61" s="226"/>
      <c r="Q61" s="226">
        <f>SUM(Q62:Q64)</f>
        <v>0</v>
      </c>
      <c r="R61" s="226"/>
      <c r="S61" s="226"/>
      <c r="T61" s="227"/>
      <c r="U61" s="226">
        <f>SUM(U62:U64)</f>
        <v>183.63</v>
      </c>
      <c r="AE61" t="s">
        <v>132</v>
      </c>
    </row>
    <row r="62" spans="1:60" ht="22.5" outlineLevel="1" x14ac:dyDescent="0.2">
      <c r="A62" s="213">
        <v>23</v>
      </c>
      <c r="B62" s="219" t="s">
        <v>205</v>
      </c>
      <c r="C62" s="264" t="s">
        <v>206</v>
      </c>
      <c r="D62" s="221" t="s">
        <v>207</v>
      </c>
      <c r="E62" s="228">
        <v>31.07</v>
      </c>
      <c r="F62" s="231"/>
      <c r="G62" s="232">
        <f>ROUND(E62*F62,2)</f>
        <v>0</v>
      </c>
      <c r="H62" s="231"/>
      <c r="I62" s="232">
        <f>ROUND(E62*H62,2)</f>
        <v>0</v>
      </c>
      <c r="J62" s="231"/>
      <c r="K62" s="232">
        <f>ROUND(E62*J62,2)</f>
        <v>0</v>
      </c>
      <c r="L62" s="232">
        <v>15</v>
      </c>
      <c r="M62" s="232">
        <f>G62*(1+L62/100)</f>
        <v>0</v>
      </c>
      <c r="N62" s="222">
        <v>0</v>
      </c>
      <c r="O62" s="222">
        <f>ROUND(E62*N62,5)</f>
        <v>0</v>
      </c>
      <c r="P62" s="222">
        <v>0</v>
      </c>
      <c r="Q62" s="222">
        <f>ROUND(E62*P62,5)</f>
        <v>0</v>
      </c>
      <c r="R62" s="222"/>
      <c r="S62" s="222"/>
      <c r="T62" s="223">
        <v>3.7559999999999998</v>
      </c>
      <c r="U62" s="222">
        <f>ROUND(E62*T62,2)</f>
        <v>116.7</v>
      </c>
      <c r="V62" s="212"/>
      <c r="W62" s="212"/>
      <c r="X62" s="212"/>
      <c r="Y62" s="212"/>
      <c r="Z62" s="212"/>
      <c r="AA62" s="212"/>
      <c r="AB62" s="212"/>
      <c r="AC62" s="212"/>
      <c r="AD62" s="212"/>
      <c r="AE62" s="212" t="s">
        <v>154</v>
      </c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 x14ac:dyDescent="0.2">
      <c r="A63" s="213">
        <v>24</v>
      </c>
      <c r="B63" s="219" t="s">
        <v>208</v>
      </c>
      <c r="C63" s="264" t="s">
        <v>209</v>
      </c>
      <c r="D63" s="221" t="s">
        <v>207</v>
      </c>
      <c r="E63" s="228">
        <v>31.07</v>
      </c>
      <c r="F63" s="231"/>
      <c r="G63" s="232">
        <f>ROUND(E63*F63,2)</f>
        <v>0</v>
      </c>
      <c r="H63" s="231"/>
      <c r="I63" s="232">
        <f>ROUND(E63*H63,2)</f>
        <v>0</v>
      </c>
      <c r="J63" s="231"/>
      <c r="K63" s="232">
        <f>ROUND(E63*J63,2)</f>
        <v>0</v>
      </c>
      <c r="L63" s="232">
        <v>15</v>
      </c>
      <c r="M63" s="232">
        <f>G63*(1+L63/100)</f>
        <v>0</v>
      </c>
      <c r="N63" s="222">
        <v>0</v>
      </c>
      <c r="O63" s="222">
        <f>ROUND(E63*N63,5)</f>
        <v>0</v>
      </c>
      <c r="P63" s="222">
        <v>0</v>
      </c>
      <c r="Q63" s="222">
        <f>ROUND(E63*P63,5)</f>
        <v>0</v>
      </c>
      <c r="R63" s="222"/>
      <c r="S63" s="222"/>
      <c r="T63" s="223">
        <v>0</v>
      </c>
      <c r="U63" s="222">
        <f>ROUND(E63*T63,2)</f>
        <v>0</v>
      </c>
      <c r="V63" s="212"/>
      <c r="W63" s="212"/>
      <c r="X63" s="212"/>
      <c r="Y63" s="212"/>
      <c r="Z63" s="212"/>
      <c r="AA63" s="212"/>
      <c r="AB63" s="212"/>
      <c r="AC63" s="212"/>
      <c r="AD63" s="212"/>
      <c r="AE63" s="212" t="s">
        <v>136</v>
      </c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">
      <c r="A64" s="213">
        <v>25</v>
      </c>
      <c r="B64" s="219" t="s">
        <v>210</v>
      </c>
      <c r="C64" s="264" t="s">
        <v>211</v>
      </c>
      <c r="D64" s="221" t="s">
        <v>161</v>
      </c>
      <c r="E64" s="228">
        <v>19.3</v>
      </c>
      <c r="F64" s="231"/>
      <c r="G64" s="232">
        <f>ROUND(E64*F64,2)</f>
        <v>0</v>
      </c>
      <c r="H64" s="231"/>
      <c r="I64" s="232">
        <f>ROUND(E64*H64,2)</f>
        <v>0</v>
      </c>
      <c r="J64" s="231"/>
      <c r="K64" s="232">
        <f>ROUND(E64*J64,2)</f>
        <v>0</v>
      </c>
      <c r="L64" s="232">
        <v>15</v>
      </c>
      <c r="M64" s="232">
        <f>G64*(1+L64/100)</f>
        <v>0</v>
      </c>
      <c r="N64" s="222">
        <v>4.9570000000000003E-2</v>
      </c>
      <c r="O64" s="222">
        <f>ROUND(E64*N64,5)</f>
        <v>0.95669999999999999</v>
      </c>
      <c r="P64" s="222">
        <v>0</v>
      </c>
      <c r="Q64" s="222">
        <f>ROUND(E64*P64,5)</f>
        <v>0</v>
      </c>
      <c r="R64" s="222"/>
      <c r="S64" s="222"/>
      <c r="T64" s="223">
        <v>3.468</v>
      </c>
      <c r="U64" s="222">
        <f>ROUND(E64*T64,2)</f>
        <v>66.930000000000007</v>
      </c>
      <c r="V64" s="212"/>
      <c r="W64" s="212"/>
      <c r="X64" s="212"/>
      <c r="Y64" s="212"/>
      <c r="Z64" s="212"/>
      <c r="AA64" s="212"/>
      <c r="AB64" s="212"/>
      <c r="AC64" s="212"/>
      <c r="AD64" s="212"/>
      <c r="AE64" s="212" t="s">
        <v>136</v>
      </c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x14ac:dyDescent="0.2">
      <c r="A65" s="214" t="s">
        <v>131</v>
      </c>
      <c r="B65" s="220" t="s">
        <v>74</v>
      </c>
      <c r="C65" s="266" t="s">
        <v>75</v>
      </c>
      <c r="D65" s="225"/>
      <c r="E65" s="230"/>
      <c r="F65" s="233"/>
      <c r="G65" s="233">
        <f>SUMIF(AE66:AE66,"&lt;&gt;NOR",G66:G66)</f>
        <v>0</v>
      </c>
      <c r="H65" s="233"/>
      <c r="I65" s="233">
        <f>SUM(I66:I66)</f>
        <v>0</v>
      </c>
      <c r="J65" s="233"/>
      <c r="K65" s="233">
        <f>SUM(K66:K66)</f>
        <v>0</v>
      </c>
      <c r="L65" s="233"/>
      <c r="M65" s="233">
        <f>SUM(M66:M66)</f>
        <v>0</v>
      </c>
      <c r="N65" s="226"/>
      <c r="O65" s="226">
        <f>SUM(O66:O66)</f>
        <v>0</v>
      </c>
      <c r="P65" s="226"/>
      <c r="Q65" s="226">
        <f>SUM(Q66:Q66)</f>
        <v>0</v>
      </c>
      <c r="R65" s="226"/>
      <c r="S65" s="226"/>
      <c r="T65" s="227"/>
      <c r="U65" s="226">
        <f>SUM(U66:U66)</f>
        <v>45.11</v>
      </c>
      <c r="AE65" t="s">
        <v>132</v>
      </c>
    </row>
    <row r="66" spans="1:60" ht="22.5" outlineLevel="1" x14ac:dyDescent="0.2">
      <c r="A66" s="213">
        <v>26</v>
      </c>
      <c r="B66" s="219" t="s">
        <v>212</v>
      </c>
      <c r="C66" s="264" t="s">
        <v>213</v>
      </c>
      <c r="D66" s="221" t="s">
        <v>207</v>
      </c>
      <c r="E66" s="228">
        <v>14.32</v>
      </c>
      <c r="F66" s="231"/>
      <c r="G66" s="232">
        <f>ROUND(E66*F66,2)</f>
        <v>0</v>
      </c>
      <c r="H66" s="231"/>
      <c r="I66" s="232">
        <f>ROUND(E66*H66,2)</f>
        <v>0</v>
      </c>
      <c r="J66" s="231"/>
      <c r="K66" s="232">
        <f>ROUND(E66*J66,2)</f>
        <v>0</v>
      </c>
      <c r="L66" s="232">
        <v>15</v>
      </c>
      <c r="M66" s="232">
        <f>G66*(1+L66/100)</f>
        <v>0</v>
      </c>
      <c r="N66" s="222">
        <v>0</v>
      </c>
      <c r="O66" s="222">
        <f>ROUND(E66*N66,5)</f>
        <v>0</v>
      </c>
      <c r="P66" s="222">
        <v>0</v>
      </c>
      <c r="Q66" s="222">
        <f>ROUND(E66*P66,5)</f>
        <v>0</v>
      </c>
      <c r="R66" s="222"/>
      <c r="S66" s="222"/>
      <c r="T66" s="223">
        <v>3.15</v>
      </c>
      <c r="U66" s="222">
        <f>ROUND(E66*T66,2)</f>
        <v>45.11</v>
      </c>
      <c r="V66" s="212"/>
      <c r="W66" s="212"/>
      <c r="X66" s="212"/>
      <c r="Y66" s="212"/>
      <c r="Z66" s="212"/>
      <c r="AA66" s="212"/>
      <c r="AB66" s="212"/>
      <c r="AC66" s="212"/>
      <c r="AD66" s="212"/>
      <c r="AE66" s="212" t="s">
        <v>136</v>
      </c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x14ac:dyDescent="0.2">
      <c r="A67" s="214" t="s">
        <v>131</v>
      </c>
      <c r="B67" s="220" t="s">
        <v>76</v>
      </c>
      <c r="C67" s="266" t="s">
        <v>77</v>
      </c>
      <c r="D67" s="225"/>
      <c r="E67" s="230"/>
      <c r="F67" s="233"/>
      <c r="G67" s="233">
        <f>SUMIF(AE68:AE72,"&lt;&gt;NOR",G68:G72)</f>
        <v>0</v>
      </c>
      <c r="H67" s="233"/>
      <c r="I67" s="233">
        <f>SUM(I68:I72)</f>
        <v>0</v>
      </c>
      <c r="J67" s="233"/>
      <c r="K67" s="233">
        <f>SUM(K68:K72)</f>
        <v>0</v>
      </c>
      <c r="L67" s="233"/>
      <c r="M67" s="233">
        <f>SUM(M68:M72)</f>
        <v>0</v>
      </c>
      <c r="N67" s="226"/>
      <c r="O67" s="226">
        <f>SUM(O68:O72)</f>
        <v>0.39474999999999999</v>
      </c>
      <c r="P67" s="226"/>
      <c r="Q67" s="226">
        <f>SUM(Q68:Q72)</f>
        <v>0</v>
      </c>
      <c r="R67" s="226"/>
      <c r="S67" s="226"/>
      <c r="T67" s="227"/>
      <c r="U67" s="226">
        <f>SUM(U68:U72)</f>
        <v>44.18</v>
      </c>
      <c r="AE67" t="s">
        <v>132</v>
      </c>
    </row>
    <row r="68" spans="1:60" outlineLevel="1" x14ac:dyDescent="0.2">
      <c r="A68" s="213">
        <v>27</v>
      </c>
      <c r="B68" s="219" t="s">
        <v>214</v>
      </c>
      <c r="C68" s="264" t="s">
        <v>215</v>
      </c>
      <c r="D68" s="221" t="s">
        <v>135</v>
      </c>
      <c r="E68" s="228">
        <v>104</v>
      </c>
      <c r="F68" s="231"/>
      <c r="G68" s="232">
        <f>ROUND(E68*F68,2)</f>
        <v>0</v>
      </c>
      <c r="H68" s="231"/>
      <c r="I68" s="232">
        <f>ROUND(E68*H68,2)</f>
        <v>0</v>
      </c>
      <c r="J68" s="231"/>
      <c r="K68" s="232">
        <f>ROUND(E68*J68,2)</f>
        <v>0</v>
      </c>
      <c r="L68" s="232">
        <v>15</v>
      </c>
      <c r="M68" s="232">
        <f>G68*(1+L68/100)</f>
        <v>0</v>
      </c>
      <c r="N68" s="222">
        <v>3.6800000000000001E-3</v>
      </c>
      <c r="O68" s="222">
        <f>ROUND(E68*N68,5)</f>
        <v>0.38272</v>
      </c>
      <c r="P68" s="222">
        <v>0</v>
      </c>
      <c r="Q68" s="222">
        <f>ROUND(E68*P68,5)</f>
        <v>0</v>
      </c>
      <c r="R68" s="222"/>
      <c r="S68" s="222"/>
      <c r="T68" s="223">
        <v>0.38500000000000001</v>
      </c>
      <c r="U68" s="222">
        <f>ROUND(E68*T68,2)</f>
        <v>40.04</v>
      </c>
      <c r="V68" s="212"/>
      <c r="W68" s="212"/>
      <c r="X68" s="212"/>
      <c r="Y68" s="212"/>
      <c r="Z68" s="212"/>
      <c r="AA68" s="212"/>
      <c r="AB68" s="212"/>
      <c r="AC68" s="212"/>
      <c r="AD68" s="212"/>
      <c r="AE68" s="212" t="s">
        <v>136</v>
      </c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 x14ac:dyDescent="0.2">
      <c r="A69" s="213"/>
      <c r="B69" s="219"/>
      <c r="C69" s="265" t="s">
        <v>216</v>
      </c>
      <c r="D69" s="224"/>
      <c r="E69" s="229">
        <v>104</v>
      </c>
      <c r="F69" s="232"/>
      <c r="G69" s="232"/>
      <c r="H69" s="232"/>
      <c r="I69" s="232"/>
      <c r="J69" s="232"/>
      <c r="K69" s="232"/>
      <c r="L69" s="232"/>
      <c r="M69" s="232"/>
      <c r="N69" s="222"/>
      <c r="O69" s="222"/>
      <c r="P69" s="222"/>
      <c r="Q69" s="222"/>
      <c r="R69" s="222"/>
      <c r="S69" s="222"/>
      <c r="T69" s="223"/>
      <c r="U69" s="222"/>
      <c r="V69" s="212"/>
      <c r="W69" s="212"/>
      <c r="X69" s="212"/>
      <c r="Y69" s="212"/>
      <c r="Z69" s="212"/>
      <c r="AA69" s="212"/>
      <c r="AB69" s="212"/>
      <c r="AC69" s="212"/>
      <c r="AD69" s="212"/>
      <c r="AE69" s="212" t="s">
        <v>138</v>
      </c>
      <c r="AF69" s="212">
        <v>0</v>
      </c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2">
      <c r="A70" s="213">
        <v>28</v>
      </c>
      <c r="B70" s="219" t="s">
        <v>217</v>
      </c>
      <c r="C70" s="264" t="s">
        <v>218</v>
      </c>
      <c r="D70" s="221" t="s">
        <v>161</v>
      </c>
      <c r="E70" s="228">
        <v>37.6</v>
      </c>
      <c r="F70" s="231"/>
      <c r="G70" s="232">
        <f>ROUND(E70*F70,2)</f>
        <v>0</v>
      </c>
      <c r="H70" s="231"/>
      <c r="I70" s="232">
        <f>ROUND(E70*H70,2)</f>
        <v>0</v>
      </c>
      <c r="J70" s="231"/>
      <c r="K70" s="232">
        <f>ROUND(E70*J70,2)</f>
        <v>0</v>
      </c>
      <c r="L70" s="232">
        <v>15</v>
      </c>
      <c r="M70" s="232">
        <f>G70*(1+L70/100)</f>
        <v>0</v>
      </c>
      <c r="N70" s="222">
        <v>3.2000000000000003E-4</v>
      </c>
      <c r="O70" s="222">
        <f>ROUND(E70*N70,5)</f>
        <v>1.2030000000000001E-2</v>
      </c>
      <c r="P70" s="222">
        <v>0</v>
      </c>
      <c r="Q70" s="222">
        <f>ROUND(E70*P70,5)</f>
        <v>0</v>
      </c>
      <c r="R70" s="222"/>
      <c r="S70" s="222"/>
      <c r="T70" s="223">
        <v>0.11</v>
      </c>
      <c r="U70" s="222">
        <f>ROUND(E70*T70,2)</f>
        <v>4.1399999999999997</v>
      </c>
      <c r="V70" s="212"/>
      <c r="W70" s="212"/>
      <c r="X70" s="212"/>
      <c r="Y70" s="212"/>
      <c r="Z70" s="212"/>
      <c r="AA70" s="212"/>
      <c r="AB70" s="212"/>
      <c r="AC70" s="212"/>
      <c r="AD70" s="212"/>
      <c r="AE70" s="212" t="s">
        <v>136</v>
      </c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 x14ac:dyDescent="0.2">
      <c r="A71" s="213"/>
      <c r="B71" s="219"/>
      <c r="C71" s="265" t="s">
        <v>219</v>
      </c>
      <c r="D71" s="224"/>
      <c r="E71" s="229">
        <v>37.6</v>
      </c>
      <c r="F71" s="232"/>
      <c r="G71" s="232"/>
      <c r="H71" s="232"/>
      <c r="I71" s="232"/>
      <c r="J71" s="232"/>
      <c r="K71" s="232"/>
      <c r="L71" s="232"/>
      <c r="M71" s="232"/>
      <c r="N71" s="222"/>
      <c r="O71" s="222"/>
      <c r="P71" s="222"/>
      <c r="Q71" s="222"/>
      <c r="R71" s="222"/>
      <c r="S71" s="222"/>
      <c r="T71" s="223"/>
      <c r="U71" s="222"/>
      <c r="V71" s="212"/>
      <c r="W71" s="212"/>
      <c r="X71" s="212"/>
      <c r="Y71" s="212"/>
      <c r="Z71" s="212"/>
      <c r="AA71" s="212"/>
      <c r="AB71" s="212"/>
      <c r="AC71" s="212"/>
      <c r="AD71" s="212"/>
      <c r="AE71" s="212" t="s">
        <v>138</v>
      </c>
      <c r="AF71" s="212">
        <v>0</v>
      </c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1" x14ac:dyDescent="0.2">
      <c r="A72" s="213">
        <v>29</v>
      </c>
      <c r="B72" s="219" t="s">
        <v>220</v>
      </c>
      <c r="C72" s="264" t="s">
        <v>221</v>
      </c>
      <c r="D72" s="221" t="s">
        <v>0</v>
      </c>
      <c r="E72" s="228">
        <v>487</v>
      </c>
      <c r="F72" s="231"/>
      <c r="G72" s="232">
        <f>ROUND(E72*F72,2)</f>
        <v>0</v>
      </c>
      <c r="H72" s="231"/>
      <c r="I72" s="232">
        <f>ROUND(E72*H72,2)</f>
        <v>0</v>
      </c>
      <c r="J72" s="231"/>
      <c r="K72" s="232">
        <f>ROUND(E72*J72,2)</f>
        <v>0</v>
      </c>
      <c r="L72" s="232">
        <v>15</v>
      </c>
      <c r="M72" s="232">
        <f>G72*(1+L72/100)</f>
        <v>0</v>
      </c>
      <c r="N72" s="222">
        <v>0</v>
      </c>
      <c r="O72" s="222">
        <f>ROUND(E72*N72,5)</f>
        <v>0</v>
      </c>
      <c r="P72" s="222">
        <v>0</v>
      </c>
      <c r="Q72" s="222">
        <f>ROUND(E72*P72,5)</f>
        <v>0</v>
      </c>
      <c r="R72" s="222"/>
      <c r="S72" s="222"/>
      <c r="T72" s="223">
        <v>0</v>
      </c>
      <c r="U72" s="222">
        <f>ROUND(E72*T72,2)</f>
        <v>0</v>
      </c>
      <c r="V72" s="212"/>
      <c r="W72" s="212"/>
      <c r="X72" s="212"/>
      <c r="Y72" s="212"/>
      <c r="Z72" s="212"/>
      <c r="AA72" s="212"/>
      <c r="AB72" s="212"/>
      <c r="AC72" s="212"/>
      <c r="AD72" s="212"/>
      <c r="AE72" s="212" t="s">
        <v>136</v>
      </c>
      <c r="AF72" s="212"/>
      <c r="AG72" s="212"/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x14ac:dyDescent="0.2">
      <c r="A73" s="214" t="s">
        <v>131</v>
      </c>
      <c r="B73" s="220" t="s">
        <v>78</v>
      </c>
      <c r="C73" s="266" t="s">
        <v>79</v>
      </c>
      <c r="D73" s="225"/>
      <c r="E73" s="230"/>
      <c r="F73" s="233"/>
      <c r="G73" s="233">
        <f>SUMIF(AE74:AE80,"&lt;&gt;NOR",G74:G80)</f>
        <v>0</v>
      </c>
      <c r="H73" s="233"/>
      <c r="I73" s="233">
        <f>SUM(I74:I80)</f>
        <v>0</v>
      </c>
      <c r="J73" s="233"/>
      <c r="K73" s="233">
        <f>SUM(K74:K80)</f>
        <v>0</v>
      </c>
      <c r="L73" s="233"/>
      <c r="M73" s="233">
        <f>SUM(M74:M80)</f>
        <v>0</v>
      </c>
      <c r="N73" s="226"/>
      <c r="O73" s="226">
        <f>SUM(O74:O80)</f>
        <v>2.9080000000000002E-2</v>
      </c>
      <c r="P73" s="226"/>
      <c r="Q73" s="226">
        <f>SUM(Q74:Q80)</f>
        <v>0</v>
      </c>
      <c r="R73" s="226"/>
      <c r="S73" s="226"/>
      <c r="T73" s="227"/>
      <c r="U73" s="226">
        <f>SUM(U74:U80)</f>
        <v>22.169999999999998</v>
      </c>
      <c r="AE73" t="s">
        <v>132</v>
      </c>
    </row>
    <row r="74" spans="1:60" outlineLevel="1" x14ac:dyDescent="0.2">
      <c r="A74" s="213">
        <v>30</v>
      </c>
      <c r="B74" s="219" t="s">
        <v>222</v>
      </c>
      <c r="C74" s="264" t="s">
        <v>223</v>
      </c>
      <c r="D74" s="221" t="s">
        <v>161</v>
      </c>
      <c r="E74" s="228">
        <v>10</v>
      </c>
      <c r="F74" s="231"/>
      <c r="G74" s="232">
        <f>ROUND(E74*F74,2)</f>
        <v>0</v>
      </c>
      <c r="H74" s="231"/>
      <c r="I74" s="232">
        <f>ROUND(E74*H74,2)</f>
        <v>0</v>
      </c>
      <c r="J74" s="231"/>
      <c r="K74" s="232">
        <f>ROUND(E74*J74,2)</f>
        <v>0</v>
      </c>
      <c r="L74" s="232">
        <v>15</v>
      </c>
      <c r="M74" s="232">
        <f>G74*(1+L74/100)</f>
        <v>0</v>
      </c>
      <c r="N74" s="222">
        <v>3.8000000000000002E-4</v>
      </c>
      <c r="O74" s="222">
        <f>ROUND(E74*N74,5)</f>
        <v>3.8E-3</v>
      </c>
      <c r="P74" s="222">
        <v>0</v>
      </c>
      <c r="Q74" s="222">
        <f>ROUND(E74*P74,5)</f>
        <v>0</v>
      </c>
      <c r="R74" s="222"/>
      <c r="S74" s="222"/>
      <c r="T74" s="223">
        <v>0.32</v>
      </c>
      <c r="U74" s="222">
        <f>ROUND(E74*T74,2)</f>
        <v>3.2</v>
      </c>
      <c r="V74" s="212"/>
      <c r="W74" s="212"/>
      <c r="X74" s="212"/>
      <c r="Y74" s="212"/>
      <c r="Z74" s="212"/>
      <c r="AA74" s="212"/>
      <c r="AB74" s="212"/>
      <c r="AC74" s="212"/>
      <c r="AD74" s="212"/>
      <c r="AE74" s="212" t="s">
        <v>136</v>
      </c>
      <c r="AF74" s="212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13">
        <v>31</v>
      </c>
      <c r="B75" s="219" t="s">
        <v>224</v>
      </c>
      <c r="C75" s="264" t="s">
        <v>225</v>
      </c>
      <c r="D75" s="221" t="s">
        <v>161</v>
      </c>
      <c r="E75" s="228">
        <v>6</v>
      </c>
      <c r="F75" s="231"/>
      <c r="G75" s="232">
        <f>ROUND(E75*F75,2)</f>
        <v>0</v>
      </c>
      <c r="H75" s="231"/>
      <c r="I75" s="232">
        <f>ROUND(E75*H75,2)</f>
        <v>0</v>
      </c>
      <c r="J75" s="231"/>
      <c r="K75" s="232">
        <f>ROUND(E75*J75,2)</f>
        <v>0</v>
      </c>
      <c r="L75" s="232">
        <v>15</v>
      </c>
      <c r="M75" s="232">
        <f>G75*(1+L75/100)</f>
        <v>0</v>
      </c>
      <c r="N75" s="222">
        <v>4.6999999999999999E-4</v>
      </c>
      <c r="O75" s="222">
        <f>ROUND(E75*N75,5)</f>
        <v>2.82E-3</v>
      </c>
      <c r="P75" s="222">
        <v>0</v>
      </c>
      <c r="Q75" s="222">
        <f>ROUND(E75*P75,5)</f>
        <v>0</v>
      </c>
      <c r="R75" s="222"/>
      <c r="S75" s="222"/>
      <c r="T75" s="223">
        <v>0.35899999999999999</v>
      </c>
      <c r="U75" s="222">
        <f>ROUND(E75*T75,2)</f>
        <v>2.15</v>
      </c>
      <c r="V75" s="212"/>
      <c r="W75" s="212"/>
      <c r="X75" s="212"/>
      <c r="Y75" s="212"/>
      <c r="Z75" s="212"/>
      <c r="AA75" s="212"/>
      <c r="AB75" s="212"/>
      <c r="AC75" s="212"/>
      <c r="AD75" s="212"/>
      <c r="AE75" s="212" t="s">
        <v>136</v>
      </c>
      <c r="AF75" s="212"/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1" x14ac:dyDescent="0.2">
      <c r="A76" s="213">
        <v>32</v>
      </c>
      <c r="B76" s="219" t="s">
        <v>226</v>
      </c>
      <c r="C76" s="264" t="s">
        <v>227</v>
      </c>
      <c r="D76" s="221" t="s">
        <v>161</v>
      </c>
      <c r="E76" s="228">
        <v>6</v>
      </c>
      <c r="F76" s="231"/>
      <c r="G76" s="232">
        <f>ROUND(E76*F76,2)</f>
        <v>0</v>
      </c>
      <c r="H76" s="231"/>
      <c r="I76" s="232">
        <f>ROUND(E76*H76,2)</f>
        <v>0</v>
      </c>
      <c r="J76" s="231"/>
      <c r="K76" s="232">
        <f>ROUND(E76*J76,2)</f>
        <v>0</v>
      </c>
      <c r="L76" s="232">
        <v>15</v>
      </c>
      <c r="M76" s="232">
        <f>G76*(1+L76/100)</f>
        <v>0</v>
      </c>
      <c r="N76" s="222">
        <v>1.5200000000000001E-3</v>
      </c>
      <c r="O76" s="222">
        <f>ROUND(E76*N76,5)</f>
        <v>9.1199999999999996E-3</v>
      </c>
      <c r="P76" s="222">
        <v>0</v>
      </c>
      <c r="Q76" s="222">
        <f>ROUND(E76*P76,5)</f>
        <v>0</v>
      </c>
      <c r="R76" s="222"/>
      <c r="S76" s="222"/>
      <c r="T76" s="223">
        <v>1.173</v>
      </c>
      <c r="U76" s="222">
        <f>ROUND(E76*T76,2)</f>
        <v>7.04</v>
      </c>
      <c r="V76" s="212"/>
      <c r="W76" s="212"/>
      <c r="X76" s="212"/>
      <c r="Y76" s="212"/>
      <c r="Z76" s="212"/>
      <c r="AA76" s="212"/>
      <c r="AB76" s="212"/>
      <c r="AC76" s="212"/>
      <c r="AD76" s="212"/>
      <c r="AE76" s="212" t="s">
        <v>136</v>
      </c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1" x14ac:dyDescent="0.2">
      <c r="A77" s="213">
        <v>33</v>
      </c>
      <c r="B77" s="219" t="s">
        <v>228</v>
      </c>
      <c r="C77" s="264" t="s">
        <v>229</v>
      </c>
      <c r="D77" s="221" t="s">
        <v>161</v>
      </c>
      <c r="E77" s="228">
        <v>10</v>
      </c>
      <c r="F77" s="231"/>
      <c r="G77" s="232">
        <f>ROUND(E77*F77,2)</f>
        <v>0</v>
      </c>
      <c r="H77" s="231"/>
      <c r="I77" s="232">
        <f>ROUND(E77*H77,2)</f>
        <v>0</v>
      </c>
      <c r="J77" s="231"/>
      <c r="K77" s="232">
        <f>ROUND(E77*J77,2)</f>
        <v>0</v>
      </c>
      <c r="L77" s="232">
        <v>15</v>
      </c>
      <c r="M77" s="232">
        <f>G77*(1+L77/100)</f>
        <v>0</v>
      </c>
      <c r="N77" s="222">
        <v>1.31E-3</v>
      </c>
      <c r="O77" s="222">
        <f>ROUND(E77*N77,5)</f>
        <v>1.3100000000000001E-2</v>
      </c>
      <c r="P77" s="222">
        <v>0</v>
      </c>
      <c r="Q77" s="222">
        <f>ROUND(E77*P77,5)</f>
        <v>0</v>
      </c>
      <c r="R77" s="222"/>
      <c r="S77" s="222"/>
      <c r="T77" s="223">
        <v>0.79700000000000004</v>
      </c>
      <c r="U77" s="222">
        <f>ROUND(E77*T77,2)</f>
        <v>7.97</v>
      </c>
      <c r="V77" s="212"/>
      <c r="W77" s="212"/>
      <c r="X77" s="212"/>
      <c r="Y77" s="212"/>
      <c r="Z77" s="212"/>
      <c r="AA77" s="212"/>
      <c r="AB77" s="212"/>
      <c r="AC77" s="212"/>
      <c r="AD77" s="212"/>
      <c r="AE77" s="212" t="s">
        <v>136</v>
      </c>
      <c r="AF77" s="212"/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1" x14ac:dyDescent="0.2">
      <c r="A78" s="213">
        <v>34</v>
      </c>
      <c r="B78" s="219" t="s">
        <v>230</v>
      </c>
      <c r="C78" s="264" t="s">
        <v>231</v>
      </c>
      <c r="D78" s="221" t="s">
        <v>172</v>
      </c>
      <c r="E78" s="228">
        <v>4</v>
      </c>
      <c r="F78" s="231"/>
      <c r="G78" s="232">
        <f>ROUND(E78*F78,2)</f>
        <v>0</v>
      </c>
      <c r="H78" s="231"/>
      <c r="I78" s="232">
        <f>ROUND(E78*H78,2)</f>
        <v>0</v>
      </c>
      <c r="J78" s="231"/>
      <c r="K78" s="232">
        <f>ROUND(E78*J78,2)</f>
        <v>0</v>
      </c>
      <c r="L78" s="232">
        <v>15</v>
      </c>
      <c r="M78" s="232">
        <f>G78*(1+L78/100)</f>
        <v>0</v>
      </c>
      <c r="N78" s="222">
        <v>6.0000000000000002E-5</v>
      </c>
      <c r="O78" s="222">
        <f>ROUND(E78*N78,5)</f>
        <v>2.4000000000000001E-4</v>
      </c>
      <c r="P78" s="222">
        <v>0</v>
      </c>
      <c r="Q78" s="222">
        <f>ROUND(E78*P78,5)</f>
        <v>0</v>
      </c>
      <c r="R78" s="222"/>
      <c r="S78" s="222"/>
      <c r="T78" s="223">
        <v>0.33300000000000002</v>
      </c>
      <c r="U78" s="222">
        <f>ROUND(E78*T78,2)</f>
        <v>1.33</v>
      </c>
      <c r="V78" s="212"/>
      <c r="W78" s="212"/>
      <c r="X78" s="212"/>
      <c r="Y78" s="212"/>
      <c r="Z78" s="212"/>
      <c r="AA78" s="212"/>
      <c r="AB78" s="212"/>
      <c r="AC78" s="212"/>
      <c r="AD78" s="212"/>
      <c r="AE78" s="212" t="s">
        <v>136</v>
      </c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2">
      <c r="A79" s="213">
        <v>35</v>
      </c>
      <c r="B79" s="219" t="s">
        <v>232</v>
      </c>
      <c r="C79" s="264" t="s">
        <v>233</v>
      </c>
      <c r="D79" s="221" t="s">
        <v>161</v>
      </c>
      <c r="E79" s="228">
        <v>10</v>
      </c>
      <c r="F79" s="231"/>
      <c r="G79" s="232">
        <f>ROUND(E79*F79,2)</f>
        <v>0</v>
      </c>
      <c r="H79" s="231"/>
      <c r="I79" s="232">
        <f>ROUND(E79*H79,2)</f>
        <v>0</v>
      </c>
      <c r="J79" s="231"/>
      <c r="K79" s="232">
        <f>ROUND(E79*J79,2)</f>
        <v>0</v>
      </c>
      <c r="L79" s="232">
        <v>15</v>
      </c>
      <c r="M79" s="232">
        <f>G79*(1+L79/100)</f>
        <v>0</v>
      </c>
      <c r="N79" s="222">
        <v>0</v>
      </c>
      <c r="O79" s="222">
        <f>ROUND(E79*N79,5)</f>
        <v>0</v>
      </c>
      <c r="P79" s="222">
        <v>0</v>
      </c>
      <c r="Q79" s="222">
        <f>ROUND(E79*P79,5)</f>
        <v>0</v>
      </c>
      <c r="R79" s="222"/>
      <c r="S79" s="222"/>
      <c r="T79" s="223">
        <v>4.8000000000000001E-2</v>
      </c>
      <c r="U79" s="222">
        <f>ROUND(E79*T79,2)</f>
        <v>0.48</v>
      </c>
      <c r="V79" s="212"/>
      <c r="W79" s="212"/>
      <c r="X79" s="212"/>
      <c r="Y79" s="212"/>
      <c r="Z79" s="212"/>
      <c r="AA79" s="212"/>
      <c r="AB79" s="212"/>
      <c r="AC79" s="212"/>
      <c r="AD79" s="212"/>
      <c r="AE79" s="212" t="s">
        <v>136</v>
      </c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">
      <c r="A80" s="213">
        <v>36</v>
      </c>
      <c r="B80" s="219" t="s">
        <v>234</v>
      </c>
      <c r="C80" s="264" t="s">
        <v>235</v>
      </c>
      <c r="D80" s="221" t="s">
        <v>0</v>
      </c>
      <c r="E80" s="228">
        <v>159</v>
      </c>
      <c r="F80" s="231"/>
      <c r="G80" s="232">
        <f>ROUND(E80*F80,2)</f>
        <v>0</v>
      </c>
      <c r="H80" s="231"/>
      <c r="I80" s="232">
        <f>ROUND(E80*H80,2)</f>
        <v>0</v>
      </c>
      <c r="J80" s="231"/>
      <c r="K80" s="232">
        <f>ROUND(E80*J80,2)</f>
        <v>0</v>
      </c>
      <c r="L80" s="232">
        <v>15</v>
      </c>
      <c r="M80" s="232">
        <f>G80*(1+L80/100)</f>
        <v>0</v>
      </c>
      <c r="N80" s="222">
        <v>0</v>
      </c>
      <c r="O80" s="222">
        <f>ROUND(E80*N80,5)</f>
        <v>0</v>
      </c>
      <c r="P80" s="222">
        <v>0</v>
      </c>
      <c r="Q80" s="222">
        <f>ROUND(E80*P80,5)</f>
        <v>0</v>
      </c>
      <c r="R80" s="222"/>
      <c r="S80" s="222"/>
      <c r="T80" s="223">
        <v>0</v>
      </c>
      <c r="U80" s="222">
        <f>ROUND(E80*T80,2)</f>
        <v>0</v>
      </c>
      <c r="V80" s="212"/>
      <c r="W80" s="212"/>
      <c r="X80" s="212"/>
      <c r="Y80" s="212"/>
      <c r="Z80" s="212"/>
      <c r="AA80" s="212"/>
      <c r="AB80" s="212"/>
      <c r="AC80" s="212"/>
      <c r="AD80" s="212"/>
      <c r="AE80" s="212" t="s">
        <v>136</v>
      </c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x14ac:dyDescent="0.2">
      <c r="A81" s="214" t="s">
        <v>131</v>
      </c>
      <c r="B81" s="220" t="s">
        <v>80</v>
      </c>
      <c r="C81" s="266" t="s">
        <v>81</v>
      </c>
      <c r="D81" s="225"/>
      <c r="E81" s="230"/>
      <c r="F81" s="233"/>
      <c r="G81" s="233">
        <f>SUMIF(AE82:AE94,"&lt;&gt;NOR",G82:G94)</f>
        <v>0</v>
      </c>
      <c r="H81" s="233"/>
      <c r="I81" s="233">
        <f>SUM(I82:I94)</f>
        <v>0</v>
      </c>
      <c r="J81" s="233"/>
      <c r="K81" s="233">
        <f>SUM(K82:K94)</f>
        <v>0</v>
      </c>
      <c r="L81" s="233"/>
      <c r="M81" s="233">
        <f>SUM(M82:M94)</f>
        <v>0</v>
      </c>
      <c r="N81" s="226"/>
      <c r="O81" s="226">
        <f>SUM(O82:O94)</f>
        <v>0.65923999999999994</v>
      </c>
      <c r="P81" s="226"/>
      <c r="Q81" s="226">
        <f>SUM(Q82:Q94)</f>
        <v>0</v>
      </c>
      <c r="R81" s="226"/>
      <c r="S81" s="226"/>
      <c r="T81" s="227"/>
      <c r="U81" s="226">
        <f>SUM(U82:U94)</f>
        <v>132.22</v>
      </c>
      <c r="AE81" t="s">
        <v>132</v>
      </c>
    </row>
    <row r="82" spans="1:60" outlineLevel="1" x14ac:dyDescent="0.2">
      <c r="A82" s="213">
        <v>37</v>
      </c>
      <c r="B82" s="219" t="s">
        <v>236</v>
      </c>
      <c r="C82" s="264" t="s">
        <v>237</v>
      </c>
      <c r="D82" s="221" t="s">
        <v>172</v>
      </c>
      <c r="E82" s="228">
        <v>4</v>
      </c>
      <c r="F82" s="231"/>
      <c r="G82" s="232">
        <f>ROUND(E82*F82,2)</f>
        <v>0</v>
      </c>
      <c r="H82" s="231"/>
      <c r="I82" s="232">
        <f>ROUND(E82*H82,2)</f>
        <v>0</v>
      </c>
      <c r="J82" s="231"/>
      <c r="K82" s="232">
        <f>ROUND(E82*J82,2)</f>
        <v>0</v>
      </c>
      <c r="L82" s="232">
        <v>15</v>
      </c>
      <c r="M82" s="232">
        <f>G82*(1+L82/100)</f>
        <v>0</v>
      </c>
      <c r="N82" s="222">
        <v>2.0600000000000002E-3</v>
      </c>
      <c r="O82" s="222">
        <f>ROUND(E82*N82,5)</f>
        <v>8.2400000000000008E-3</v>
      </c>
      <c r="P82" s="222">
        <v>0</v>
      </c>
      <c r="Q82" s="222">
        <f>ROUND(E82*P82,5)</f>
        <v>0</v>
      </c>
      <c r="R82" s="222"/>
      <c r="S82" s="222"/>
      <c r="T82" s="223">
        <v>0.372</v>
      </c>
      <c r="U82" s="222">
        <f>ROUND(E82*T82,2)</f>
        <v>1.49</v>
      </c>
      <c r="V82" s="212"/>
      <c r="W82" s="212"/>
      <c r="X82" s="212"/>
      <c r="Y82" s="212"/>
      <c r="Z82" s="212"/>
      <c r="AA82" s="212"/>
      <c r="AB82" s="212"/>
      <c r="AC82" s="212"/>
      <c r="AD82" s="212"/>
      <c r="AE82" s="212" t="s">
        <v>136</v>
      </c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1" x14ac:dyDescent="0.2">
      <c r="A83" s="213">
        <v>38</v>
      </c>
      <c r="B83" s="219" t="s">
        <v>238</v>
      </c>
      <c r="C83" s="264" t="s">
        <v>239</v>
      </c>
      <c r="D83" s="221" t="s">
        <v>161</v>
      </c>
      <c r="E83" s="228">
        <v>100</v>
      </c>
      <c r="F83" s="231"/>
      <c r="G83" s="232">
        <f>ROUND(E83*F83,2)</f>
        <v>0</v>
      </c>
      <c r="H83" s="231"/>
      <c r="I83" s="232">
        <f>ROUND(E83*H83,2)</f>
        <v>0</v>
      </c>
      <c r="J83" s="231"/>
      <c r="K83" s="232">
        <f>ROUND(E83*J83,2)</f>
        <v>0</v>
      </c>
      <c r="L83" s="232">
        <v>15</v>
      </c>
      <c r="M83" s="232">
        <f>G83*(1+L83/100)</f>
        <v>0</v>
      </c>
      <c r="N83" s="222">
        <v>3.9899999999999996E-3</v>
      </c>
      <c r="O83" s="222">
        <f>ROUND(E83*N83,5)</f>
        <v>0.39900000000000002</v>
      </c>
      <c r="P83" s="222">
        <v>0</v>
      </c>
      <c r="Q83" s="222">
        <f>ROUND(E83*P83,5)</f>
        <v>0</v>
      </c>
      <c r="R83" s="222"/>
      <c r="S83" s="222"/>
      <c r="T83" s="223">
        <v>0.54290000000000005</v>
      </c>
      <c r="U83" s="222">
        <f>ROUND(E83*T83,2)</f>
        <v>54.29</v>
      </c>
      <c r="V83" s="212"/>
      <c r="W83" s="212"/>
      <c r="X83" s="212"/>
      <c r="Y83" s="212"/>
      <c r="Z83" s="212"/>
      <c r="AA83" s="212"/>
      <c r="AB83" s="212"/>
      <c r="AC83" s="212"/>
      <c r="AD83" s="212"/>
      <c r="AE83" s="212" t="s">
        <v>136</v>
      </c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1" x14ac:dyDescent="0.2">
      <c r="A84" s="213">
        <v>39</v>
      </c>
      <c r="B84" s="219" t="s">
        <v>240</v>
      </c>
      <c r="C84" s="264" t="s">
        <v>241</v>
      </c>
      <c r="D84" s="221" t="s">
        <v>161</v>
      </c>
      <c r="E84" s="228">
        <v>50</v>
      </c>
      <c r="F84" s="231"/>
      <c r="G84" s="232">
        <f>ROUND(E84*F84,2)</f>
        <v>0</v>
      </c>
      <c r="H84" s="231"/>
      <c r="I84" s="232">
        <f>ROUND(E84*H84,2)</f>
        <v>0</v>
      </c>
      <c r="J84" s="231"/>
      <c r="K84" s="232">
        <f>ROUND(E84*J84,2)</f>
        <v>0</v>
      </c>
      <c r="L84" s="232">
        <v>15</v>
      </c>
      <c r="M84" s="232">
        <f>G84*(1+L84/100)</f>
        <v>0</v>
      </c>
      <c r="N84" s="222">
        <v>4.0099999999999997E-3</v>
      </c>
      <c r="O84" s="222">
        <f>ROUND(E84*N84,5)</f>
        <v>0.20050000000000001</v>
      </c>
      <c r="P84" s="222">
        <v>0</v>
      </c>
      <c r="Q84" s="222">
        <f>ROUND(E84*P84,5)</f>
        <v>0</v>
      </c>
      <c r="R84" s="222"/>
      <c r="S84" s="222"/>
      <c r="T84" s="223">
        <v>0.54290000000000005</v>
      </c>
      <c r="U84" s="222">
        <f>ROUND(E84*T84,2)</f>
        <v>27.15</v>
      </c>
      <c r="V84" s="212"/>
      <c r="W84" s="212"/>
      <c r="X84" s="212"/>
      <c r="Y84" s="212"/>
      <c r="Z84" s="212"/>
      <c r="AA84" s="212"/>
      <c r="AB84" s="212"/>
      <c r="AC84" s="212"/>
      <c r="AD84" s="212"/>
      <c r="AE84" s="212" t="s">
        <v>136</v>
      </c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1" x14ac:dyDescent="0.2">
      <c r="A85" s="213">
        <v>40</v>
      </c>
      <c r="B85" s="219" t="s">
        <v>242</v>
      </c>
      <c r="C85" s="264" t="s">
        <v>243</v>
      </c>
      <c r="D85" s="221" t="s">
        <v>161</v>
      </c>
      <c r="E85" s="228">
        <v>150</v>
      </c>
      <c r="F85" s="231"/>
      <c r="G85" s="232">
        <f>ROUND(E85*F85,2)</f>
        <v>0</v>
      </c>
      <c r="H85" s="231"/>
      <c r="I85" s="232">
        <f>ROUND(E85*H85,2)</f>
        <v>0</v>
      </c>
      <c r="J85" s="231"/>
      <c r="K85" s="232">
        <f>ROUND(E85*J85,2)</f>
        <v>0</v>
      </c>
      <c r="L85" s="232">
        <v>15</v>
      </c>
      <c r="M85" s="232">
        <f>G85*(1+L85/100)</f>
        <v>0</v>
      </c>
      <c r="N85" s="222">
        <v>2.7999999999999998E-4</v>
      </c>
      <c r="O85" s="222">
        <f>ROUND(E85*N85,5)</f>
        <v>4.2000000000000003E-2</v>
      </c>
      <c r="P85" s="222">
        <v>0</v>
      </c>
      <c r="Q85" s="222">
        <f>ROUND(E85*P85,5)</f>
        <v>0</v>
      </c>
      <c r="R85" s="222"/>
      <c r="S85" s="222"/>
      <c r="T85" s="223">
        <v>0.16814000000000001</v>
      </c>
      <c r="U85" s="222">
        <f>ROUND(E85*T85,2)</f>
        <v>25.22</v>
      </c>
      <c r="V85" s="212"/>
      <c r="W85" s="212"/>
      <c r="X85" s="212"/>
      <c r="Y85" s="212"/>
      <c r="Z85" s="212"/>
      <c r="AA85" s="212"/>
      <c r="AB85" s="212"/>
      <c r="AC85" s="212"/>
      <c r="AD85" s="212"/>
      <c r="AE85" s="212" t="s">
        <v>136</v>
      </c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2.5" outlineLevel="1" x14ac:dyDescent="0.2">
      <c r="A86" s="213">
        <v>41</v>
      </c>
      <c r="B86" s="219" t="s">
        <v>244</v>
      </c>
      <c r="C86" s="264" t="s">
        <v>245</v>
      </c>
      <c r="D86" s="221" t="s">
        <v>172</v>
      </c>
      <c r="E86" s="228">
        <v>4</v>
      </c>
      <c r="F86" s="231"/>
      <c r="G86" s="232">
        <f>ROUND(E86*F86,2)</f>
        <v>0</v>
      </c>
      <c r="H86" s="231"/>
      <c r="I86" s="232">
        <f>ROUND(E86*H86,2)</f>
        <v>0</v>
      </c>
      <c r="J86" s="231"/>
      <c r="K86" s="232">
        <f>ROUND(E86*J86,2)</f>
        <v>0</v>
      </c>
      <c r="L86" s="232">
        <v>15</v>
      </c>
      <c r="M86" s="232">
        <f>G86*(1+L86/100)</f>
        <v>0</v>
      </c>
      <c r="N86" s="222">
        <v>1E-4</v>
      </c>
      <c r="O86" s="222">
        <f>ROUND(E86*N86,5)</f>
        <v>4.0000000000000002E-4</v>
      </c>
      <c r="P86" s="222">
        <v>0</v>
      </c>
      <c r="Q86" s="222">
        <f>ROUND(E86*P86,5)</f>
        <v>0</v>
      </c>
      <c r="R86" s="222"/>
      <c r="S86" s="222"/>
      <c r="T86" s="223">
        <v>0.16675999999999999</v>
      </c>
      <c r="U86" s="222">
        <f>ROUND(E86*T86,2)</f>
        <v>0.67</v>
      </c>
      <c r="V86" s="212"/>
      <c r="W86" s="212"/>
      <c r="X86" s="212"/>
      <c r="Y86" s="212"/>
      <c r="Z86" s="212"/>
      <c r="AA86" s="212"/>
      <c r="AB86" s="212"/>
      <c r="AC86" s="212"/>
      <c r="AD86" s="212"/>
      <c r="AE86" s="212" t="s">
        <v>136</v>
      </c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1" x14ac:dyDescent="0.2">
      <c r="A87" s="213"/>
      <c r="B87" s="219"/>
      <c r="C87" s="265" t="s">
        <v>246</v>
      </c>
      <c r="D87" s="224"/>
      <c r="E87" s="229">
        <v>24</v>
      </c>
      <c r="F87" s="232"/>
      <c r="G87" s="232"/>
      <c r="H87" s="232"/>
      <c r="I87" s="232"/>
      <c r="J87" s="232"/>
      <c r="K87" s="232"/>
      <c r="L87" s="232"/>
      <c r="M87" s="232"/>
      <c r="N87" s="222"/>
      <c r="O87" s="222"/>
      <c r="P87" s="222"/>
      <c r="Q87" s="222"/>
      <c r="R87" s="222"/>
      <c r="S87" s="222"/>
      <c r="T87" s="223"/>
      <c r="U87" s="222"/>
      <c r="V87" s="212"/>
      <c r="W87" s="212"/>
      <c r="X87" s="212"/>
      <c r="Y87" s="212"/>
      <c r="Z87" s="212"/>
      <c r="AA87" s="212"/>
      <c r="AB87" s="212"/>
      <c r="AC87" s="212"/>
      <c r="AD87" s="212"/>
      <c r="AE87" s="212" t="s">
        <v>138</v>
      </c>
      <c r="AF87" s="212">
        <v>0</v>
      </c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 x14ac:dyDescent="0.2">
      <c r="A88" s="213">
        <v>42</v>
      </c>
      <c r="B88" s="219" t="s">
        <v>247</v>
      </c>
      <c r="C88" s="264" t="s">
        <v>248</v>
      </c>
      <c r="D88" s="221" t="s">
        <v>172</v>
      </c>
      <c r="E88" s="228">
        <v>4</v>
      </c>
      <c r="F88" s="231"/>
      <c r="G88" s="232">
        <f>ROUND(E88*F88,2)</f>
        <v>0</v>
      </c>
      <c r="H88" s="231"/>
      <c r="I88" s="232">
        <f>ROUND(E88*H88,2)</f>
        <v>0</v>
      </c>
      <c r="J88" s="231"/>
      <c r="K88" s="232">
        <f>ROUND(E88*J88,2)</f>
        <v>0</v>
      </c>
      <c r="L88" s="232">
        <v>15</v>
      </c>
      <c r="M88" s="232">
        <f>G88*(1+L88/100)</f>
        <v>0</v>
      </c>
      <c r="N88" s="222">
        <v>1.2999999999999999E-4</v>
      </c>
      <c r="O88" s="222">
        <f>ROUND(E88*N88,5)</f>
        <v>5.1999999999999995E-4</v>
      </c>
      <c r="P88" s="222">
        <v>0</v>
      </c>
      <c r="Q88" s="222">
        <f>ROUND(E88*P88,5)</f>
        <v>0</v>
      </c>
      <c r="R88" s="222"/>
      <c r="S88" s="222"/>
      <c r="T88" s="223">
        <v>0.18554999999999999</v>
      </c>
      <c r="U88" s="222">
        <f>ROUND(E88*T88,2)</f>
        <v>0.74</v>
      </c>
      <c r="V88" s="212"/>
      <c r="W88" s="212"/>
      <c r="X88" s="212"/>
      <c r="Y88" s="212"/>
      <c r="Z88" s="212"/>
      <c r="AA88" s="212"/>
      <c r="AB88" s="212"/>
      <c r="AC88" s="212"/>
      <c r="AD88" s="212"/>
      <c r="AE88" s="212" t="s">
        <v>136</v>
      </c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1" x14ac:dyDescent="0.2">
      <c r="A89" s="213">
        <v>43</v>
      </c>
      <c r="B89" s="219" t="s">
        <v>249</v>
      </c>
      <c r="C89" s="264" t="s">
        <v>250</v>
      </c>
      <c r="D89" s="221" t="s">
        <v>172</v>
      </c>
      <c r="E89" s="228">
        <v>4</v>
      </c>
      <c r="F89" s="231"/>
      <c r="G89" s="232">
        <f>ROUND(E89*F89,2)</f>
        <v>0</v>
      </c>
      <c r="H89" s="231"/>
      <c r="I89" s="232">
        <f>ROUND(E89*H89,2)</f>
        <v>0</v>
      </c>
      <c r="J89" s="231"/>
      <c r="K89" s="232">
        <f>ROUND(E89*J89,2)</f>
        <v>0</v>
      </c>
      <c r="L89" s="232">
        <v>15</v>
      </c>
      <c r="M89" s="232">
        <f>G89*(1+L89/100)</f>
        <v>0</v>
      </c>
      <c r="N89" s="222">
        <v>1.7000000000000001E-4</v>
      </c>
      <c r="O89" s="222">
        <f>ROUND(E89*N89,5)</f>
        <v>6.8000000000000005E-4</v>
      </c>
      <c r="P89" s="222">
        <v>0</v>
      </c>
      <c r="Q89" s="222">
        <f>ROUND(E89*P89,5)</f>
        <v>0</v>
      </c>
      <c r="R89" s="222"/>
      <c r="S89" s="222"/>
      <c r="T89" s="223">
        <v>0.18554999999999999</v>
      </c>
      <c r="U89" s="222">
        <f>ROUND(E89*T89,2)</f>
        <v>0.74</v>
      </c>
      <c r="V89" s="212"/>
      <c r="W89" s="212"/>
      <c r="X89" s="212"/>
      <c r="Y89" s="212"/>
      <c r="Z89" s="212"/>
      <c r="AA89" s="212"/>
      <c r="AB89" s="212"/>
      <c r="AC89" s="212"/>
      <c r="AD89" s="212"/>
      <c r="AE89" s="212" t="s">
        <v>136</v>
      </c>
      <c r="AF89" s="212"/>
      <c r="AG89" s="212"/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13">
        <v>44</v>
      </c>
      <c r="B90" s="219" t="s">
        <v>251</v>
      </c>
      <c r="C90" s="264" t="s">
        <v>252</v>
      </c>
      <c r="D90" s="221" t="s">
        <v>172</v>
      </c>
      <c r="E90" s="228">
        <v>4</v>
      </c>
      <c r="F90" s="231"/>
      <c r="G90" s="232">
        <f>ROUND(E90*F90,2)</f>
        <v>0</v>
      </c>
      <c r="H90" s="231"/>
      <c r="I90" s="232">
        <f>ROUND(E90*H90,2)</f>
        <v>0</v>
      </c>
      <c r="J90" s="231"/>
      <c r="K90" s="232">
        <f>ROUND(E90*J90,2)</f>
        <v>0</v>
      </c>
      <c r="L90" s="232">
        <v>15</v>
      </c>
      <c r="M90" s="232">
        <f>G90*(1+L90/100)</f>
        <v>0</v>
      </c>
      <c r="N90" s="222">
        <v>0</v>
      </c>
      <c r="O90" s="222">
        <f>ROUND(E90*N90,5)</f>
        <v>0</v>
      </c>
      <c r="P90" s="222">
        <v>0</v>
      </c>
      <c r="Q90" s="222">
        <f>ROUND(E90*P90,5)</f>
        <v>0</v>
      </c>
      <c r="R90" s="222"/>
      <c r="S90" s="222"/>
      <c r="T90" s="223">
        <v>0</v>
      </c>
      <c r="U90" s="222">
        <f>ROUND(E90*T90,2)</f>
        <v>0</v>
      </c>
      <c r="V90" s="212"/>
      <c r="W90" s="212"/>
      <c r="X90" s="212"/>
      <c r="Y90" s="212"/>
      <c r="Z90" s="212"/>
      <c r="AA90" s="212"/>
      <c r="AB90" s="212"/>
      <c r="AC90" s="212"/>
      <c r="AD90" s="212"/>
      <c r="AE90" s="212" t="s">
        <v>253</v>
      </c>
      <c r="AF90" s="212"/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1" x14ac:dyDescent="0.2">
      <c r="A91" s="213">
        <v>45</v>
      </c>
      <c r="B91" s="219" t="s">
        <v>254</v>
      </c>
      <c r="C91" s="264" t="s">
        <v>255</v>
      </c>
      <c r="D91" s="221" t="s">
        <v>172</v>
      </c>
      <c r="E91" s="228">
        <v>80</v>
      </c>
      <c r="F91" s="231"/>
      <c r="G91" s="232">
        <f>ROUND(E91*F91,2)</f>
        <v>0</v>
      </c>
      <c r="H91" s="231"/>
      <c r="I91" s="232">
        <f>ROUND(E91*H91,2)</f>
        <v>0</v>
      </c>
      <c r="J91" s="231"/>
      <c r="K91" s="232">
        <f>ROUND(E91*J91,2)</f>
        <v>0</v>
      </c>
      <c r="L91" s="232">
        <v>15</v>
      </c>
      <c r="M91" s="232">
        <f>G91*(1+L91/100)</f>
        <v>0</v>
      </c>
      <c r="N91" s="222">
        <v>8.0000000000000007E-5</v>
      </c>
      <c r="O91" s="222">
        <f>ROUND(E91*N91,5)</f>
        <v>6.4000000000000003E-3</v>
      </c>
      <c r="P91" s="222">
        <v>0</v>
      </c>
      <c r="Q91" s="222">
        <f>ROUND(E91*P91,5)</f>
        <v>0</v>
      </c>
      <c r="R91" s="222"/>
      <c r="S91" s="222"/>
      <c r="T91" s="223">
        <v>9.9610000000000004E-2</v>
      </c>
      <c r="U91" s="222">
        <f>ROUND(E91*T91,2)</f>
        <v>7.97</v>
      </c>
      <c r="V91" s="212"/>
      <c r="W91" s="212"/>
      <c r="X91" s="212"/>
      <c r="Y91" s="212"/>
      <c r="Z91" s="212"/>
      <c r="AA91" s="212"/>
      <c r="AB91" s="212"/>
      <c r="AC91" s="212"/>
      <c r="AD91" s="212"/>
      <c r="AE91" s="212" t="s">
        <v>136</v>
      </c>
      <c r="AF91" s="212"/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13">
        <v>46</v>
      </c>
      <c r="B92" s="219" t="s">
        <v>256</v>
      </c>
      <c r="C92" s="264" t="s">
        <v>257</v>
      </c>
      <c r="D92" s="221" t="s">
        <v>161</v>
      </c>
      <c r="E92" s="228">
        <v>150</v>
      </c>
      <c r="F92" s="231"/>
      <c r="G92" s="232">
        <f>ROUND(E92*F92,2)</f>
        <v>0</v>
      </c>
      <c r="H92" s="231"/>
      <c r="I92" s="232">
        <f>ROUND(E92*H92,2)</f>
        <v>0</v>
      </c>
      <c r="J92" s="231"/>
      <c r="K92" s="232">
        <f>ROUND(E92*J92,2)</f>
        <v>0</v>
      </c>
      <c r="L92" s="232">
        <v>15</v>
      </c>
      <c r="M92" s="232">
        <f>G92*(1+L92/100)</f>
        <v>0</v>
      </c>
      <c r="N92" s="222">
        <v>0</v>
      </c>
      <c r="O92" s="222">
        <f>ROUND(E92*N92,5)</f>
        <v>0</v>
      </c>
      <c r="P92" s="222">
        <v>0</v>
      </c>
      <c r="Q92" s="222">
        <f>ROUND(E92*P92,5)</f>
        <v>0</v>
      </c>
      <c r="R92" s="222"/>
      <c r="S92" s="222"/>
      <c r="T92" s="223">
        <v>3.1E-2</v>
      </c>
      <c r="U92" s="222">
        <f>ROUND(E92*T92,2)</f>
        <v>4.6500000000000004</v>
      </c>
      <c r="V92" s="212"/>
      <c r="W92" s="212"/>
      <c r="X92" s="212"/>
      <c r="Y92" s="212"/>
      <c r="Z92" s="212"/>
      <c r="AA92" s="212"/>
      <c r="AB92" s="212"/>
      <c r="AC92" s="212"/>
      <c r="AD92" s="212"/>
      <c r="AE92" s="212" t="s">
        <v>136</v>
      </c>
      <c r="AF92" s="212"/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1" x14ac:dyDescent="0.2">
      <c r="A93" s="213">
        <v>47</v>
      </c>
      <c r="B93" s="219" t="s">
        <v>258</v>
      </c>
      <c r="C93" s="264" t="s">
        <v>259</v>
      </c>
      <c r="D93" s="221" t="s">
        <v>161</v>
      </c>
      <c r="E93" s="228">
        <v>150</v>
      </c>
      <c r="F93" s="231"/>
      <c r="G93" s="232">
        <f>ROUND(E93*F93,2)</f>
        <v>0</v>
      </c>
      <c r="H93" s="231"/>
      <c r="I93" s="232">
        <f>ROUND(E93*H93,2)</f>
        <v>0</v>
      </c>
      <c r="J93" s="231"/>
      <c r="K93" s="232">
        <f>ROUND(E93*J93,2)</f>
        <v>0</v>
      </c>
      <c r="L93" s="232">
        <v>15</v>
      </c>
      <c r="M93" s="232">
        <f>G93*(1+L93/100)</f>
        <v>0</v>
      </c>
      <c r="N93" s="222">
        <v>1.0000000000000001E-5</v>
      </c>
      <c r="O93" s="222">
        <f>ROUND(E93*N93,5)</f>
        <v>1.5E-3</v>
      </c>
      <c r="P93" s="222">
        <v>0</v>
      </c>
      <c r="Q93" s="222">
        <f>ROUND(E93*P93,5)</f>
        <v>0</v>
      </c>
      <c r="R93" s="222"/>
      <c r="S93" s="222"/>
      <c r="T93" s="223">
        <v>6.2E-2</v>
      </c>
      <c r="U93" s="222">
        <f>ROUND(E93*T93,2)</f>
        <v>9.3000000000000007</v>
      </c>
      <c r="V93" s="212"/>
      <c r="W93" s="212"/>
      <c r="X93" s="212"/>
      <c r="Y93" s="212"/>
      <c r="Z93" s="212"/>
      <c r="AA93" s="212"/>
      <c r="AB93" s="212"/>
      <c r="AC93" s="212"/>
      <c r="AD93" s="212"/>
      <c r="AE93" s="212" t="s">
        <v>136</v>
      </c>
      <c r="AF93" s="212"/>
      <c r="AG93" s="212"/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1" x14ac:dyDescent="0.2">
      <c r="A94" s="213">
        <v>48</v>
      </c>
      <c r="B94" s="219" t="s">
        <v>260</v>
      </c>
      <c r="C94" s="264" t="s">
        <v>261</v>
      </c>
      <c r="D94" s="221" t="s">
        <v>0</v>
      </c>
      <c r="E94" s="228">
        <v>689</v>
      </c>
      <c r="F94" s="231"/>
      <c r="G94" s="232">
        <f>ROUND(E94*F94,2)</f>
        <v>0</v>
      </c>
      <c r="H94" s="231"/>
      <c r="I94" s="232">
        <f>ROUND(E94*H94,2)</f>
        <v>0</v>
      </c>
      <c r="J94" s="231"/>
      <c r="K94" s="232">
        <f>ROUND(E94*J94,2)</f>
        <v>0</v>
      </c>
      <c r="L94" s="232">
        <v>15</v>
      </c>
      <c r="M94" s="232">
        <f>G94*(1+L94/100)</f>
        <v>0</v>
      </c>
      <c r="N94" s="222">
        <v>0</v>
      </c>
      <c r="O94" s="222">
        <f>ROUND(E94*N94,5)</f>
        <v>0</v>
      </c>
      <c r="P94" s="222">
        <v>0</v>
      </c>
      <c r="Q94" s="222">
        <f>ROUND(E94*P94,5)</f>
        <v>0</v>
      </c>
      <c r="R94" s="222"/>
      <c r="S94" s="222"/>
      <c r="T94" s="223">
        <v>0</v>
      </c>
      <c r="U94" s="222">
        <f>ROUND(E94*T94,2)</f>
        <v>0</v>
      </c>
      <c r="V94" s="212"/>
      <c r="W94" s="212"/>
      <c r="X94" s="212"/>
      <c r="Y94" s="212"/>
      <c r="Z94" s="212"/>
      <c r="AA94" s="212"/>
      <c r="AB94" s="212"/>
      <c r="AC94" s="212"/>
      <c r="AD94" s="212"/>
      <c r="AE94" s="212" t="s">
        <v>136</v>
      </c>
      <c r="AF94" s="212"/>
      <c r="AG94" s="212"/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x14ac:dyDescent="0.2">
      <c r="A95" s="214" t="s">
        <v>131</v>
      </c>
      <c r="B95" s="220" t="s">
        <v>82</v>
      </c>
      <c r="C95" s="266" t="s">
        <v>83</v>
      </c>
      <c r="D95" s="225"/>
      <c r="E95" s="230"/>
      <c r="F95" s="233"/>
      <c r="G95" s="233">
        <f>SUMIF(AE96:AE104,"&lt;&gt;NOR",G96:G104)</f>
        <v>0</v>
      </c>
      <c r="H95" s="233"/>
      <c r="I95" s="233">
        <f>SUM(I96:I104)</f>
        <v>0</v>
      </c>
      <c r="J95" s="233"/>
      <c r="K95" s="233">
        <f>SUM(K96:K104)</f>
        <v>0</v>
      </c>
      <c r="L95" s="233"/>
      <c r="M95" s="233">
        <f>SUM(M96:M104)</f>
        <v>0</v>
      </c>
      <c r="N95" s="226"/>
      <c r="O95" s="226">
        <f>SUM(O96:O104)</f>
        <v>0.18606</v>
      </c>
      <c r="P95" s="226"/>
      <c r="Q95" s="226">
        <f>SUM(Q96:Q104)</f>
        <v>0</v>
      </c>
      <c r="R95" s="226"/>
      <c r="S95" s="226"/>
      <c r="T95" s="227"/>
      <c r="U95" s="226">
        <f>SUM(U96:U104)</f>
        <v>29.59</v>
      </c>
      <c r="AE95" t="s">
        <v>132</v>
      </c>
    </row>
    <row r="96" spans="1:60" outlineLevel="1" x14ac:dyDescent="0.2">
      <c r="A96" s="213">
        <v>49</v>
      </c>
      <c r="B96" s="219" t="s">
        <v>262</v>
      </c>
      <c r="C96" s="264" t="s">
        <v>263</v>
      </c>
      <c r="D96" s="221" t="s">
        <v>161</v>
      </c>
      <c r="E96" s="228">
        <v>6</v>
      </c>
      <c r="F96" s="231"/>
      <c r="G96" s="232">
        <f>ROUND(E96*F96,2)</f>
        <v>0</v>
      </c>
      <c r="H96" s="231"/>
      <c r="I96" s="232">
        <f>ROUND(E96*H96,2)</f>
        <v>0</v>
      </c>
      <c r="J96" s="231"/>
      <c r="K96" s="232">
        <f>ROUND(E96*J96,2)</f>
        <v>0</v>
      </c>
      <c r="L96" s="232">
        <v>15</v>
      </c>
      <c r="M96" s="232">
        <f>G96*(1+L96/100)</f>
        <v>0</v>
      </c>
      <c r="N96" s="222">
        <v>1.2489999999999999E-2</v>
      </c>
      <c r="O96" s="222">
        <f>ROUND(E96*N96,5)</f>
        <v>7.4940000000000007E-2</v>
      </c>
      <c r="P96" s="222">
        <v>0</v>
      </c>
      <c r="Q96" s="222">
        <f>ROUND(E96*P96,5)</f>
        <v>0</v>
      </c>
      <c r="R96" s="222"/>
      <c r="S96" s="222"/>
      <c r="T96" s="223">
        <v>0.70399999999999996</v>
      </c>
      <c r="U96" s="222">
        <f>ROUND(E96*T96,2)</f>
        <v>4.22</v>
      </c>
      <c r="V96" s="212"/>
      <c r="W96" s="212"/>
      <c r="X96" s="212"/>
      <c r="Y96" s="212"/>
      <c r="Z96" s="212"/>
      <c r="AA96" s="212"/>
      <c r="AB96" s="212"/>
      <c r="AC96" s="212"/>
      <c r="AD96" s="212"/>
      <c r="AE96" s="212" t="s">
        <v>136</v>
      </c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1" x14ac:dyDescent="0.2">
      <c r="A97" s="213">
        <v>50</v>
      </c>
      <c r="B97" s="219" t="s">
        <v>264</v>
      </c>
      <c r="C97" s="264" t="s">
        <v>265</v>
      </c>
      <c r="D97" s="221" t="s">
        <v>172</v>
      </c>
      <c r="E97" s="228">
        <v>4</v>
      </c>
      <c r="F97" s="231"/>
      <c r="G97" s="232">
        <f>ROUND(E97*F97,2)</f>
        <v>0</v>
      </c>
      <c r="H97" s="231"/>
      <c r="I97" s="232">
        <f>ROUND(E97*H97,2)</f>
        <v>0</v>
      </c>
      <c r="J97" s="231"/>
      <c r="K97" s="232">
        <f>ROUND(E97*J97,2)</f>
        <v>0</v>
      </c>
      <c r="L97" s="232">
        <v>15</v>
      </c>
      <c r="M97" s="232">
        <f>G97*(1+L97/100)</f>
        <v>0</v>
      </c>
      <c r="N97" s="222">
        <v>2.8600000000000001E-3</v>
      </c>
      <c r="O97" s="222">
        <f>ROUND(E97*N97,5)</f>
        <v>1.1440000000000001E-2</v>
      </c>
      <c r="P97" s="222">
        <v>0</v>
      </c>
      <c r="Q97" s="222">
        <f>ROUND(E97*P97,5)</f>
        <v>0</v>
      </c>
      <c r="R97" s="222"/>
      <c r="S97" s="222"/>
      <c r="T97" s="223">
        <v>1.6904999999999999</v>
      </c>
      <c r="U97" s="222">
        <f>ROUND(E97*T97,2)</f>
        <v>6.76</v>
      </c>
      <c r="V97" s="212"/>
      <c r="W97" s="212"/>
      <c r="X97" s="212"/>
      <c r="Y97" s="212"/>
      <c r="Z97" s="212"/>
      <c r="AA97" s="212"/>
      <c r="AB97" s="212"/>
      <c r="AC97" s="212"/>
      <c r="AD97" s="212"/>
      <c r="AE97" s="212" t="s">
        <v>154</v>
      </c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1" x14ac:dyDescent="0.2">
      <c r="A98" s="213">
        <v>51</v>
      </c>
      <c r="B98" s="219" t="s">
        <v>266</v>
      </c>
      <c r="C98" s="264" t="s">
        <v>267</v>
      </c>
      <c r="D98" s="221" t="s">
        <v>268</v>
      </c>
      <c r="E98" s="228">
        <v>4</v>
      </c>
      <c r="F98" s="231"/>
      <c r="G98" s="232">
        <f>ROUND(E98*F98,2)</f>
        <v>0</v>
      </c>
      <c r="H98" s="231"/>
      <c r="I98" s="232">
        <f>ROUND(E98*H98,2)</f>
        <v>0</v>
      </c>
      <c r="J98" s="231"/>
      <c r="K98" s="232">
        <f>ROUND(E98*J98,2)</f>
        <v>0</v>
      </c>
      <c r="L98" s="232">
        <v>15</v>
      </c>
      <c r="M98" s="232">
        <f>G98*(1+L98/100)</f>
        <v>0</v>
      </c>
      <c r="N98" s="222">
        <v>1.4749999999999999E-2</v>
      </c>
      <c r="O98" s="222">
        <f>ROUND(E98*N98,5)</f>
        <v>5.8999999999999997E-2</v>
      </c>
      <c r="P98" s="222">
        <v>0</v>
      </c>
      <c r="Q98" s="222">
        <f>ROUND(E98*P98,5)</f>
        <v>0</v>
      </c>
      <c r="R98" s="222"/>
      <c r="S98" s="222"/>
      <c r="T98" s="223">
        <v>0.97199999999999998</v>
      </c>
      <c r="U98" s="222">
        <f>ROUND(E98*T98,2)</f>
        <v>3.89</v>
      </c>
      <c r="V98" s="212"/>
      <c r="W98" s="212"/>
      <c r="X98" s="212"/>
      <c r="Y98" s="212"/>
      <c r="Z98" s="212"/>
      <c r="AA98" s="212"/>
      <c r="AB98" s="212"/>
      <c r="AC98" s="212"/>
      <c r="AD98" s="212"/>
      <c r="AE98" s="212" t="s">
        <v>136</v>
      </c>
      <c r="AF98" s="212"/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1" x14ac:dyDescent="0.2">
      <c r="A99" s="213">
        <v>52</v>
      </c>
      <c r="B99" s="219" t="s">
        <v>269</v>
      </c>
      <c r="C99" s="264" t="s">
        <v>270</v>
      </c>
      <c r="D99" s="221" t="s">
        <v>172</v>
      </c>
      <c r="E99" s="228">
        <v>4</v>
      </c>
      <c r="F99" s="231"/>
      <c r="G99" s="232">
        <f>ROUND(E99*F99,2)</f>
        <v>0</v>
      </c>
      <c r="H99" s="231"/>
      <c r="I99" s="232">
        <f>ROUND(E99*H99,2)</f>
        <v>0</v>
      </c>
      <c r="J99" s="231"/>
      <c r="K99" s="232">
        <f>ROUND(E99*J99,2)</f>
        <v>0</v>
      </c>
      <c r="L99" s="232">
        <v>15</v>
      </c>
      <c r="M99" s="232">
        <f>G99*(1+L99/100)</f>
        <v>0</v>
      </c>
      <c r="N99" s="222">
        <v>3.9100000000000003E-3</v>
      </c>
      <c r="O99" s="222">
        <f>ROUND(E99*N99,5)</f>
        <v>1.5640000000000001E-2</v>
      </c>
      <c r="P99" s="222">
        <v>0</v>
      </c>
      <c r="Q99" s="222">
        <f>ROUND(E99*P99,5)</f>
        <v>0</v>
      </c>
      <c r="R99" s="222"/>
      <c r="S99" s="222"/>
      <c r="T99" s="223">
        <v>1.0569999999999999</v>
      </c>
      <c r="U99" s="222">
        <f>ROUND(E99*T99,2)</f>
        <v>4.2300000000000004</v>
      </c>
      <c r="V99" s="212"/>
      <c r="W99" s="212"/>
      <c r="X99" s="212"/>
      <c r="Y99" s="212"/>
      <c r="Z99" s="212"/>
      <c r="AA99" s="212"/>
      <c r="AB99" s="212"/>
      <c r="AC99" s="212"/>
      <c r="AD99" s="212"/>
      <c r="AE99" s="212" t="s">
        <v>136</v>
      </c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 x14ac:dyDescent="0.2">
      <c r="A100" s="213">
        <v>53</v>
      </c>
      <c r="B100" s="219" t="s">
        <v>271</v>
      </c>
      <c r="C100" s="264" t="s">
        <v>272</v>
      </c>
      <c r="D100" s="221" t="s">
        <v>172</v>
      </c>
      <c r="E100" s="228">
        <v>4</v>
      </c>
      <c r="F100" s="231"/>
      <c r="G100" s="232">
        <f>ROUND(E100*F100,2)</f>
        <v>0</v>
      </c>
      <c r="H100" s="231"/>
      <c r="I100" s="232">
        <f>ROUND(E100*H100,2)</f>
        <v>0</v>
      </c>
      <c r="J100" s="231"/>
      <c r="K100" s="232">
        <f>ROUND(E100*J100,2)</f>
        <v>0</v>
      </c>
      <c r="L100" s="232">
        <v>15</v>
      </c>
      <c r="M100" s="232">
        <f>G100*(1+L100/100)</f>
        <v>0</v>
      </c>
      <c r="N100" s="222">
        <v>0</v>
      </c>
      <c r="O100" s="222">
        <f>ROUND(E100*N100,5)</f>
        <v>0</v>
      </c>
      <c r="P100" s="222">
        <v>0</v>
      </c>
      <c r="Q100" s="222">
        <f>ROUND(E100*P100,5)</f>
        <v>0</v>
      </c>
      <c r="R100" s="222"/>
      <c r="S100" s="222"/>
      <c r="T100" s="223">
        <v>0.48199999999999998</v>
      </c>
      <c r="U100" s="222">
        <f>ROUND(E100*T100,2)</f>
        <v>1.93</v>
      </c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 t="s">
        <v>136</v>
      </c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 x14ac:dyDescent="0.2">
      <c r="A101" s="213">
        <v>54</v>
      </c>
      <c r="B101" s="219" t="s">
        <v>264</v>
      </c>
      <c r="C101" s="264" t="s">
        <v>265</v>
      </c>
      <c r="D101" s="221" t="s">
        <v>172</v>
      </c>
      <c r="E101" s="228">
        <v>4</v>
      </c>
      <c r="F101" s="231"/>
      <c r="G101" s="232">
        <f>ROUND(E101*F101,2)</f>
        <v>0</v>
      </c>
      <c r="H101" s="231"/>
      <c r="I101" s="232">
        <f>ROUND(E101*H101,2)</f>
        <v>0</v>
      </c>
      <c r="J101" s="231"/>
      <c r="K101" s="232">
        <f>ROUND(E101*J101,2)</f>
        <v>0</v>
      </c>
      <c r="L101" s="232">
        <v>15</v>
      </c>
      <c r="M101" s="232">
        <f>G101*(1+L101/100)</f>
        <v>0</v>
      </c>
      <c r="N101" s="222">
        <v>2.8600000000000001E-3</v>
      </c>
      <c r="O101" s="222">
        <f>ROUND(E101*N101,5)</f>
        <v>1.1440000000000001E-2</v>
      </c>
      <c r="P101" s="222">
        <v>0</v>
      </c>
      <c r="Q101" s="222">
        <f>ROUND(E101*P101,5)</f>
        <v>0</v>
      </c>
      <c r="R101" s="222"/>
      <c r="S101" s="222"/>
      <c r="T101" s="223">
        <v>1.6904999999999999</v>
      </c>
      <c r="U101" s="222">
        <f>ROUND(E101*T101,2)</f>
        <v>6.76</v>
      </c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 t="s">
        <v>154</v>
      </c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ht="22.5" outlineLevel="1" x14ac:dyDescent="0.2">
      <c r="A102" s="213">
        <v>55</v>
      </c>
      <c r="B102" s="219" t="s">
        <v>273</v>
      </c>
      <c r="C102" s="264" t="s">
        <v>274</v>
      </c>
      <c r="D102" s="221" t="s">
        <v>172</v>
      </c>
      <c r="E102" s="228">
        <v>4</v>
      </c>
      <c r="F102" s="231"/>
      <c r="G102" s="232">
        <f>ROUND(E102*F102,2)</f>
        <v>0</v>
      </c>
      <c r="H102" s="231"/>
      <c r="I102" s="232">
        <f>ROUND(E102*H102,2)</f>
        <v>0</v>
      </c>
      <c r="J102" s="231"/>
      <c r="K102" s="232">
        <f>ROUND(E102*J102,2)</f>
        <v>0</v>
      </c>
      <c r="L102" s="232">
        <v>15</v>
      </c>
      <c r="M102" s="232">
        <f>G102*(1+L102/100)</f>
        <v>0</v>
      </c>
      <c r="N102" s="222">
        <v>2.5999999999999999E-3</v>
      </c>
      <c r="O102" s="222">
        <f>ROUND(E102*N102,5)</f>
        <v>1.04E-2</v>
      </c>
      <c r="P102" s="222">
        <v>0</v>
      </c>
      <c r="Q102" s="222">
        <f>ROUND(E102*P102,5)</f>
        <v>0</v>
      </c>
      <c r="R102" s="222"/>
      <c r="S102" s="222"/>
      <c r="T102" s="223">
        <v>0</v>
      </c>
      <c r="U102" s="222">
        <f>ROUND(E102*T102,2)</f>
        <v>0</v>
      </c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 t="s">
        <v>253</v>
      </c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1" x14ac:dyDescent="0.2">
      <c r="A103" s="213">
        <v>56</v>
      </c>
      <c r="B103" s="219" t="s">
        <v>275</v>
      </c>
      <c r="C103" s="264" t="s">
        <v>276</v>
      </c>
      <c r="D103" s="221" t="s">
        <v>172</v>
      </c>
      <c r="E103" s="228">
        <v>4</v>
      </c>
      <c r="F103" s="231"/>
      <c r="G103" s="232">
        <f>ROUND(E103*F103,2)</f>
        <v>0</v>
      </c>
      <c r="H103" s="231"/>
      <c r="I103" s="232">
        <f>ROUND(E103*H103,2)</f>
        <v>0</v>
      </c>
      <c r="J103" s="231"/>
      <c r="K103" s="232">
        <f>ROUND(E103*J103,2)</f>
        <v>0</v>
      </c>
      <c r="L103" s="232">
        <v>15</v>
      </c>
      <c r="M103" s="232">
        <f>G103*(1+L103/100)</f>
        <v>0</v>
      </c>
      <c r="N103" s="222">
        <v>8.0000000000000004E-4</v>
      </c>
      <c r="O103" s="222">
        <f>ROUND(E103*N103,5)</f>
        <v>3.2000000000000002E-3</v>
      </c>
      <c r="P103" s="222">
        <v>0</v>
      </c>
      <c r="Q103" s="222">
        <f>ROUND(E103*P103,5)</f>
        <v>0</v>
      </c>
      <c r="R103" s="222"/>
      <c r="S103" s="222"/>
      <c r="T103" s="223">
        <v>0.45</v>
      </c>
      <c r="U103" s="222">
        <f>ROUND(E103*T103,2)</f>
        <v>1.8</v>
      </c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 t="s">
        <v>136</v>
      </c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1" x14ac:dyDescent="0.2">
      <c r="A104" s="213">
        <v>57</v>
      </c>
      <c r="B104" s="219" t="s">
        <v>277</v>
      </c>
      <c r="C104" s="264" t="s">
        <v>278</v>
      </c>
      <c r="D104" s="221" t="s">
        <v>0</v>
      </c>
      <c r="E104" s="228">
        <v>1767</v>
      </c>
      <c r="F104" s="231"/>
      <c r="G104" s="232">
        <f>ROUND(E104*F104,2)</f>
        <v>0</v>
      </c>
      <c r="H104" s="231"/>
      <c r="I104" s="232">
        <f>ROUND(E104*H104,2)</f>
        <v>0</v>
      </c>
      <c r="J104" s="231"/>
      <c r="K104" s="232">
        <f>ROUND(E104*J104,2)</f>
        <v>0</v>
      </c>
      <c r="L104" s="232">
        <v>15</v>
      </c>
      <c r="M104" s="232">
        <f>G104*(1+L104/100)</f>
        <v>0</v>
      </c>
      <c r="N104" s="222">
        <v>0</v>
      </c>
      <c r="O104" s="222">
        <f>ROUND(E104*N104,5)</f>
        <v>0</v>
      </c>
      <c r="P104" s="222">
        <v>0</v>
      </c>
      <c r="Q104" s="222">
        <f>ROUND(E104*P104,5)</f>
        <v>0</v>
      </c>
      <c r="R104" s="222"/>
      <c r="S104" s="222"/>
      <c r="T104" s="223">
        <v>0</v>
      </c>
      <c r="U104" s="222">
        <f>ROUND(E104*T104,2)</f>
        <v>0</v>
      </c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 t="s">
        <v>136</v>
      </c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x14ac:dyDescent="0.2">
      <c r="A105" s="214" t="s">
        <v>131</v>
      </c>
      <c r="B105" s="220" t="s">
        <v>84</v>
      </c>
      <c r="C105" s="266" t="s">
        <v>85</v>
      </c>
      <c r="D105" s="225"/>
      <c r="E105" s="230"/>
      <c r="F105" s="233"/>
      <c r="G105" s="233">
        <f>SUMIF(AE106:AE125,"&lt;&gt;NOR",G106:G125)</f>
        <v>0</v>
      </c>
      <c r="H105" s="233"/>
      <c r="I105" s="233">
        <f>SUM(I106:I125)</f>
        <v>0</v>
      </c>
      <c r="J105" s="233"/>
      <c r="K105" s="233">
        <f>SUM(K106:K125)</f>
        <v>0</v>
      </c>
      <c r="L105" s="233"/>
      <c r="M105" s="233">
        <f>SUM(M106:M125)</f>
        <v>0</v>
      </c>
      <c r="N105" s="226"/>
      <c r="O105" s="226">
        <f>SUM(O106:O125)</f>
        <v>0.38923999999999997</v>
      </c>
      <c r="P105" s="226"/>
      <c r="Q105" s="226">
        <f>SUM(Q106:Q125)</f>
        <v>1.6923600000000001</v>
      </c>
      <c r="R105" s="226"/>
      <c r="S105" s="226"/>
      <c r="T105" s="227"/>
      <c r="U105" s="226">
        <f>SUM(U106:U125)</f>
        <v>102.77000000000001</v>
      </c>
      <c r="AE105" t="s">
        <v>132</v>
      </c>
    </row>
    <row r="106" spans="1:60" outlineLevel="1" x14ac:dyDescent="0.2">
      <c r="A106" s="213">
        <v>58</v>
      </c>
      <c r="B106" s="219" t="s">
        <v>279</v>
      </c>
      <c r="C106" s="264" t="s">
        <v>280</v>
      </c>
      <c r="D106" s="221" t="s">
        <v>268</v>
      </c>
      <c r="E106" s="228">
        <v>4</v>
      </c>
      <c r="F106" s="231"/>
      <c r="G106" s="232">
        <f>ROUND(E106*F106,2)</f>
        <v>0</v>
      </c>
      <c r="H106" s="231"/>
      <c r="I106" s="232">
        <f>ROUND(E106*H106,2)</f>
        <v>0</v>
      </c>
      <c r="J106" s="231"/>
      <c r="K106" s="232">
        <f>ROUND(E106*J106,2)</f>
        <v>0</v>
      </c>
      <c r="L106" s="232">
        <v>15</v>
      </c>
      <c r="M106" s="232">
        <f>G106*(1+L106/100)</f>
        <v>0</v>
      </c>
      <c r="N106" s="222">
        <v>0</v>
      </c>
      <c r="O106" s="222">
        <f>ROUND(E106*N106,5)</f>
        <v>0</v>
      </c>
      <c r="P106" s="222">
        <v>1.56E-3</v>
      </c>
      <c r="Q106" s="222">
        <f>ROUND(E106*P106,5)</f>
        <v>6.2399999999999999E-3</v>
      </c>
      <c r="R106" s="222"/>
      <c r="S106" s="222"/>
      <c r="T106" s="223">
        <v>0.217</v>
      </c>
      <c r="U106" s="222">
        <f>ROUND(E106*T106,2)</f>
        <v>0.87</v>
      </c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 t="s">
        <v>136</v>
      </c>
      <c r="AF106" s="212"/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 x14ac:dyDescent="0.2">
      <c r="A107" s="213">
        <v>59</v>
      </c>
      <c r="B107" s="219" t="s">
        <v>281</v>
      </c>
      <c r="C107" s="264" t="s">
        <v>282</v>
      </c>
      <c r="D107" s="221" t="s">
        <v>172</v>
      </c>
      <c r="E107" s="228">
        <v>4</v>
      </c>
      <c r="F107" s="231"/>
      <c r="G107" s="232">
        <f>ROUND(E107*F107,2)</f>
        <v>0</v>
      </c>
      <c r="H107" s="231"/>
      <c r="I107" s="232">
        <f>ROUND(E107*H107,2)</f>
        <v>0</v>
      </c>
      <c r="J107" s="231"/>
      <c r="K107" s="232">
        <f>ROUND(E107*J107,2)</f>
        <v>0</v>
      </c>
      <c r="L107" s="232">
        <v>15</v>
      </c>
      <c r="M107" s="232">
        <f>G107*(1+L107/100)</f>
        <v>0</v>
      </c>
      <c r="N107" s="222">
        <v>9.5E-4</v>
      </c>
      <c r="O107" s="222">
        <f>ROUND(E107*N107,5)</f>
        <v>3.8E-3</v>
      </c>
      <c r="P107" s="222">
        <v>0.38046000000000002</v>
      </c>
      <c r="Q107" s="222">
        <f>ROUND(E107*P107,5)</f>
        <v>1.5218400000000001</v>
      </c>
      <c r="R107" s="222"/>
      <c r="S107" s="222"/>
      <c r="T107" s="223">
        <v>2.7551199999999998</v>
      </c>
      <c r="U107" s="222">
        <f>ROUND(E107*T107,2)</f>
        <v>11.02</v>
      </c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 t="s">
        <v>154</v>
      </c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1" x14ac:dyDescent="0.2">
      <c r="A108" s="213">
        <v>60</v>
      </c>
      <c r="B108" s="219" t="s">
        <v>283</v>
      </c>
      <c r="C108" s="264" t="s">
        <v>284</v>
      </c>
      <c r="D108" s="221" t="s">
        <v>172</v>
      </c>
      <c r="E108" s="228">
        <v>4</v>
      </c>
      <c r="F108" s="231"/>
      <c r="G108" s="232">
        <f>ROUND(E108*F108,2)</f>
        <v>0</v>
      </c>
      <c r="H108" s="231"/>
      <c r="I108" s="232">
        <f>ROUND(E108*H108,2)</f>
        <v>0</v>
      </c>
      <c r="J108" s="231"/>
      <c r="K108" s="232">
        <f>ROUND(E108*J108,2)</f>
        <v>0</v>
      </c>
      <c r="L108" s="232">
        <v>15</v>
      </c>
      <c r="M108" s="232">
        <f>G108*(1+L108/100)</f>
        <v>0</v>
      </c>
      <c r="N108" s="222">
        <v>0</v>
      </c>
      <c r="O108" s="222">
        <f>ROUND(E108*N108,5)</f>
        <v>0</v>
      </c>
      <c r="P108" s="222">
        <v>3.1870000000000002E-2</v>
      </c>
      <c r="Q108" s="222">
        <f>ROUND(E108*P108,5)</f>
        <v>0.12748000000000001</v>
      </c>
      <c r="R108" s="222"/>
      <c r="S108" s="222"/>
      <c r="T108" s="223">
        <v>0.89376</v>
      </c>
      <c r="U108" s="222">
        <f>ROUND(E108*T108,2)</f>
        <v>3.58</v>
      </c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 t="s">
        <v>154</v>
      </c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1" x14ac:dyDescent="0.2">
      <c r="A109" s="213">
        <v>61</v>
      </c>
      <c r="B109" s="219" t="s">
        <v>285</v>
      </c>
      <c r="C109" s="264" t="s">
        <v>286</v>
      </c>
      <c r="D109" s="221" t="s">
        <v>268</v>
      </c>
      <c r="E109" s="228">
        <v>4</v>
      </c>
      <c r="F109" s="231"/>
      <c r="G109" s="232">
        <f>ROUND(E109*F109,2)</f>
        <v>0</v>
      </c>
      <c r="H109" s="231"/>
      <c r="I109" s="232">
        <f>ROUND(E109*H109,2)</f>
        <v>0</v>
      </c>
      <c r="J109" s="231"/>
      <c r="K109" s="232">
        <f>ROUND(E109*J109,2)</f>
        <v>0</v>
      </c>
      <c r="L109" s="232">
        <v>15</v>
      </c>
      <c r="M109" s="232">
        <f>G109*(1+L109/100)</f>
        <v>0</v>
      </c>
      <c r="N109" s="222">
        <v>0</v>
      </c>
      <c r="O109" s="222">
        <f>ROUND(E109*N109,5)</f>
        <v>0</v>
      </c>
      <c r="P109" s="222">
        <v>9.1999999999999998E-3</v>
      </c>
      <c r="Q109" s="222">
        <f>ROUND(E109*P109,5)</f>
        <v>3.6799999999999999E-2</v>
      </c>
      <c r="R109" s="222"/>
      <c r="S109" s="222"/>
      <c r="T109" s="223">
        <v>0.46500000000000002</v>
      </c>
      <c r="U109" s="222">
        <f>ROUND(E109*T109,2)</f>
        <v>1.86</v>
      </c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 t="s">
        <v>136</v>
      </c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1" x14ac:dyDescent="0.2">
      <c r="A110" s="213">
        <v>62</v>
      </c>
      <c r="B110" s="219" t="s">
        <v>287</v>
      </c>
      <c r="C110" s="264" t="s">
        <v>288</v>
      </c>
      <c r="D110" s="221" t="s">
        <v>172</v>
      </c>
      <c r="E110" s="228">
        <v>4</v>
      </c>
      <c r="F110" s="231"/>
      <c r="G110" s="232">
        <f>ROUND(E110*F110,2)</f>
        <v>0</v>
      </c>
      <c r="H110" s="231"/>
      <c r="I110" s="232">
        <f>ROUND(E110*H110,2)</f>
        <v>0</v>
      </c>
      <c r="J110" s="231"/>
      <c r="K110" s="232">
        <f>ROUND(E110*J110,2)</f>
        <v>0</v>
      </c>
      <c r="L110" s="232">
        <v>15</v>
      </c>
      <c r="M110" s="232">
        <f>G110*(1+L110/100)</f>
        <v>0</v>
      </c>
      <c r="N110" s="222">
        <v>2.1199999999999999E-3</v>
      </c>
      <c r="O110" s="222">
        <f>ROUND(E110*N110,5)</f>
        <v>8.4799999999999997E-3</v>
      </c>
      <c r="P110" s="222">
        <v>0</v>
      </c>
      <c r="Q110" s="222">
        <f>ROUND(E110*P110,5)</f>
        <v>0</v>
      </c>
      <c r="R110" s="222"/>
      <c r="S110" s="222"/>
      <c r="T110" s="223">
        <v>0.58699999999999997</v>
      </c>
      <c r="U110" s="222">
        <f>ROUND(E110*T110,2)</f>
        <v>2.35</v>
      </c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 t="s">
        <v>136</v>
      </c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1" x14ac:dyDescent="0.2">
      <c r="A111" s="213">
        <v>63</v>
      </c>
      <c r="B111" s="219" t="s">
        <v>289</v>
      </c>
      <c r="C111" s="264" t="s">
        <v>290</v>
      </c>
      <c r="D111" s="221" t="s">
        <v>172</v>
      </c>
      <c r="E111" s="228">
        <v>4</v>
      </c>
      <c r="F111" s="231"/>
      <c r="G111" s="232">
        <f>ROUND(E111*F111,2)</f>
        <v>0</v>
      </c>
      <c r="H111" s="231"/>
      <c r="I111" s="232">
        <f>ROUND(E111*H111,2)</f>
        <v>0</v>
      </c>
      <c r="J111" s="231"/>
      <c r="K111" s="232">
        <f>ROUND(E111*J111,2)</f>
        <v>0</v>
      </c>
      <c r="L111" s="232">
        <v>15</v>
      </c>
      <c r="M111" s="232">
        <f>G111*(1+L111/100)</f>
        <v>0</v>
      </c>
      <c r="N111" s="222">
        <v>8.4999999999999995E-4</v>
      </c>
      <c r="O111" s="222">
        <f>ROUND(E111*N111,5)</f>
        <v>3.3999999999999998E-3</v>
      </c>
      <c r="P111" s="222">
        <v>0</v>
      </c>
      <c r="Q111" s="222">
        <f>ROUND(E111*P111,5)</f>
        <v>0</v>
      </c>
      <c r="R111" s="222"/>
      <c r="S111" s="222"/>
      <c r="T111" s="223">
        <v>0.48499999999999999</v>
      </c>
      <c r="U111" s="222">
        <f>ROUND(E111*T111,2)</f>
        <v>1.94</v>
      </c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 t="s">
        <v>136</v>
      </c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1" x14ac:dyDescent="0.2">
      <c r="A112" s="213">
        <v>64</v>
      </c>
      <c r="B112" s="219" t="s">
        <v>291</v>
      </c>
      <c r="C112" s="264" t="s">
        <v>292</v>
      </c>
      <c r="D112" s="221" t="s">
        <v>268</v>
      </c>
      <c r="E112" s="228">
        <v>4</v>
      </c>
      <c r="F112" s="231"/>
      <c r="G112" s="232">
        <f>ROUND(E112*F112,2)</f>
        <v>0</v>
      </c>
      <c r="H112" s="231"/>
      <c r="I112" s="232">
        <f>ROUND(E112*H112,2)</f>
        <v>0</v>
      </c>
      <c r="J112" s="231"/>
      <c r="K112" s="232">
        <f>ROUND(E112*J112,2)</f>
        <v>0</v>
      </c>
      <c r="L112" s="232">
        <v>15</v>
      </c>
      <c r="M112" s="232">
        <f>G112*(1+L112/100)</f>
        <v>0</v>
      </c>
      <c r="N112" s="222">
        <v>7.2000000000000005E-4</v>
      </c>
      <c r="O112" s="222">
        <f>ROUND(E112*N112,5)</f>
        <v>2.8800000000000002E-3</v>
      </c>
      <c r="P112" s="222">
        <v>0</v>
      </c>
      <c r="Q112" s="222">
        <f>ROUND(E112*P112,5)</f>
        <v>0</v>
      </c>
      <c r="R112" s="222"/>
      <c r="S112" s="222"/>
      <c r="T112" s="223">
        <v>0.50600000000000001</v>
      </c>
      <c r="U112" s="222">
        <f>ROUND(E112*T112,2)</f>
        <v>2.02</v>
      </c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 t="s">
        <v>136</v>
      </c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1" x14ac:dyDescent="0.2">
      <c r="A113" s="213">
        <v>65</v>
      </c>
      <c r="B113" s="219" t="s">
        <v>293</v>
      </c>
      <c r="C113" s="264" t="s">
        <v>294</v>
      </c>
      <c r="D113" s="221" t="s">
        <v>268</v>
      </c>
      <c r="E113" s="228">
        <v>4</v>
      </c>
      <c r="F113" s="231"/>
      <c r="G113" s="232">
        <f>ROUND(E113*F113,2)</f>
        <v>0</v>
      </c>
      <c r="H113" s="231"/>
      <c r="I113" s="232">
        <f>ROUND(E113*H113,2)</f>
        <v>0</v>
      </c>
      <c r="J113" s="231"/>
      <c r="K113" s="232">
        <f>ROUND(E113*J113,2)</f>
        <v>0</v>
      </c>
      <c r="L113" s="232">
        <v>15</v>
      </c>
      <c r="M113" s="232">
        <f>G113*(1+L113/100)</f>
        <v>0</v>
      </c>
      <c r="N113" s="222">
        <v>2.5000000000000001E-4</v>
      </c>
      <c r="O113" s="222">
        <f>ROUND(E113*N113,5)</f>
        <v>1E-3</v>
      </c>
      <c r="P113" s="222">
        <v>0</v>
      </c>
      <c r="Q113" s="222">
        <f>ROUND(E113*P113,5)</f>
        <v>0</v>
      </c>
      <c r="R113" s="222"/>
      <c r="S113" s="222"/>
      <c r="T113" s="223">
        <v>0.25800000000000001</v>
      </c>
      <c r="U113" s="222">
        <f>ROUND(E113*T113,2)</f>
        <v>1.03</v>
      </c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 t="s">
        <v>136</v>
      </c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1" x14ac:dyDescent="0.2">
      <c r="A114" s="213">
        <v>66</v>
      </c>
      <c r="B114" s="219" t="s">
        <v>295</v>
      </c>
      <c r="C114" s="264" t="s">
        <v>296</v>
      </c>
      <c r="D114" s="221" t="s">
        <v>172</v>
      </c>
      <c r="E114" s="228">
        <v>4</v>
      </c>
      <c r="F114" s="231"/>
      <c r="G114" s="232">
        <f>ROUND(E114*F114,2)</f>
        <v>0</v>
      </c>
      <c r="H114" s="231"/>
      <c r="I114" s="232">
        <f>ROUND(E114*H114,2)</f>
        <v>0</v>
      </c>
      <c r="J114" s="231"/>
      <c r="K114" s="232">
        <f>ROUND(E114*J114,2)</f>
        <v>0</v>
      </c>
      <c r="L114" s="232">
        <v>15</v>
      </c>
      <c r="M114" s="232">
        <f>G114*(1+L114/100)</f>
        <v>0</v>
      </c>
      <c r="N114" s="222">
        <v>6.4999999999999997E-3</v>
      </c>
      <c r="O114" s="222">
        <f>ROUND(E114*N114,5)</f>
        <v>2.5999999999999999E-2</v>
      </c>
      <c r="P114" s="222">
        <v>0</v>
      </c>
      <c r="Q114" s="222">
        <f>ROUND(E114*P114,5)</f>
        <v>0</v>
      </c>
      <c r="R114" s="222"/>
      <c r="S114" s="222"/>
      <c r="T114" s="223">
        <v>0</v>
      </c>
      <c r="U114" s="222">
        <f>ROUND(E114*T114,2)</f>
        <v>0</v>
      </c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 t="s">
        <v>253</v>
      </c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 x14ac:dyDescent="0.2">
      <c r="A115" s="213">
        <v>67</v>
      </c>
      <c r="B115" s="219" t="s">
        <v>297</v>
      </c>
      <c r="C115" s="264" t="s">
        <v>298</v>
      </c>
      <c r="D115" s="221" t="s">
        <v>268</v>
      </c>
      <c r="E115" s="228">
        <v>4</v>
      </c>
      <c r="F115" s="231"/>
      <c r="G115" s="232">
        <f>ROUND(E115*F115,2)</f>
        <v>0</v>
      </c>
      <c r="H115" s="231"/>
      <c r="I115" s="232">
        <f>ROUND(E115*H115,2)</f>
        <v>0</v>
      </c>
      <c r="J115" s="231"/>
      <c r="K115" s="232">
        <f>ROUND(E115*J115,2)</f>
        <v>0</v>
      </c>
      <c r="L115" s="232">
        <v>15</v>
      </c>
      <c r="M115" s="232">
        <f>G115*(1+L115/100)</f>
        <v>0</v>
      </c>
      <c r="N115" s="222">
        <v>1.3509999999999999E-2</v>
      </c>
      <c r="O115" s="222">
        <f>ROUND(E115*N115,5)</f>
        <v>5.4039999999999998E-2</v>
      </c>
      <c r="P115" s="222">
        <v>0</v>
      </c>
      <c r="Q115" s="222">
        <f>ROUND(E115*P115,5)</f>
        <v>0</v>
      </c>
      <c r="R115" s="222"/>
      <c r="S115" s="222"/>
      <c r="T115" s="223">
        <v>1.1890000000000001</v>
      </c>
      <c r="U115" s="222">
        <f>ROUND(E115*T115,2)</f>
        <v>4.76</v>
      </c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 t="s">
        <v>136</v>
      </c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1" x14ac:dyDescent="0.2">
      <c r="A116" s="213">
        <v>68</v>
      </c>
      <c r="B116" s="219" t="s">
        <v>299</v>
      </c>
      <c r="C116" s="264" t="s">
        <v>300</v>
      </c>
      <c r="D116" s="221" t="s">
        <v>172</v>
      </c>
      <c r="E116" s="228">
        <v>4</v>
      </c>
      <c r="F116" s="231"/>
      <c r="G116" s="232">
        <f>ROUND(E116*F116,2)</f>
        <v>0</v>
      </c>
      <c r="H116" s="231"/>
      <c r="I116" s="232">
        <f>ROUND(E116*H116,2)</f>
        <v>0</v>
      </c>
      <c r="J116" s="231"/>
      <c r="K116" s="232">
        <f>ROUND(E116*J116,2)</f>
        <v>0</v>
      </c>
      <c r="L116" s="232">
        <v>15</v>
      </c>
      <c r="M116" s="232">
        <f>G116*(1+L116/100)</f>
        <v>0</v>
      </c>
      <c r="N116" s="222">
        <v>1.41E-3</v>
      </c>
      <c r="O116" s="222">
        <f>ROUND(E116*N116,5)</f>
        <v>5.64E-3</v>
      </c>
      <c r="P116" s="222">
        <v>0</v>
      </c>
      <c r="Q116" s="222">
        <f>ROUND(E116*P116,5)</f>
        <v>0</v>
      </c>
      <c r="R116" s="222"/>
      <c r="S116" s="222"/>
      <c r="T116" s="223">
        <v>2.46922</v>
      </c>
      <c r="U116" s="222">
        <f>ROUND(E116*T116,2)</f>
        <v>9.8800000000000008</v>
      </c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 t="s">
        <v>154</v>
      </c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1" x14ac:dyDescent="0.2">
      <c r="A117" s="213">
        <v>69</v>
      </c>
      <c r="B117" s="219" t="s">
        <v>301</v>
      </c>
      <c r="C117" s="264" t="s">
        <v>302</v>
      </c>
      <c r="D117" s="221" t="s">
        <v>172</v>
      </c>
      <c r="E117" s="228">
        <v>4</v>
      </c>
      <c r="F117" s="231"/>
      <c r="G117" s="232">
        <f>ROUND(E117*F117,2)</f>
        <v>0</v>
      </c>
      <c r="H117" s="231"/>
      <c r="I117" s="232">
        <f>ROUND(E117*H117,2)</f>
        <v>0</v>
      </c>
      <c r="J117" s="231"/>
      <c r="K117" s="232">
        <f>ROUND(E117*J117,2)</f>
        <v>0</v>
      </c>
      <c r="L117" s="232">
        <v>15</v>
      </c>
      <c r="M117" s="232">
        <f>G117*(1+L117/100)</f>
        <v>0</v>
      </c>
      <c r="N117" s="222">
        <v>1.64E-3</v>
      </c>
      <c r="O117" s="222">
        <f>ROUND(E117*N117,5)</f>
        <v>6.5599999999999999E-3</v>
      </c>
      <c r="P117" s="222">
        <v>0</v>
      </c>
      <c r="Q117" s="222">
        <f>ROUND(E117*P117,5)</f>
        <v>0</v>
      </c>
      <c r="R117" s="222"/>
      <c r="S117" s="222"/>
      <c r="T117" s="223">
        <v>0.44500000000000001</v>
      </c>
      <c r="U117" s="222">
        <f>ROUND(E117*T117,2)</f>
        <v>1.78</v>
      </c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 t="s">
        <v>136</v>
      </c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 x14ac:dyDescent="0.2">
      <c r="A118" s="213">
        <v>70</v>
      </c>
      <c r="B118" s="219" t="s">
        <v>303</v>
      </c>
      <c r="C118" s="264" t="s">
        <v>304</v>
      </c>
      <c r="D118" s="221" t="s">
        <v>172</v>
      </c>
      <c r="E118" s="228">
        <v>4</v>
      </c>
      <c r="F118" s="231"/>
      <c r="G118" s="232">
        <f>ROUND(E118*F118,2)</f>
        <v>0</v>
      </c>
      <c r="H118" s="231"/>
      <c r="I118" s="232">
        <f>ROUND(E118*H118,2)</f>
        <v>0</v>
      </c>
      <c r="J118" s="231"/>
      <c r="K118" s="232">
        <f>ROUND(E118*J118,2)</f>
        <v>0</v>
      </c>
      <c r="L118" s="232">
        <v>15</v>
      </c>
      <c r="M118" s="232">
        <f>G118*(1+L118/100)</f>
        <v>0</v>
      </c>
      <c r="N118" s="222">
        <v>2.962E-2</v>
      </c>
      <c r="O118" s="222">
        <f>ROUND(E118*N118,5)</f>
        <v>0.11848</v>
      </c>
      <c r="P118" s="222">
        <v>0</v>
      </c>
      <c r="Q118" s="222">
        <f>ROUND(E118*P118,5)</f>
        <v>0</v>
      </c>
      <c r="R118" s="222"/>
      <c r="S118" s="222"/>
      <c r="T118" s="223">
        <v>2.6510899999999999</v>
      </c>
      <c r="U118" s="222">
        <f>ROUND(E118*T118,2)</f>
        <v>10.6</v>
      </c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 t="s">
        <v>154</v>
      </c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1" x14ac:dyDescent="0.2">
      <c r="A119" s="213">
        <v>71</v>
      </c>
      <c r="B119" s="219" t="s">
        <v>305</v>
      </c>
      <c r="C119" s="264" t="s">
        <v>306</v>
      </c>
      <c r="D119" s="221" t="s">
        <v>268</v>
      </c>
      <c r="E119" s="228">
        <v>4</v>
      </c>
      <c r="F119" s="231"/>
      <c r="G119" s="232">
        <f>ROUND(E119*F119,2)</f>
        <v>0</v>
      </c>
      <c r="H119" s="231"/>
      <c r="I119" s="232">
        <f>ROUND(E119*H119,2)</f>
        <v>0</v>
      </c>
      <c r="J119" s="231"/>
      <c r="K119" s="232">
        <f>ROUND(E119*J119,2)</f>
        <v>0</v>
      </c>
      <c r="L119" s="232">
        <v>15</v>
      </c>
      <c r="M119" s="232">
        <f>G119*(1+L119/100)</f>
        <v>0</v>
      </c>
      <c r="N119" s="222">
        <v>4.4999999999999999E-4</v>
      </c>
      <c r="O119" s="222">
        <f>ROUND(E119*N119,5)</f>
        <v>1.8E-3</v>
      </c>
      <c r="P119" s="222">
        <v>0</v>
      </c>
      <c r="Q119" s="222">
        <f>ROUND(E119*P119,5)</f>
        <v>0</v>
      </c>
      <c r="R119" s="222"/>
      <c r="S119" s="222"/>
      <c r="T119" s="223">
        <v>5</v>
      </c>
      <c r="U119" s="222">
        <f>ROUND(E119*T119,2)</f>
        <v>20</v>
      </c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 t="s">
        <v>136</v>
      </c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1" x14ac:dyDescent="0.2">
      <c r="A120" s="213">
        <v>72</v>
      </c>
      <c r="B120" s="219" t="s">
        <v>303</v>
      </c>
      <c r="C120" s="264" t="s">
        <v>307</v>
      </c>
      <c r="D120" s="221" t="s">
        <v>172</v>
      </c>
      <c r="E120" s="228">
        <v>4</v>
      </c>
      <c r="F120" s="231"/>
      <c r="G120" s="232">
        <f>ROUND(E120*F120,2)</f>
        <v>0</v>
      </c>
      <c r="H120" s="231"/>
      <c r="I120" s="232">
        <f>ROUND(E120*H120,2)</f>
        <v>0</v>
      </c>
      <c r="J120" s="231"/>
      <c r="K120" s="232">
        <f>ROUND(E120*J120,2)</f>
        <v>0</v>
      </c>
      <c r="L120" s="232">
        <v>15</v>
      </c>
      <c r="M120" s="232">
        <f>G120*(1+L120/100)</f>
        <v>0</v>
      </c>
      <c r="N120" s="222">
        <v>3.8280000000000002E-2</v>
      </c>
      <c r="O120" s="222">
        <f>ROUND(E120*N120,5)</f>
        <v>0.15312000000000001</v>
      </c>
      <c r="P120" s="222">
        <v>0</v>
      </c>
      <c r="Q120" s="222">
        <f>ROUND(E120*P120,5)</f>
        <v>0</v>
      </c>
      <c r="R120" s="222"/>
      <c r="S120" s="222"/>
      <c r="T120" s="223">
        <v>6.9312100000000001</v>
      </c>
      <c r="U120" s="222">
        <f>ROUND(E120*T120,2)</f>
        <v>27.72</v>
      </c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 t="s">
        <v>154</v>
      </c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1" x14ac:dyDescent="0.2">
      <c r="A121" s="213">
        <v>73</v>
      </c>
      <c r="B121" s="219" t="s">
        <v>308</v>
      </c>
      <c r="C121" s="264" t="s">
        <v>309</v>
      </c>
      <c r="D121" s="221" t="s">
        <v>172</v>
      </c>
      <c r="E121" s="228">
        <v>4</v>
      </c>
      <c r="F121" s="231"/>
      <c r="G121" s="232">
        <f>ROUND(E121*F121,2)</f>
        <v>0</v>
      </c>
      <c r="H121" s="231"/>
      <c r="I121" s="232">
        <f>ROUND(E121*H121,2)</f>
        <v>0</v>
      </c>
      <c r="J121" s="231"/>
      <c r="K121" s="232">
        <f>ROUND(E121*J121,2)</f>
        <v>0</v>
      </c>
      <c r="L121" s="232">
        <v>15</v>
      </c>
      <c r="M121" s="232">
        <f>G121*(1+L121/100)</f>
        <v>0</v>
      </c>
      <c r="N121" s="222">
        <v>2.0000000000000002E-5</v>
      </c>
      <c r="O121" s="222">
        <f>ROUND(E121*N121,5)</f>
        <v>8.0000000000000007E-5</v>
      </c>
      <c r="P121" s="222">
        <v>0</v>
      </c>
      <c r="Q121" s="222">
        <f>ROUND(E121*P121,5)</f>
        <v>0</v>
      </c>
      <c r="R121" s="222"/>
      <c r="S121" s="222"/>
      <c r="T121" s="223">
        <v>0.104</v>
      </c>
      <c r="U121" s="222">
        <f>ROUND(E121*T121,2)</f>
        <v>0.42</v>
      </c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 t="s">
        <v>136</v>
      </c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1" x14ac:dyDescent="0.2">
      <c r="A122" s="213">
        <v>74</v>
      </c>
      <c r="B122" s="219" t="s">
        <v>310</v>
      </c>
      <c r="C122" s="264" t="s">
        <v>311</v>
      </c>
      <c r="D122" s="221" t="s">
        <v>172</v>
      </c>
      <c r="E122" s="228">
        <v>4</v>
      </c>
      <c r="F122" s="231"/>
      <c r="G122" s="232">
        <f>ROUND(E122*F122,2)</f>
        <v>0</v>
      </c>
      <c r="H122" s="231"/>
      <c r="I122" s="232">
        <f>ROUND(E122*H122,2)</f>
        <v>0</v>
      </c>
      <c r="J122" s="231"/>
      <c r="K122" s="232">
        <f>ROUND(E122*J122,2)</f>
        <v>0</v>
      </c>
      <c r="L122" s="232">
        <v>15</v>
      </c>
      <c r="M122" s="232">
        <f>G122*(1+L122/100)</f>
        <v>0</v>
      </c>
      <c r="N122" s="222">
        <v>2.2000000000000001E-4</v>
      </c>
      <c r="O122" s="222">
        <f>ROUND(E122*N122,5)</f>
        <v>8.8000000000000003E-4</v>
      </c>
      <c r="P122" s="222">
        <v>0</v>
      </c>
      <c r="Q122" s="222">
        <f>ROUND(E122*P122,5)</f>
        <v>0</v>
      </c>
      <c r="R122" s="222"/>
      <c r="S122" s="222"/>
      <c r="T122" s="223">
        <v>0.246</v>
      </c>
      <c r="U122" s="222">
        <f>ROUND(E122*T122,2)</f>
        <v>0.98</v>
      </c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 t="s">
        <v>136</v>
      </c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 x14ac:dyDescent="0.2">
      <c r="A123" s="213">
        <v>75</v>
      </c>
      <c r="B123" s="219" t="s">
        <v>312</v>
      </c>
      <c r="C123" s="264" t="s">
        <v>313</v>
      </c>
      <c r="D123" s="221" t="s">
        <v>172</v>
      </c>
      <c r="E123" s="228">
        <v>4</v>
      </c>
      <c r="F123" s="231"/>
      <c r="G123" s="232">
        <f>ROUND(E123*F123,2)</f>
        <v>0</v>
      </c>
      <c r="H123" s="231"/>
      <c r="I123" s="232">
        <f>ROUND(E123*H123,2)</f>
        <v>0</v>
      </c>
      <c r="J123" s="231"/>
      <c r="K123" s="232">
        <f>ROUND(E123*J123,2)</f>
        <v>0</v>
      </c>
      <c r="L123" s="232">
        <v>15</v>
      </c>
      <c r="M123" s="232">
        <f>G123*(1+L123/100)</f>
        <v>0</v>
      </c>
      <c r="N123" s="222">
        <v>2.2000000000000001E-4</v>
      </c>
      <c r="O123" s="222">
        <f>ROUND(E123*N123,5)</f>
        <v>8.8000000000000003E-4</v>
      </c>
      <c r="P123" s="222">
        <v>0</v>
      </c>
      <c r="Q123" s="222">
        <f>ROUND(E123*P123,5)</f>
        <v>0</v>
      </c>
      <c r="R123" s="222"/>
      <c r="S123" s="222"/>
      <c r="T123" s="223">
        <v>0.246</v>
      </c>
      <c r="U123" s="222">
        <f>ROUND(E123*T123,2)</f>
        <v>0.98</v>
      </c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 t="s">
        <v>136</v>
      </c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1" x14ac:dyDescent="0.2">
      <c r="A124" s="213">
        <v>76</v>
      </c>
      <c r="B124" s="219" t="s">
        <v>314</v>
      </c>
      <c r="C124" s="264" t="s">
        <v>315</v>
      </c>
      <c r="D124" s="221" t="s">
        <v>172</v>
      </c>
      <c r="E124" s="228">
        <v>4</v>
      </c>
      <c r="F124" s="231"/>
      <c r="G124" s="232">
        <f>ROUND(E124*F124,2)</f>
        <v>0</v>
      </c>
      <c r="H124" s="231"/>
      <c r="I124" s="232">
        <f>ROUND(E124*H124,2)</f>
        <v>0</v>
      </c>
      <c r="J124" s="231"/>
      <c r="K124" s="232">
        <f>ROUND(E124*J124,2)</f>
        <v>0</v>
      </c>
      <c r="L124" s="232">
        <v>15</v>
      </c>
      <c r="M124" s="232">
        <f>G124*(1+L124/100)</f>
        <v>0</v>
      </c>
      <c r="N124" s="222">
        <v>5.5000000000000003E-4</v>
      </c>
      <c r="O124" s="222">
        <f>ROUND(E124*N124,5)</f>
        <v>2.2000000000000001E-3</v>
      </c>
      <c r="P124" s="222">
        <v>0</v>
      </c>
      <c r="Q124" s="222">
        <f>ROUND(E124*P124,5)</f>
        <v>0</v>
      </c>
      <c r="R124" s="222"/>
      <c r="S124" s="222"/>
      <c r="T124" s="223">
        <v>0.246</v>
      </c>
      <c r="U124" s="222">
        <f>ROUND(E124*T124,2)</f>
        <v>0.98</v>
      </c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 t="s">
        <v>136</v>
      </c>
      <c r="AF124" s="212"/>
      <c r="AG124" s="212"/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ht="22.5" outlineLevel="1" x14ac:dyDescent="0.2">
      <c r="A125" s="213">
        <v>77</v>
      </c>
      <c r="B125" s="219" t="s">
        <v>316</v>
      </c>
      <c r="C125" s="264" t="s">
        <v>317</v>
      </c>
      <c r="D125" s="221" t="s">
        <v>0</v>
      </c>
      <c r="E125" s="228">
        <v>1933</v>
      </c>
      <c r="F125" s="231"/>
      <c r="G125" s="232">
        <f>ROUND(E125*F125,2)</f>
        <v>0</v>
      </c>
      <c r="H125" s="231"/>
      <c r="I125" s="232">
        <f>ROUND(E125*H125,2)</f>
        <v>0</v>
      </c>
      <c r="J125" s="231"/>
      <c r="K125" s="232">
        <f>ROUND(E125*J125,2)</f>
        <v>0</v>
      </c>
      <c r="L125" s="232">
        <v>15</v>
      </c>
      <c r="M125" s="232">
        <f>G125*(1+L125/100)</f>
        <v>0</v>
      </c>
      <c r="N125" s="222">
        <v>0</v>
      </c>
      <c r="O125" s="222">
        <f>ROUND(E125*N125,5)</f>
        <v>0</v>
      </c>
      <c r="P125" s="222">
        <v>0</v>
      </c>
      <c r="Q125" s="222">
        <f>ROUND(E125*P125,5)</f>
        <v>0</v>
      </c>
      <c r="R125" s="222"/>
      <c r="S125" s="222"/>
      <c r="T125" s="223">
        <v>0</v>
      </c>
      <c r="U125" s="222">
        <f>ROUND(E125*T125,2)</f>
        <v>0</v>
      </c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 t="s">
        <v>136</v>
      </c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x14ac:dyDescent="0.2">
      <c r="A126" s="214" t="s">
        <v>131</v>
      </c>
      <c r="B126" s="220" t="s">
        <v>86</v>
      </c>
      <c r="C126" s="266" t="s">
        <v>87</v>
      </c>
      <c r="D126" s="225"/>
      <c r="E126" s="230"/>
      <c r="F126" s="233"/>
      <c r="G126" s="233">
        <f>SUMIF(AE127:AE134,"&lt;&gt;NOR",G127:G134)</f>
        <v>0</v>
      </c>
      <c r="H126" s="233"/>
      <c r="I126" s="233">
        <f>SUM(I127:I134)</f>
        <v>0</v>
      </c>
      <c r="J126" s="233"/>
      <c r="K126" s="233">
        <f>SUM(K127:K134)</f>
        <v>0</v>
      </c>
      <c r="L126" s="233"/>
      <c r="M126" s="233">
        <f>SUM(M127:M134)</f>
        <v>0</v>
      </c>
      <c r="N126" s="226"/>
      <c r="O126" s="226">
        <f>SUM(O127:O134)</f>
        <v>0.49704000000000004</v>
      </c>
      <c r="P126" s="226"/>
      <c r="Q126" s="226">
        <f>SUM(Q127:Q134)</f>
        <v>0</v>
      </c>
      <c r="R126" s="226"/>
      <c r="S126" s="226"/>
      <c r="T126" s="227"/>
      <c r="U126" s="226">
        <f>SUM(U127:U134)</f>
        <v>32.14</v>
      </c>
      <c r="AE126" t="s">
        <v>132</v>
      </c>
    </row>
    <row r="127" spans="1:60" outlineLevel="1" x14ac:dyDescent="0.2">
      <c r="A127" s="213">
        <v>78</v>
      </c>
      <c r="B127" s="219" t="s">
        <v>318</v>
      </c>
      <c r="C127" s="264" t="s">
        <v>319</v>
      </c>
      <c r="D127" s="221" t="s">
        <v>172</v>
      </c>
      <c r="E127" s="228">
        <v>4</v>
      </c>
      <c r="F127" s="231"/>
      <c r="G127" s="232">
        <f>ROUND(E127*F127,2)</f>
        <v>0</v>
      </c>
      <c r="H127" s="231"/>
      <c r="I127" s="232">
        <f>ROUND(E127*H127,2)</f>
        <v>0</v>
      </c>
      <c r="J127" s="231"/>
      <c r="K127" s="232">
        <f>ROUND(E127*J127,2)</f>
        <v>0</v>
      </c>
      <c r="L127" s="232">
        <v>15</v>
      </c>
      <c r="M127" s="232">
        <f>G127*(1+L127/100)</f>
        <v>0</v>
      </c>
      <c r="N127" s="222">
        <v>2.0000000000000002E-5</v>
      </c>
      <c r="O127" s="222">
        <f>ROUND(E127*N127,5)</f>
        <v>8.0000000000000007E-5</v>
      </c>
      <c r="P127" s="222">
        <v>0</v>
      </c>
      <c r="Q127" s="222">
        <f>ROUND(E127*P127,5)</f>
        <v>0</v>
      </c>
      <c r="R127" s="222"/>
      <c r="S127" s="222"/>
      <c r="T127" s="223">
        <v>0.86799999999999999</v>
      </c>
      <c r="U127" s="222">
        <f>ROUND(E127*T127,2)</f>
        <v>3.47</v>
      </c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 t="s">
        <v>136</v>
      </c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1" x14ac:dyDescent="0.2">
      <c r="A128" s="213">
        <v>79</v>
      </c>
      <c r="B128" s="219" t="s">
        <v>320</v>
      </c>
      <c r="C128" s="264" t="s">
        <v>321</v>
      </c>
      <c r="D128" s="221" t="s">
        <v>172</v>
      </c>
      <c r="E128" s="228">
        <v>12</v>
      </c>
      <c r="F128" s="231"/>
      <c r="G128" s="232">
        <f>ROUND(E128*F128,2)</f>
        <v>0</v>
      </c>
      <c r="H128" s="231"/>
      <c r="I128" s="232">
        <f>ROUND(E128*H128,2)</f>
        <v>0</v>
      </c>
      <c r="J128" s="231"/>
      <c r="K128" s="232">
        <f>ROUND(E128*J128,2)</f>
        <v>0</v>
      </c>
      <c r="L128" s="232">
        <v>15</v>
      </c>
      <c r="M128" s="232">
        <f>G128*(1+L128/100)</f>
        <v>0</v>
      </c>
      <c r="N128" s="222">
        <v>0</v>
      </c>
      <c r="O128" s="222">
        <f>ROUND(E128*N128,5)</f>
        <v>0</v>
      </c>
      <c r="P128" s="222">
        <v>0</v>
      </c>
      <c r="Q128" s="222">
        <f>ROUND(E128*P128,5)</f>
        <v>0</v>
      </c>
      <c r="R128" s="222"/>
      <c r="S128" s="222"/>
      <c r="T128" s="223">
        <v>0.61699999999999999</v>
      </c>
      <c r="U128" s="222">
        <f>ROUND(E128*T128,2)</f>
        <v>7.4</v>
      </c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 t="s">
        <v>136</v>
      </c>
      <c r="AF128" s="212"/>
      <c r="AG128" s="212"/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1" x14ac:dyDescent="0.2">
      <c r="A129" s="213">
        <v>80</v>
      </c>
      <c r="B129" s="219" t="s">
        <v>322</v>
      </c>
      <c r="C129" s="264" t="s">
        <v>323</v>
      </c>
      <c r="D129" s="221" t="s">
        <v>172</v>
      </c>
      <c r="E129" s="228">
        <v>4</v>
      </c>
      <c r="F129" s="231"/>
      <c r="G129" s="232">
        <f>ROUND(E129*F129,2)</f>
        <v>0</v>
      </c>
      <c r="H129" s="231"/>
      <c r="I129" s="232">
        <f>ROUND(E129*H129,2)</f>
        <v>0</v>
      </c>
      <c r="J129" s="231"/>
      <c r="K129" s="232">
        <f>ROUND(E129*J129,2)</f>
        <v>0</v>
      </c>
      <c r="L129" s="232">
        <v>15</v>
      </c>
      <c r="M129" s="232">
        <f>G129*(1+L129/100)</f>
        <v>0</v>
      </c>
      <c r="N129" s="222">
        <v>8.3489999999999995E-2</v>
      </c>
      <c r="O129" s="222">
        <f>ROUND(E129*N129,5)</f>
        <v>0.33395999999999998</v>
      </c>
      <c r="P129" s="222">
        <v>0</v>
      </c>
      <c r="Q129" s="222">
        <f>ROUND(E129*P129,5)</f>
        <v>0</v>
      </c>
      <c r="R129" s="222"/>
      <c r="S129" s="222"/>
      <c r="T129" s="223">
        <v>1.3145</v>
      </c>
      <c r="U129" s="222">
        <f>ROUND(E129*T129,2)</f>
        <v>5.26</v>
      </c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 t="s">
        <v>136</v>
      </c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1" x14ac:dyDescent="0.2">
      <c r="A130" s="213">
        <v>81</v>
      </c>
      <c r="B130" s="219" t="s">
        <v>324</v>
      </c>
      <c r="C130" s="264" t="s">
        <v>325</v>
      </c>
      <c r="D130" s="221" t="s">
        <v>172</v>
      </c>
      <c r="E130" s="228">
        <v>4</v>
      </c>
      <c r="F130" s="231"/>
      <c r="G130" s="232">
        <f>ROUND(E130*F130,2)</f>
        <v>0</v>
      </c>
      <c r="H130" s="231"/>
      <c r="I130" s="232">
        <f>ROUND(E130*H130,2)</f>
        <v>0</v>
      </c>
      <c r="J130" s="231"/>
      <c r="K130" s="232">
        <f>ROUND(E130*J130,2)</f>
        <v>0</v>
      </c>
      <c r="L130" s="232">
        <v>15</v>
      </c>
      <c r="M130" s="232">
        <f>G130*(1+L130/100)</f>
        <v>0</v>
      </c>
      <c r="N130" s="222">
        <v>2.8150000000000001E-2</v>
      </c>
      <c r="O130" s="222">
        <f>ROUND(E130*N130,5)</f>
        <v>0.11260000000000001</v>
      </c>
      <c r="P130" s="222">
        <v>0</v>
      </c>
      <c r="Q130" s="222">
        <f>ROUND(E130*P130,5)</f>
        <v>0</v>
      </c>
      <c r="R130" s="222"/>
      <c r="S130" s="222"/>
      <c r="T130" s="223">
        <v>0.92800000000000005</v>
      </c>
      <c r="U130" s="222">
        <f>ROUND(E130*T130,2)</f>
        <v>3.71</v>
      </c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 t="s">
        <v>136</v>
      </c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1" x14ac:dyDescent="0.2">
      <c r="A131" s="213">
        <v>82</v>
      </c>
      <c r="B131" s="219" t="s">
        <v>326</v>
      </c>
      <c r="C131" s="264" t="s">
        <v>327</v>
      </c>
      <c r="D131" s="221" t="s">
        <v>172</v>
      </c>
      <c r="E131" s="228">
        <v>4</v>
      </c>
      <c r="F131" s="231"/>
      <c r="G131" s="232">
        <f>ROUND(E131*F131,2)</f>
        <v>0</v>
      </c>
      <c r="H131" s="231"/>
      <c r="I131" s="232">
        <f>ROUND(E131*H131,2)</f>
        <v>0</v>
      </c>
      <c r="J131" s="231"/>
      <c r="K131" s="232">
        <f>ROUND(E131*J131,2)</f>
        <v>0</v>
      </c>
      <c r="L131" s="232">
        <v>15</v>
      </c>
      <c r="M131" s="232">
        <f>G131*(1+L131/100)</f>
        <v>0</v>
      </c>
      <c r="N131" s="222">
        <v>4.1000000000000003E-3</v>
      </c>
      <c r="O131" s="222">
        <f>ROUND(E131*N131,5)</f>
        <v>1.6400000000000001E-2</v>
      </c>
      <c r="P131" s="222">
        <v>0</v>
      </c>
      <c r="Q131" s="222">
        <f>ROUND(E131*P131,5)</f>
        <v>0</v>
      </c>
      <c r="R131" s="222"/>
      <c r="S131" s="222"/>
      <c r="T131" s="223">
        <v>0</v>
      </c>
      <c r="U131" s="222">
        <f>ROUND(E131*T131,2)</f>
        <v>0</v>
      </c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 t="s">
        <v>253</v>
      </c>
      <c r="AF131" s="212"/>
      <c r="AG131" s="212"/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ht="22.5" outlineLevel="1" x14ac:dyDescent="0.2">
      <c r="A132" s="213">
        <v>83</v>
      </c>
      <c r="B132" s="219" t="s">
        <v>328</v>
      </c>
      <c r="C132" s="264" t="s">
        <v>329</v>
      </c>
      <c r="D132" s="221" t="s">
        <v>161</v>
      </c>
      <c r="E132" s="228">
        <v>100</v>
      </c>
      <c r="F132" s="231"/>
      <c r="G132" s="232">
        <f>ROUND(E132*F132,2)</f>
        <v>0</v>
      </c>
      <c r="H132" s="231"/>
      <c r="I132" s="232">
        <f>ROUND(E132*H132,2)</f>
        <v>0</v>
      </c>
      <c r="J132" s="231"/>
      <c r="K132" s="232">
        <f>ROUND(E132*J132,2)</f>
        <v>0</v>
      </c>
      <c r="L132" s="232">
        <v>15</v>
      </c>
      <c r="M132" s="232">
        <f>G132*(1+L132/100)</f>
        <v>0</v>
      </c>
      <c r="N132" s="222">
        <v>3.4000000000000002E-4</v>
      </c>
      <c r="O132" s="222">
        <f>ROUND(E132*N132,5)</f>
        <v>3.4000000000000002E-2</v>
      </c>
      <c r="P132" s="222">
        <v>0</v>
      </c>
      <c r="Q132" s="222">
        <f>ROUND(E132*P132,5)</f>
        <v>0</v>
      </c>
      <c r="R132" s="222"/>
      <c r="S132" s="222"/>
      <c r="T132" s="223">
        <v>0.123</v>
      </c>
      <c r="U132" s="222">
        <f>ROUND(E132*T132,2)</f>
        <v>12.3</v>
      </c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 t="s">
        <v>136</v>
      </c>
      <c r="AF132" s="212"/>
      <c r="AG132" s="212"/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1" x14ac:dyDescent="0.2">
      <c r="A133" s="213"/>
      <c r="B133" s="219"/>
      <c r="C133" s="265" t="s">
        <v>330</v>
      </c>
      <c r="D133" s="224"/>
      <c r="E133" s="229">
        <v>100</v>
      </c>
      <c r="F133" s="232"/>
      <c r="G133" s="232"/>
      <c r="H133" s="232"/>
      <c r="I133" s="232"/>
      <c r="J133" s="232"/>
      <c r="K133" s="232"/>
      <c r="L133" s="232"/>
      <c r="M133" s="232"/>
      <c r="N133" s="222"/>
      <c r="O133" s="222"/>
      <c r="P133" s="222"/>
      <c r="Q133" s="222"/>
      <c r="R133" s="222"/>
      <c r="S133" s="222"/>
      <c r="T133" s="223"/>
      <c r="U133" s="22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 t="s">
        <v>138</v>
      </c>
      <c r="AF133" s="212">
        <v>0</v>
      </c>
      <c r="AG133" s="212"/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 x14ac:dyDescent="0.2">
      <c r="A134" s="213">
        <v>84</v>
      </c>
      <c r="B134" s="219" t="s">
        <v>331</v>
      </c>
      <c r="C134" s="264" t="s">
        <v>332</v>
      </c>
      <c r="D134" s="221" t="s">
        <v>0</v>
      </c>
      <c r="E134" s="228">
        <v>619</v>
      </c>
      <c r="F134" s="231"/>
      <c r="G134" s="232">
        <f>ROUND(E134*F134,2)</f>
        <v>0</v>
      </c>
      <c r="H134" s="231"/>
      <c r="I134" s="232">
        <f>ROUND(E134*H134,2)</f>
        <v>0</v>
      </c>
      <c r="J134" s="231"/>
      <c r="K134" s="232">
        <f>ROUND(E134*J134,2)</f>
        <v>0</v>
      </c>
      <c r="L134" s="232">
        <v>15</v>
      </c>
      <c r="M134" s="232">
        <f>G134*(1+L134/100)</f>
        <v>0</v>
      </c>
      <c r="N134" s="222">
        <v>0</v>
      </c>
      <c r="O134" s="222">
        <f>ROUND(E134*N134,5)</f>
        <v>0</v>
      </c>
      <c r="P134" s="222">
        <v>0</v>
      </c>
      <c r="Q134" s="222">
        <f>ROUND(E134*P134,5)</f>
        <v>0</v>
      </c>
      <c r="R134" s="222"/>
      <c r="S134" s="222"/>
      <c r="T134" s="223">
        <v>0</v>
      </c>
      <c r="U134" s="222">
        <f>ROUND(E134*T134,2)</f>
        <v>0</v>
      </c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 t="s">
        <v>136</v>
      </c>
      <c r="AF134" s="212"/>
      <c r="AG134" s="212"/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x14ac:dyDescent="0.2">
      <c r="A135" s="214" t="s">
        <v>131</v>
      </c>
      <c r="B135" s="220" t="s">
        <v>88</v>
      </c>
      <c r="C135" s="266" t="s">
        <v>89</v>
      </c>
      <c r="D135" s="225"/>
      <c r="E135" s="230"/>
      <c r="F135" s="233"/>
      <c r="G135" s="233">
        <f>SUMIF(AE136:AE142,"&lt;&gt;NOR",G136:G142)</f>
        <v>0</v>
      </c>
      <c r="H135" s="233"/>
      <c r="I135" s="233">
        <f>SUM(I136:I142)</f>
        <v>0</v>
      </c>
      <c r="J135" s="233"/>
      <c r="K135" s="233">
        <f>SUM(K136:K142)</f>
        <v>0</v>
      </c>
      <c r="L135" s="233"/>
      <c r="M135" s="233">
        <f>SUM(M136:M142)</f>
        <v>0</v>
      </c>
      <c r="N135" s="226"/>
      <c r="O135" s="226">
        <f>SUM(O136:O142)</f>
        <v>6.1760700000000002</v>
      </c>
      <c r="P135" s="226"/>
      <c r="Q135" s="226">
        <f>SUM(Q136:Q142)</f>
        <v>2.5983999999999998</v>
      </c>
      <c r="R135" s="226"/>
      <c r="S135" s="226"/>
      <c r="T135" s="227"/>
      <c r="U135" s="226">
        <f>SUM(U136:U142)</f>
        <v>264.32</v>
      </c>
      <c r="AE135" t="s">
        <v>132</v>
      </c>
    </row>
    <row r="136" spans="1:60" outlineLevel="1" x14ac:dyDescent="0.2">
      <c r="A136" s="213">
        <v>85</v>
      </c>
      <c r="B136" s="219" t="s">
        <v>333</v>
      </c>
      <c r="C136" s="264" t="s">
        <v>334</v>
      </c>
      <c r="D136" s="221" t="s">
        <v>135</v>
      </c>
      <c r="E136" s="228">
        <v>162.4</v>
      </c>
      <c r="F136" s="231"/>
      <c r="G136" s="232">
        <f>ROUND(E136*F136,2)</f>
        <v>0</v>
      </c>
      <c r="H136" s="231"/>
      <c r="I136" s="232">
        <f>ROUND(E136*H136,2)</f>
        <v>0</v>
      </c>
      <c r="J136" s="231"/>
      <c r="K136" s="232">
        <f>ROUND(E136*J136,2)</f>
        <v>0</v>
      </c>
      <c r="L136" s="232">
        <v>15</v>
      </c>
      <c r="M136" s="232">
        <f>G136*(1+L136/100)</f>
        <v>0</v>
      </c>
      <c r="N136" s="222">
        <v>0</v>
      </c>
      <c r="O136" s="222">
        <f>ROUND(E136*N136,5)</f>
        <v>0</v>
      </c>
      <c r="P136" s="222">
        <v>1.6E-2</v>
      </c>
      <c r="Q136" s="222">
        <f>ROUND(E136*P136,5)</f>
        <v>2.5983999999999998</v>
      </c>
      <c r="R136" s="222"/>
      <c r="S136" s="222"/>
      <c r="T136" s="223">
        <v>0.14000000000000001</v>
      </c>
      <c r="U136" s="222">
        <f>ROUND(E136*T136,2)</f>
        <v>22.74</v>
      </c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 t="s">
        <v>136</v>
      </c>
      <c r="AF136" s="212"/>
      <c r="AG136" s="212"/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1" x14ac:dyDescent="0.2">
      <c r="A137" s="213"/>
      <c r="B137" s="219"/>
      <c r="C137" s="265" t="s">
        <v>335</v>
      </c>
      <c r="D137" s="224"/>
      <c r="E137" s="229">
        <v>162.4</v>
      </c>
      <c r="F137" s="232"/>
      <c r="G137" s="232"/>
      <c r="H137" s="232"/>
      <c r="I137" s="232"/>
      <c r="J137" s="232"/>
      <c r="K137" s="232"/>
      <c r="L137" s="232"/>
      <c r="M137" s="232"/>
      <c r="N137" s="222"/>
      <c r="O137" s="222"/>
      <c r="P137" s="222"/>
      <c r="Q137" s="222"/>
      <c r="R137" s="222"/>
      <c r="S137" s="222"/>
      <c r="T137" s="223"/>
      <c r="U137" s="222"/>
      <c r="V137" s="212"/>
      <c r="W137" s="212"/>
      <c r="X137" s="212"/>
      <c r="Y137" s="212"/>
      <c r="Z137" s="212"/>
      <c r="AA137" s="212"/>
      <c r="AB137" s="212"/>
      <c r="AC137" s="212"/>
      <c r="AD137" s="212"/>
      <c r="AE137" s="212" t="s">
        <v>138</v>
      </c>
      <c r="AF137" s="212">
        <v>0</v>
      </c>
      <c r="AG137" s="212"/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ht="22.5" outlineLevel="1" x14ac:dyDescent="0.2">
      <c r="A138" s="213">
        <v>86</v>
      </c>
      <c r="B138" s="219" t="s">
        <v>336</v>
      </c>
      <c r="C138" s="264" t="s">
        <v>337</v>
      </c>
      <c r="D138" s="221" t="s">
        <v>135</v>
      </c>
      <c r="E138" s="228">
        <v>162.4</v>
      </c>
      <c r="F138" s="231"/>
      <c r="G138" s="232">
        <f>ROUND(E138*F138,2)</f>
        <v>0</v>
      </c>
      <c r="H138" s="231"/>
      <c r="I138" s="232">
        <f>ROUND(E138*H138,2)</f>
        <v>0</v>
      </c>
      <c r="J138" s="231"/>
      <c r="K138" s="232">
        <f>ROUND(E138*J138,2)</f>
        <v>0</v>
      </c>
      <c r="L138" s="232">
        <v>15</v>
      </c>
      <c r="M138" s="232">
        <f>G138*(1+L138/100)</f>
        <v>0</v>
      </c>
      <c r="N138" s="222">
        <v>1.061E-2</v>
      </c>
      <c r="O138" s="222">
        <f>ROUND(E138*N138,5)</f>
        <v>1.72306</v>
      </c>
      <c r="P138" s="222">
        <v>0</v>
      </c>
      <c r="Q138" s="222">
        <f>ROUND(E138*P138,5)</f>
        <v>0</v>
      </c>
      <c r="R138" s="222"/>
      <c r="S138" s="222"/>
      <c r="T138" s="223">
        <v>0.48757</v>
      </c>
      <c r="U138" s="222">
        <f>ROUND(E138*T138,2)</f>
        <v>79.180000000000007</v>
      </c>
      <c r="V138" s="212"/>
      <c r="W138" s="212"/>
      <c r="X138" s="212"/>
      <c r="Y138" s="212"/>
      <c r="Z138" s="212"/>
      <c r="AA138" s="212"/>
      <c r="AB138" s="212"/>
      <c r="AC138" s="212"/>
      <c r="AD138" s="212"/>
      <c r="AE138" s="212" t="s">
        <v>154</v>
      </c>
      <c r="AF138" s="212"/>
      <c r="AG138" s="212"/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ht="22.5" outlineLevel="1" x14ac:dyDescent="0.2">
      <c r="A139" s="213">
        <v>87</v>
      </c>
      <c r="B139" s="219" t="s">
        <v>338</v>
      </c>
      <c r="C139" s="264" t="s">
        <v>339</v>
      </c>
      <c r="D139" s="221" t="s">
        <v>135</v>
      </c>
      <c r="E139" s="228">
        <v>162.4</v>
      </c>
      <c r="F139" s="231"/>
      <c r="G139" s="232">
        <f>ROUND(E139*F139,2)</f>
        <v>0</v>
      </c>
      <c r="H139" s="231"/>
      <c r="I139" s="232">
        <f>ROUND(E139*H139,2)</f>
        <v>0</v>
      </c>
      <c r="J139" s="231"/>
      <c r="K139" s="232">
        <f>ROUND(E139*J139,2)</f>
        <v>0</v>
      </c>
      <c r="L139" s="232">
        <v>15</v>
      </c>
      <c r="M139" s="232">
        <f>G139*(1+L139/100)</f>
        <v>0</v>
      </c>
      <c r="N139" s="222">
        <v>0</v>
      </c>
      <c r="O139" s="222">
        <f>ROUND(E139*N139,5)</f>
        <v>0</v>
      </c>
      <c r="P139" s="222">
        <v>0</v>
      </c>
      <c r="Q139" s="222">
        <f>ROUND(E139*P139,5)</f>
        <v>0</v>
      </c>
      <c r="R139" s="222"/>
      <c r="S139" s="222"/>
      <c r="T139" s="223">
        <v>0.48</v>
      </c>
      <c r="U139" s="222">
        <f>ROUND(E139*T139,2)</f>
        <v>77.95</v>
      </c>
      <c r="V139" s="212"/>
      <c r="W139" s="212"/>
      <c r="X139" s="212"/>
      <c r="Y139" s="212"/>
      <c r="Z139" s="212"/>
      <c r="AA139" s="212"/>
      <c r="AB139" s="212"/>
      <c r="AC139" s="212"/>
      <c r="AD139" s="212"/>
      <c r="AE139" s="212" t="s">
        <v>136</v>
      </c>
      <c r="AF139" s="212"/>
      <c r="AG139" s="212"/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ht="22.5" outlineLevel="1" x14ac:dyDescent="0.2">
      <c r="A140" s="213">
        <v>88</v>
      </c>
      <c r="B140" s="219" t="s">
        <v>340</v>
      </c>
      <c r="C140" s="264" t="s">
        <v>341</v>
      </c>
      <c r="D140" s="221" t="s">
        <v>135</v>
      </c>
      <c r="E140" s="228">
        <v>324.8</v>
      </c>
      <c r="F140" s="231"/>
      <c r="G140" s="232">
        <f>ROUND(E140*F140,2)</f>
        <v>0</v>
      </c>
      <c r="H140" s="231"/>
      <c r="I140" s="232">
        <f>ROUND(E140*H140,2)</f>
        <v>0</v>
      </c>
      <c r="J140" s="231"/>
      <c r="K140" s="232">
        <f>ROUND(E140*J140,2)</f>
        <v>0</v>
      </c>
      <c r="L140" s="232">
        <v>15</v>
      </c>
      <c r="M140" s="232">
        <f>G140*(1+L140/100)</f>
        <v>0</v>
      </c>
      <c r="N140" s="222">
        <v>1.371E-2</v>
      </c>
      <c r="O140" s="222">
        <f>ROUND(E140*N140,5)</f>
        <v>4.4530099999999999</v>
      </c>
      <c r="P140" s="222">
        <v>0</v>
      </c>
      <c r="Q140" s="222">
        <f>ROUND(E140*P140,5)</f>
        <v>0</v>
      </c>
      <c r="R140" s="222"/>
      <c r="S140" s="222"/>
      <c r="T140" s="223">
        <v>0.26</v>
      </c>
      <c r="U140" s="222">
        <f>ROUND(E140*T140,2)</f>
        <v>84.45</v>
      </c>
      <c r="V140" s="212"/>
      <c r="W140" s="212"/>
      <c r="X140" s="212"/>
      <c r="Y140" s="212"/>
      <c r="Z140" s="212"/>
      <c r="AA140" s="212"/>
      <c r="AB140" s="212"/>
      <c r="AC140" s="212"/>
      <c r="AD140" s="212"/>
      <c r="AE140" s="212" t="s">
        <v>136</v>
      </c>
      <c r="AF140" s="212"/>
      <c r="AG140" s="212"/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1" x14ac:dyDescent="0.2">
      <c r="A141" s="213"/>
      <c r="B141" s="219"/>
      <c r="C141" s="265" t="s">
        <v>342</v>
      </c>
      <c r="D141" s="224"/>
      <c r="E141" s="229">
        <v>324.8</v>
      </c>
      <c r="F141" s="232"/>
      <c r="G141" s="232"/>
      <c r="H141" s="232"/>
      <c r="I141" s="232"/>
      <c r="J141" s="232"/>
      <c r="K141" s="232"/>
      <c r="L141" s="232"/>
      <c r="M141" s="232"/>
      <c r="N141" s="222"/>
      <c r="O141" s="222"/>
      <c r="P141" s="222"/>
      <c r="Q141" s="222"/>
      <c r="R141" s="222"/>
      <c r="S141" s="222"/>
      <c r="T141" s="223"/>
      <c r="U141" s="222"/>
      <c r="V141" s="212"/>
      <c r="W141" s="212"/>
      <c r="X141" s="212"/>
      <c r="Y141" s="212"/>
      <c r="Z141" s="212"/>
      <c r="AA141" s="212"/>
      <c r="AB141" s="212"/>
      <c r="AC141" s="212"/>
      <c r="AD141" s="212"/>
      <c r="AE141" s="212" t="s">
        <v>138</v>
      </c>
      <c r="AF141" s="212">
        <v>0</v>
      </c>
      <c r="AG141" s="212"/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ht="22.5" outlineLevel="1" x14ac:dyDescent="0.2">
      <c r="A142" s="213">
        <v>89</v>
      </c>
      <c r="B142" s="219" t="s">
        <v>343</v>
      </c>
      <c r="C142" s="264" t="s">
        <v>344</v>
      </c>
      <c r="D142" s="221" t="s">
        <v>0</v>
      </c>
      <c r="E142" s="228">
        <v>2189</v>
      </c>
      <c r="F142" s="231"/>
      <c r="G142" s="232">
        <f>ROUND(E142*F142,2)</f>
        <v>0</v>
      </c>
      <c r="H142" s="231"/>
      <c r="I142" s="232">
        <f>ROUND(E142*H142,2)</f>
        <v>0</v>
      </c>
      <c r="J142" s="231"/>
      <c r="K142" s="232">
        <f>ROUND(E142*J142,2)</f>
        <v>0</v>
      </c>
      <c r="L142" s="232">
        <v>15</v>
      </c>
      <c r="M142" s="232">
        <f>G142*(1+L142/100)</f>
        <v>0</v>
      </c>
      <c r="N142" s="222">
        <v>0</v>
      </c>
      <c r="O142" s="222">
        <f>ROUND(E142*N142,5)</f>
        <v>0</v>
      </c>
      <c r="P142" s="222">
        <v>0</v>
      </c>
      <c r="Q142" s="222">
        <f>ROUND(E142*P142,5)</f>
        <v>0</v>
      </c>
      <c r="R142" s="222"/>
      <c r="S142" s="222"/>
      <c r="T142" s="223">
        <v>0</v>
      </c>
      <c r="U142" s="222">
        <f>ROUND(E142*T142,2)</f>
        <v>0</v>
      </c>
      <c r="V142" s="212"/>
      <c r="W142" s="212"/>
      <c r="X142" s="212"/>
      <c r="Y142" s="212"/>
      <c r="Z142" s="212"/>
      <c r="AA142" s="212"/>
      <c r="AB142" s="212"/>
      <c r="AC142" s="212"/>
      <c r="AD142" s="212"/>
      <c r="AE142" s="212" t="s">
        <v>136</v>
      </c>
      <c r="AF142" s="212"/>
      <c r="AG142" s="212"/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x14ac:dyDescent="0.2">
      <c r="A143" s="214" t="s">
        <v>131</v>
      </c>
      <c r="B143" s="220" t="s">
        <v>90</v>
      </c>
      <c r="C143" s="266" t="s">
        <v>91</v>
      </c>
      <c r="D143" s="225"/>
      <c r="E143" s="230"/>
      <c r="F143" s="233"/>
      <c r="G143" s="233">
        <f>SUMIF(AE144:AE158,"&lt;&gt;NOR",G144:G158)</f>
        <v>0</v>
      </c>
      <c r="H143" s="233"/>
      <c r="I143" s="233">
        <f>SUM(I144:I158)</f>
        <v>0</v>
      </c>
      <c r="J143" s="233"/>
      <c r="K143" s="233">
        <f>SUM(K144:K158)</f>
        <v>0</v>
      </c>
      <c r="L143" s="233"/>
      <c r="M143" s="233">
        <f>SUM(M144:M158)</f>
        <v>0</v>
      </c>
      <c r="N143" s="226"/>
      <c r="O143" s="226">
        <f>SUM(O144:O158)</f>
        <v>2.2569900000000001</v>
      </c>
      <c r="P143" s="226"/>
      <c r="Q143" s="226">
        <f>SUM(Q144:Q158)</f>
        <v>0.69599999999999995</v>
      </c>
      <c r="R143" s="226"/>
      <c r="S143" s="226"/>
      <c r="T143" s="227"/>
      <c r="U143" s="226">
        <f>SUM(U144:U158)</f>
        <v>103.85999999999999</v>
      </c>
      <c r="AE143" t="s">
        <v>132</v>
      </c>
    </row>
    <row r="144" spans="1:60" outlineLevel="1" x14ac:dyDescent="0.2">
      <c r="A144" s="213">
        <v>90</v>
      </c>
      <c r="B144" s="219" t="s">
        <v>345</v>
      </c>
      <c r="C144" s="264" t="s">
        <v>346</v>
      </c>
      <c r="D144" s="221" t="s">
        <v>172</v>
      </c>
      <c r="E144" s="228">
        <v>9</v>
      </c>
      <c r="F144" s="231"/>
      <c r="G144" s="232">
        <f>ROUND(E144*F144,2)</f>
        <v>0</v>
      </c>
      <c r="H144" s="231"/>
      <c r="I144" s="232">
        <f>ROUND(E144*H144,2)</f>
        <v>0</v>
      </c>
      <c r="J144" s="231"/>
      <c r="K144" s="232">
        <f>ROUND(E144*J144,2)</f>
        <v>0</v>
      </c>
      <c r="L144" s="232">
        <v>15</v>
      </c>
      <c r="M144" s="232">
        <f>G144*(1+L144/100)</f>
        <v>0</v>
      </c>
      <c r="N144" s="222">
        <v>4.5100000000000001E-2</v>
      </c>
      <c r="O144" s="222">
        <f>ROUND(E144*N144,5)</f>
        <v>0.40589999999999998</v>
      </c>
      <c r="P144" s="222">
        <v>0</v>
      </c>
      <c r="Q144" s="222">
        <f>ROUND(E144*P144,5)</f>
        <v>0</v>
      </c>
      <c r="R144" s="222"/>
      <c r="S144" s="222"/>
      <c r="T144" s="223">
        <v>2.3555899999999999</v>
      </c>
      <c r="U144" s="222">
        <f>ROUND(E144*T144,2)</f>
        <v>21.2</v>
      </c>
      <c r="V144" s="212"/>
      <c r="W144" s="212"/>
      <c r="X144" s="212"/>
      <c r="Y144" s="212"/>
      <c r="Z144" s="212"/>
      <c r="AA144" s="212"/>
      <c r="AB144" s="212"/>
      <c r="AC144" s="212"/>
      <c r="AD144" s="212"/>
      <c r="AE144" s="212" t="s">
        <v>154</v>
      </c>
      <c r="AF144" s="212"/>
      <c r="AG144" s="212"/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 x14ac:dyDescent="0.2">
      <c r="A145" s="213">
        <v>91</v>
      </c>
      <c r="B145" s="219" t="s">
        <v>347</v>
      </c>
      <c r="C145" s="264" t="s">
        <v>348</v>
      </c>
      <c r="D145" s="221" t="s">
        <v>172</v>
      </c>
      <c r="E145" s="228">
        <v>7</v>
      </c>
      <c r="F145" s="231"/>
      <c r="G145" s="232">
        <f>ROUND(E145*F145,2)</f>
        <v>0</v>
      </c>
      <c r="H145" s="231"/>
      <c r="I145" s="232">
        <f>ROUND(E145*H145,2)</f>
        <v>0</v>
      </c>
      <c r="J145" s="231"/>
      <c r="K145" s="232">
        <f>ROUND(E145*J145,2)</f>
        <v>0</v>
      </c>
      <c r="L145" s="232">
        <v>15</v>
      </c>
      <c r="M145" s="232">
        <f>G145*(1+L145/100)</f>
        <v>0</v>
      </c>
      <c r="N145" s="222">
        <v>8.4129999999999996E-2</v>
      </c>
      <c r="O145" s="222">
        <f>ROUND(E145*N145,5)</f>
        <v>0.58891000000000004</v>
      </c>
      <c r="P145" s="222">
        <v>0</v>
      </c>
      <c r="Q145" s="222">
        <f>ROUND(E145*P145,5)</f>
        <v>0</v>
      </c>
      <c r="R145" s="222"/>
      <c r="S145" s="222"/>
      <c r="T145" s="223">
        <v>3.2924799999999999</v>
      </c>
      <c r="U145" s="222">
        <f>ROUND(E145*T145,2)</f>
        <v>23.05</v>
      </c>
      <c r="V145" s="212"/>
      <c r="W145" s="212"/>
      <c r="X145" s="212"/>
      <c r="Y145" s="212"/>
      <c r="Z145" s="212"/>
      <c r="AA145" s="212"/>
      <c r="AB145" s="212"/>
      <c r="AC145" s="212"/>
      <c r="AD145" s="212"/>
      <c r="AE145" s="212" t="s">
        <v>154</v>
      </c>
      <c r="AF145" s="212"/>
      <c r="AG145" s="212"/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1" x14ac:dyDescent="0.2">
      <c r="A146" s="213">
        <v>92</v>
      </c>
      <c r="B146" s="219" t="s">
        <v>349</v>
      </c>
      <c r="C146" s="264" t="s">
        <v>350</v>
      </c>
      <c r="D146" s="221" t="s">
        <v>172</v>
      </c>
      <c r="E146" s="228">
        <v>2</v>
      </c>
      <c r="F146" s="231"/>
      <c r="G146" s="232">
        <f>ROUND(E146*F146,2)</f>
        <v>0</v>
      </c>
      <c r="H146" s="231"/>
      <c r="I146" s="232">
        <f>ROUND(E146*H146,2)</f>
        <v>0</v>
      </c>
      <c r="J146" s="231"/>
      <c r="K146" s="232">
        <f>ROUND(E146*J146,2)</f>
        <v>0</v>
      </c>
      <c r="L146" s="232">
        <v>15</v>
      </c>
      <c r="M146" s="232">
        <f>G146*(1+L146/100)</f>
        <v>0</v>
      </c>
      <c r="N146" s="222">
        <v>7.1120000000000003E-2</v>
      </c>
      <c r="O146" s="222">
        <f>ROUND(E146*N146,5)</f>
        <v>0.14224000000000001</v>
      </c>
      <c r="P146" s="222">
        <v>0</v>
      </c>
      <c r="Q146" s="222">
        <f>ROUND(E146*P146,5)</f>
        <v>0</v>
      </c>
      <c r="R146" s="222"/>
      <c r="S146" s="222"/>
      <c r="T146" s="223">
        <v>2.9801799999999998</v>
      </c>
      <c r="U146" s="222">
        <f>ROUND(E146*T146,2)</f>
        <v>5.96</v>
      </c>
      <c r="V146" s="212"/>
      <c r="W146" s="212"/>
      <c r="X146" s="212"/>
      <c r="Y146" s="212"/>
      <c r="Z146" s="212"/>
      <c r="AA146" s="212"/>
      <c r="AB146" s="212"/>
      <c r="AC146" s="212"/>
      <c r="AD146" s="212"/>
      <c r="AE146" s="212" t="s">
        <v>154</v>
      </c>
      <c r="AF146" s="212"/>
      <c r="AG146" s="212"/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 x14ac:dyDescent="0.2">
      <c r="A147" s="213">
        <v>93</v>
      </c>
      <c r="B147" s="219" t="s">
        <v>351</v>
      </c>
      <c r="C147" s="264" t="s">
        <v>352</v>
      </c>
      <c r="D147" s="221" t="s">
        <v>172</v>
      </c>
      <c r="E147" s="228">
        <v>3</v>
      </c>
      <c r="F147" s="231"/>
      <c r="G147" s="232">
        <f>ROUND(E147*F147,2)</f>
        <v>0</v>
      </c>
      <c r="H147" s="231"/>
      <c r="I147" s="232">
        <f>ROUND(E147*H147,2)</f>
        <v>0</v>
      </c>
      <c r="J147" s="231"/>
      <c r="K147" s="232">
        <f>ROUND(E147*J147,2)</f>
        <v>0</v>
      </c>
      <c r="L147" s="232">
        <v>15</v>
      </c>
      <c r="M147" s="232">
        <f>G147*(1+L147/100)</f>
        <v>0</v>
      </c>
      <c r="N147" s="222">
        <v>4.5100000000000001E-2</v>
      </c>
      <c r="O147" s="222">
        <f>ROUND(E147*N147,5)</f>
        <v>0.1353</v>
      </c>
      <c r="P147" s="222">
        <v>0</v>
      </c>
      <c r="Q147" s="222">
        <f>ROUND(E147*P147,5)</f>
        <v>0</v>
      </c>
      <c r="R147" s="222"/>
      <c r="S147" s="222"/>
      <c r="T147" s="223">
        <v>2.3555899999999999</v>
      </c>
      <c r="U147" s="222">
        <f>ROUND(E147*T147,2)</f>
        <v>7.07</v>
      </c>
      <c r="V147" s="212"/>
      <c r="W147" s="212"/>
      <c r="X147" s="212"/>
      <c r="Y147" s="212"/>
      <c r="Z147" s="212"/>
      <c r="AA147" s="212"/>
      <c r="AB147" s="212"/>
      <c r="AC147" s="212"/>
      <c r="AD147" s="212"/>
      <c r="AE147" s="212" t="s">
        <v>154</v>
      </c>
      <c r="AF147" s="212"/>
      <c r="AG147" s="212"/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1" x14ac:dyDescent="0.2">
      <c r="A148" s="213">
        <v>94</v>
      </c>
      <c r="B148" s="219" t="s">
        <v>353</v>
      </c>
      <c r="C148" s="264" t="s">
        <v>354</v>
      </c>
      <c r="D148" s="221" t="s">
        <v>172</v>
      </c>
      <c r="E148" s="228">
        <v>4</v>
      </c>
      <c r="F148" s="231"/>
      <c r="G148" s="232">
        <f>ROUND(E148*F148,2)</f>
        <v>0</v>
      </c>
      <c r="H148" s="231"/>
      <c r="I148" s="232">
        <f>ROUND(E148*H148,2)</f>
        <v>0</v>
      </c>
      <c r="J148" s="231"/>
      <c r="K148" s="232">
        <f>ROUND(E148*J148,2)</f>
        <v>0</v>
      </c>
      <c r="L148" s="232">
        <v>15</v>
      </c>
      <c r="M148" s="232">
        <f>G148*(1+L148/100)</f>
        <v>0</v>
      </c>
      <c r="N148" s="222">
        <v>0</v>
      </c>
      <c r="O148" s="222">
        <f>ROUND(E148*N148,5)</f>
        <v>0</v>
      </c>
      <c r="P148" s="222">
        <v>0.17399999999999999</v>
      </c>
      <c r="Q148" s="222">
        <f>ROUND(E148*P148,5)</f>
        <v>0.69599999999999995</v>
      </c>
      <c r="R148" s="222"/>
      <c r="S148" s="222"/>
      <c r="T148" s="223">
        <v>0.95</v>
      </c>
      <c r="U148" s="222">
        <f>ROUND(E148*T148,2)</f>
        <v>3.8</v>
      </c>
      <c r="V148" s="212"/>
      <c r="W148" s="212"/>
      <c r="X148" s="212"/>
      <c r="Y148" s="212"/>
      <c r="Z148" s="212"/>
      <c r="AA148" s="212"/>
      <c r="AB148" s="212"/>
      <c r="AC148" s="212"/>
      <c r="AD148" s="212"/>
      <c r="AE148" s="212" t="s">
        <v>136</v>
      </c>
      <c r="AF148" s="212"/>
      <c r="AG148" s="212"/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1" x14ac:dyDescent="0.2">
      <c r="A149" s="213">
        <v>95</v>
      </c>
      <c r="B149" s="219" t="s">
        <v>355</v>
      </c>
      <c r="C149" s="264" t="s">
        <v>356</v>
      </c>
      <c r="D149" s="221" t="s">
        <v>172</v>
      </c>
      <c r="E149" s="228">
        <v>4</v>
      </c>
      <c r="F149" s="231"/>
      <c r="G149" s="232">
        <f>ROUND(E149*F149,2)</f>
        <v>0</v>
      </c>
      <c r="H149" s="231"/>
      <c r="I149" s="232">
        <f>ROUND(E149*H149,2)</f>
        <v>0</v>
      </c>
      <c r="J149" s="231"/>
      <c r="K149" s="232">
        <f>ROUND(E149*J149,2)</f>
        <v>0</v>
      </c>
      <c r="L149" s="232">
        <v>15</v>
      </c>
      <c r="M149" s="232">
        <f>G149*(1+L149/100)</f>
        <v>0</v>
      </c>
      <c r="N149" s="222">
        <v>0.184</v>
      </c>
      <c r="O149" s="222">
        <f>ROUND(E149*N149,5)</f>
        <v>0.73599999999999999</v>
      </c>
      <c r="P149" s="222">
        <v>0</v>
      </c>
      <c r="Q149" s="222">
        <f>ROUND(E149*P149,5)</f>
        <v>0</v>
      </c>
      <c r="R149" s="222"/>
      <c r="S149" s="222"/>
      <c r="T149" s="223">
        <v>4.5124700000000004</v>
      </c>
      <c r="U149" s="222">
        <f>ROUND(E149*T149,2)</f>
        <v>18.05</v>
      </c>
      <c r="V149" s="212"/>
      <c r="W149" s="212"/>
      <c r="X149" s="212"/>
      <c r="Y149" s="212"/>
      <c r="Z149" s="212"/>
      <c r="AA149" s="212"/>
      <c r="AB149" s="212"/>
      <c r="AC149" s="212"/>
      <c r="AD149" s="212"/>
      <c r="AE149" s="212" t="s">
        <v>154</v>
      </c>
      <c r="AF149" s="212"/>
      <c r="AG149" s="212"/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1" x14ac:dyDescent="0.2">
      <c r="A150" s="213">
        <v>96</v>
      </c>
      <c r="B150" s="219" t="s">
        <v>357</v>
      </c>
      <c r="C150" s="264" t="s">
        <v>358</v>
      </c>
      <c r="D150" s="221" t="s">
        <v>172</v>
      </c>
      <c r="E150" s="228">
        <v>4</v>
      </c>
      <c r="F150" s="231"/>
      <c r="G150" s="232">
        <f>ROUND(E150*F150,2)</f>
        <v>0</v>
      </c>
      <c r="H150" s="231"/>
      <c r="I150" s="232">
        <f>ROUND(E150*H150,2)</f>
        <v>0</v>
      </c>
      <c r="J150" s="231"/>
      <c r="K150" s="232">
        <f>ROUND(E150*J150,2)</f>
        <v>0</v>
      </c>
      <c r="L150" s="232">
        <v>15</v>
      </c>
      <c r="M150" s="232">
        <f>G150*(1+L150/100)</f>
        <v>0</v>
      </c>
      <c r="N150" s="222">
        <v>1.2999999999999999E-2</v>
      </c>
      <c r="O150" s="222">
        <f>ROUND(E150*N150,5)</f>
        <v>5.1999999999999998E-2</v>
      </c>
      <c r="P150" s="222">
        <v>0</v>
      </c>
      <c r="Q150" s="222">
        <f>ROUND(E150*P150,5)</f>
        <v>0</v>
      </c>
      <c r="R150" s="222"/>
      <c r="S150" s="222"/>
      <c r="T150" s="223">
        <v>0</v>
      </c>
      <c r="U150" s="222">
        <f>ROUND(E150*T150,2)</f>
        <v>0</v>
      </c>
      <c r="V150" s="212"/>
      <c r="W150" s="212"/>
      <c r="X150" s="212"/>
      <c r="Y150" s="212"/>
      <c r="Z150" s="212"/>
      <c r="AA150" s="212"/>
      <c r="AB150" s="212"/>
      <c r="AC150" s="212"/>
      <c r="AD150" s="212"/>
      <c r="AE150" s="212" t="s">
        <v>253</v>
      </c>
      <c r="AF150" s="212"/>
      <c r="AG150" s="212"/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1" x14ac:dyDescent="0.2">
      <c r="A151" s="213">
        <v>97</v>
      </c>
      <c r="B151" s="219" t="s">
        <v>359</v>
      </c>
      <c r="C151" s="264" t="s">
        <v>360</v>
      </c>
      <c r="D151" s="221" t="s">
        <v>172</v>
      </c>
      <c r="E151" s="228">
        <v>4</v>
      </c>
      <c r="F151" s="231"/>
      <c r="G151" s="232">
        <f>ROUND(E151*F151,2)</f>
        <v>0</v>
      </c>
      <c r="H151" s="231"/>
      <c r="I151" s="232">
        <f>ROUND(E151*H151,2)</f>
        <v>0</v>
      </c>
      <c r="J151" s="231"/>
      <c r="K151" s="232">
        <f>ROUND(E151*J151,2)</f>
        <v>0</v>
      </c>
      <c r="L151" s="232">
        <v>15</v>
      </c>
      <c r="M151" s="232">
        <f>G151*(1+L151/100)</f>
        <v>0</v>
      </c>
      <c r="N151" s="222">
        <v>1.2199999999999999E-3</v>
      </c>
      <c r="O151" s="222">
        <f>ROUND(E151*N151,5)</f>
        <v>4.8799999999999998E-3</v>
      </c>
      <c r="P151" s="222">
        <v>0</v>
      </c>
      <c r="Q151" s="222">
        <f>ROUND(E151*P151,5)</f>
        <v>0</v>
      </c>
      <c r="R151" s="222"/>
      <c r="S151" s="222"/>
      <c r="T151" s="223">
        <v>2.0429499999999998</v>
      </c>
      <c r="U151" s="222">
        <f>ROUND(E151*T151,2)</f>
        <v>8.17</v>
      </c>
      <c r="V151" s="212"/>
      <c r="W151" s="212"/>
      <c r="X151" s="212"/>
      <c r="Y151" s="212"/>
      <c r="Z151" s="212"/>
      <c r="AA151" s="212"/>
      <c r="AB151" s="212"/>
      <c r="AC151" s="212"/>
      <c r="AD151" s="212"/>
      <c r="AE151" s="212" t="s">
        <v>154</v>
      </c>
      <c r="AF151" s="212"/>
      <c r="AG151" s="212"/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1" x14ac:dyDescent="0.2">
      <c r="A152" s="213">
        <v>98</v>
      </c>
      <c r="B152" s="219" t="s">
        <v>361</v>
      </c>
      <c r="C152" s="264" t="s">
        <v>362</v>
      </c>
      <c r="D152" s="221" t="s">
        <v>172</v>
      </c>
      <c r="E152" s="228">
        <v>4</v>
      </c>
      <c r="F152" s="231"/>
      <c r="G152" s="232">
        <f>ROUND(E152*F152,2)</f>
        <v>0</v>
      </c>
      <c r="H152" s="231"/>
      <c r="I152" s="232">
        <f>ROUND(E152*H152,2)</f>
        <v>0</v>
      </c>
      <c r="J152" s="231"/>
      <c r="K152" s="232">
        <f>ROUND(E152*J152,2)</f>
        <v>0</v>
      </c>
      <c r="L152" s="232">
        <v>15</v>
      </c>
      <c r="M152" s="232">
        <f>G152*(1+L152/100)</f>
        <v>0</v>
      </c>
      <c r="N152" s="222">
        <v>1.6E-2</v>
      </c>
      <c r="O152" s="222">
        <f>ROUND(E152*N152,5)</f>
        <v>6.4000000000000001E-2</v>
      </c>
      <c r="P152" s="222">
        <v>0</v>
      </c>
      <c r="Q152" s="222">
        <f>ROUND(E152*P152,5)</f>
        <v>0</v>
      </c>
      <c r="R152" s="222"/>
      <c r="S152" s="222"/>
      <c r="T152" s="223">
        <v>0</v>
      </c>
      <c r="U152" s="222">
        <f>ROUND(E152*T152,2)</f>
        <v>0</v>
      </c>
      <c r="V152" s="212"/>
      <c r="W152" s="212"/>
      <c r="X152" s="212"/>
      <c r="Y152" s="212"/>
      <c r="Z152" s="212"/>
      <c r="AA152" s="212"/>
      <c r="AB152" s="212"/>
      <c r="AC152" s="212"/>
      <c r="AD152" s="212"/>
      <c r="AE152" s="212" t="s">
        <v>253</v>
      </c>
      <c r="AF152" s="212"/>
      <c r="AG152" s="212"/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1" x14ac:dyDescent="0.2">
      <c r="A153" s="213">
        <v>99</v>
      </c>
      <c r="B153" s="219" t="s">
        <v>363</v>
      </c>
      <c r="C153" s="264" t="s">
        <v>364</v>
      </c>
      <c r="D153" s="221" t="s">
        <v>172</v>
      </c>
      <c r="E153" s="228">
        <v>4</v>
      </c>
      <c r="F153" s="231"/>
      <c r="G153" s="232">
        <f>ROUND(E153*F153,2)</f>
        <v>0</v>
      </c>
      <c r="H153" s="231"/>
      <c r="I153" s="232">
        <f>ROUND(E153*H153,2)</f>
        <v>0</v>
      </c>
      <c r="J153" s="231"/>
      <c r="K153" s="232">
        <f>ROUND(E153*J153,2)</f>
        <v>0</v>
      </c>
      <c r="L153" s="232">
        <v>15</v>
      </c>
      <c r="M153" s="232">
        <f>G153*(1+L153/100)</f>
        <v>0</v>
      </c>
      <c r="N153" s="222">
        <v>1.6199999999999999E-3</v>
      </c>
      <c r="O153" s="222">
        <f>ROUND(E153*N153,5)</f>
        <v>6.4799999999999996E-3</v>
      </c>
      <c r="P153" s="222">
        <v>0</v>
      </c>
      <c r="Q153" s="222">
        <f>ROUND(E153*P153,5)</f>
        <v>0</v>
      </c>
      <c r="R153" s="222"/>
      <c r="S153" s="222"/>
      <c r="T153" s="223">
        <v>2.04392</v>
      </c>
      <c r="U153" s="222">
        <f>ROUND(E153*T153,2)</f>
        <v>8.18</v>
      </c>
      <c r="V153" s="212"/>
      <c r="W153" s="212"/>
      <c r="X153" s="212"/>
      <c r="Y153" s="212"/>
      <c r="Z153" s="212"/>
      <c r="AA153" s="212"/>
      <c r="AB153" s="212"/>
      <c r="AC153" s="212"/>
      <c r="AD153" s="212"/>
      <c r="AE153" s="212" t="s">
        <v>154</v>
      </c>
      <c r="AF153" s="212"/>
      <c r="AG153" s="212"/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1" x14ac:dyDescent="0.2">
      <c r="A154" s="213">
        <v>100</v>
      </c>
      <c r="B154" s="219" t="s">
        <v>365</v>
      </c>
      <c r="C154" s="264" t="s">
        <v>366</v>
      </c>
      <c r="D154" s="221" t="s">
        <v>172</v>
      </c>
      <c r="E154" s="228">
        <v>8</v>
      </c>
      <c r="F154" s="231"/>
      <c r="G154" s="232">
        <f>ROUND(E154*F154,2)</f>
        <v>0</v>
      </c>
      <c r="H154" s="231"/>
      <c r="I154" s="232">
        <f>ROUND(E154*H154,2)</f>
        <v>0</v>
      </c>
      <c r="J154" s="231"/>
      <c r="K154" s="232">
        <f>ROUND(E154*J154,2)</f>
        <v>0</v>
      </c>
      <c r="L154" s="232">
        <v>15</v>
      </c>
      <c r="M154" s="232">
        <f>G154*(1+L154/100)</f>
        <v>0</v>
      </c>
      <c r="N154" s="222">
        <v>7.5000000000000002E-4</v>
      </c>
      <c r="O154" s="222">
        <f>ROUND(E154*N154,5)</f>
        <v>6.0000000000000001E-3</v>
      </c>
      <c r="P154" s="222">
        <v>0</v>
      </c>
      <c r="Q154" s="222">
        <f>ROUND(E154*P154,5)</f>
        <v>0</v>
      </c>
      <c r="R154" s="222"/>
      <c r="S154" s="222"/>
      <c r="T154" s="223">
        <v>0</v>
      </c>
      <c r="U154" s="222">
        <f>ROUND(E154*T154,2)</f>
        <v>0</v>
      </c>
      <c r="V154" s="212"/>
      <c r="W154" s="212"/>
      <c r="X154" s="212"/>
      <c r="Y154" s="212"/>
      <c r="Z154" s="212"/>
      <c r="AA154" s="212"/>
      <c r="AB154" s="212"/>
      <c r="AC154" s="212"/>
      <c r="AD154" s="212"/>
      <c r="AE154" s="212" t="s">
        <v>253</v>
      </c>
      <c r="AF154" s="212"/>
      <c r="AG154" s="212"/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1" x14ac:dyDescent="0.2">
      <c r="A155" s="213">
        <v>101</v>
      </c>
      <c r="B155" s="219" t="s">
        <v>367</v>
      </c>
      <c r="C155" s="264" t="s">
        <v>368</v>
      </c>
      <c r="D155" s="221" t="s">
        <v>172</v>
      </c>
      <c r="E155" s="228">
        <v>4</v>
      </c>
      <c r="F155" s="231"/>
      <c r="G155" s="232">
        <f>ROUND(E155*F155,2)</f>
        <v>0</v>
      </c>
      <c r="H155" s="231"/>
      <c r="I155" s="232">
        <f>ROUND(E155*H155,2)</f>
        <v>0</v>
      </c>
      <c r="J155" s="231"/>
      <c r="K155" s="232">
        <f>ROUND(E155*J155,2)</f>
        <v>0</v>
      </c>
      <c r="L155" s="232">
        <v>15</v>
      </c>
      <c r="M155" s="232">
        <f>G155*(1+L155/100)</f>
        <v>0</v>
      </c>
      <c r="N155" s="222">
        <v>0</v>
      </c>
      <c r="O155" s="222">
        <f>ROUND(E155*N155,5)</f>
        <v>0</v>
      </c>
      <c r="P155" s="222">
        <v>0</v>
      </c>
      <c r="Q155" s="222">
        <f>ROUND(E155*P155,5)</f>
        <v>0</v>
      </c>
      <c r="R155" s="222"/>
      <c r="S155" s="222"/>
      <c r="T155" s="223">
        <v>0</v>
      </c>
      <c r="U155" s="222">
        <f>ROUND(E155*T155,2)</f>
        <v>0</v>
      </c>
      <c r="V155" s="212"/>
      <c r="W155" s="212"/>
      <c r="X155" s="212"/>
      <c r="Y155" s="212"/>
      <c r="Z155" s="212"/>
      <c r="AA155" s="212"/>
      <c r="AB155" s="212"/>
      <c r="AC155" s="212"/>
      <c r="AD155" s="212"/>
      <c r="AE155" s="212" t="s">
        <v>253</v>
      </c>
      <c r="AF155" s="212"/>
      <c r="AG155" s="212"/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ht="22.5" outlineLevel="1" x14ac:dyDescent="0.2">
      <c r="A156" s="213">
        <v>102</v>
      </c>
      <c r="B156" s="219" t="s">
        <v>369</v>
      </c>
      <c r="C156" s="264" t="s">
        <v>370</v>
      </c>
      <c r="D156" s="221" t="s">
        <v>172</v>
      </c>
      <c r="E156" s="228">
        <v>4</v>
      </c>
      <c r="F156" s="231"/>
      <c r="G156" s="232">
        <f>ROUND(E156*F156,2)</f>
        <v>0</v>
      </c>
      <c r="H156" s="231"/>
      <c r="I156" s="232">
        <f>ROUND(E156*H156,2)</f>
        <v>0</v>
      </c>
      <c r="J156" s="231"/>
      <c r="K156" s="232">
        <f>ROUND(E156*J156,2)</f>
        <v>0</v>
      </c>
      <c r="L156" s="232">
        <v>15</v>
      </c>
      <c r="M156" s="232">
        <f>G156*(1+L156/100)</f>
        <v>0</v>
      </c>
      <c r="N156" s="222">
        <v>2.7E-2</v>
      </c>
      <c r="O156" s="222">
        <f>ROUND(E156*N156,5)</f>
        <v>0.108</v>
      </c>
      <c r="P156" s="222">
        <v>0</v>
      </c>
      <c r="Q156" s="222">
        <f>ROUND(E156*P156,5)</f>
        <v>0</v>
      </c>
      <c r="R156" s="222"/>
      <c r="S156" s="222"/>
      <c r="T156" s="223">
        <v>0</v>
      </c>
      <c r="U156" s="222">
        <f>ROUND(E156*T156,2)</f>
        <v>0</v>
      </c>
      <c r="V156" s="212"/>
      <c r="W156" s="212"/>
      <c r="X156" s="212"/>
      <c r="Y156" s="212"/>
      <c r="Z156" s="212"/>
      <c r="AA156" s="212"/>
      <c r="AB156" s="212"/>
      <c r="AC156" s="212"/>
      <c r="AD156" s="212"/>
      <c r="AE156" s="212" t="s">
        <v>253</v>
      </c>
      <c r="AF156" s="212"/>
      <c r="AG156" s="212"/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1" x14ac:dyDescent="0.2">
      <c r="A157" s="213">
        <v>103</v>
      </c>
      <c r="B157" s="219" t="s">
        <v>371</v>
      </c>
      <c r="C157" s="264" t="s">
        <v>372</v>
      </c>
      <c r="D157" s="221" t="s">
        <v>172</v>
      </c>
      <c r="E157" s="228">
        <v>4</v>
      </c>
      <c r="F157" s="231"/>
      <c r="G157" s="232">
        <f>ROUND(E157*F157,2)</f>
        <v>0</v>
      </c>
      <c r="H157" s="231"/>
      <c r="I157" s="232">
        <f>ROUND(E157*H157,2)</f>
        <v>0</v>
      </c>
      <c r="J157" s="231"/>
      <c r="K157" s="232">
        <f>ROUND(E157*J157,2)</f>
        <v>0</v>
      </c>
      <c r="L157" s="232">
        <v>15</v>
      </c>
      <c r="M157" s="232">
        <f>G157*(1+L157/100)</f>
        <v>0</v>
      </c>
      <c r="N157" s="222">
        <v>1.82E-3</v>
      </c>
      <c r="O157" s="222">
        <f>ROUND(E157*N157,5)</f>
        <v>7.28E-3</v>
      </c>
      <c r="P157" s="222">
        <v>0</v>
      </c>
      <c r="Q157" s="222">
        <f>ROUND(E157*P157,5)</f>
        <v>0</v>
      </c>
      <c r="R157" s="222"/>
      <c r="S157" s="222"/>
      <c r="T157" s="223">
        <v>2.0944099999999999</v>
      </c>
      <c r="U157" s="222">
        <f>ROUND(E157*T157,2)</f>
        <v>8.3800000000000008</v>
      </c>
      <c r="V157" s="212"/>
      <c r="W157" s="212"/>
      <c r="X157" s="212"/>
      <c r="Y157" s="212"/>
      <c r="Z157" s="212"/>
      <c r="AA157" s="212"/>
      <c r="AB157" s="212"/>
      <c r="AC157" s="212"/>
      <c r="AD157" s="212"/>
      <c r="AE157" s="212" t="s">
        <v>154</v>
      </c>
      <c r="AF157" s="212"/>
      <c r="AG157" s="212"/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1" x14ac:dyDescent="0.2">
      <c r="A158" s="213">
        <v>104</v>
      </c>
      <c r="B158" s="219" t="s">
        <v>373</v>
      </c>
      <c r="C158" s="264" t="s">
        <v>374</v>
      </c>
      <c r="D158" s="221" t="s">
        <v>0</v>
      </c>
      <c r="E158" s="228">
        <v>4791</v>
      </c>
      <c r="F158" s="231"/>
      <c r="G158" s="232">
        <f>ROUND(E158*F158,2)</f>
        <v>0</v>
      </c>
      <c r="H158" s="231"/>
      <c r="I158" s="232">
        <f>ROUND(E158*H158,2)</f>
        <v>0</v>
      </c>
      <c r="J158" s="231"/>
      <c r="K158" s="232">
        <f>ROUND(E158*J158,2)</f>
        <v>0</v>
      </c>
      <c r="L158" s="232">
        <v>15</v>
      </c>
      <c r="M158" s="232">
        <f>G158*(1+L158/100)</f>
        <v>0</v>
      </c>
      <c r="N158" s="222">
        <v>0</v>
      </c>
      <c r="O158" s="222">
        <f>ROUND(E158*N158,5)</f>
        <v>0</v>
      </c>
      <c r="P158" s="222">
        <v>0</v>
      </c>
      <c r="Q158" s="222">
        <f>ROUND(E158*P158,5)</f>
        <v>0</v>
      </c>
      <c r="R158" s="222"/>
      <c r="S158" s="222"/>
      <c r="T158" s="223">
        <v>0</v>
      </c>
      <c r="U158" s="222">
        <f>ROUND(E158*T158,2)</f>
        <v>0</v>
      </c>
      <c r="V158" s="212"/>
      <c r="W158" s="212"/>
      <c r="X158" s="212"/>
      <c r="Y158" s="212"/>
      <c r="Z158" s="212"/>
      <c r="AA158" s="212"/>
      <c r="AB158" s="212"/>
      <c r="AC158" s="212"/>
      <c r="AD158" s="212"/>
      <c r="AE158" s="212" t="s">
        <v>136</v>
      </c>
      <c r="AF158" s="212"/>
      <c r="AG158" s="212"/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x14ac:dyDescent="0.2">
      <c r="A159" s="214" t="s">
        <v>131</v>
      </c>
      <c r="B159" s="220" t="s">
        <v>92</v>
      </c>
      <c r="C159" s="266" t="s">
        <v>93</v>
      </c>
      <c r="D159" s="225"/>
      <c r="E159" s="230"/>
      <c r="F159" s="233"/>
      <c r="G159" s="233">
        <f>SUMIF(AE160:AE164,"&lt;&gt;NOR",G160:G164)</f>
        <v>0</v>
      </c>
      <c r="H159" s="233"/>
      <c r="I159" s="233">
        <f>SUM(I160:I164)</f>
        <v>0</v>
      </c>
      <c r="J159" s="233"/>
      <c r="K159" s="233">
        <f>SUM(K160:K164)</f>
        <v>0</v>
      </c>
      <c r="L159" s="233"/>
      <c r="M159" s="233">
        <f>SUM(M160:M164)</f>
        <v>0</v>
      </c>
      <c r="N159" s="226"/>
      <c r="O159" s="226">
        <f>SUM(O160:O164)</f>
        <v>1.6800899999999999</v>
      </c>
      <c r="P159" s="226"/>
      <c r="Q159" s="226">
        <f>SUM(Q160:Q164)</f>
        <v>0</v>
      </c>
      <c r="R159" s="226"/>
      <c r="S159" s="226"/>
      <c r="T159" s="227"/>
      <c r="U159" s="226">
        <f>SUM(U160:U164)</f>
        <v>30.77</v>
      </c>
      <c r="AE159" t="s">
        <v>132</v>
      </c>
    </row>
    <row r="160" spans="1:60" outlineLevel="1" x14ac:dyDescent="0.2">
      <c r="A160" s="213">
        <v>105</v>
      </c>
      <c r="B160" s="219" t="s">
        <v>375</v>
      </c>
      <c r="C160" s="264" t="s">
        <v>376</v>
      </c>
      <c r="D160" s="221" t="s">
        <v>161</v>
      </c>
      <c r="E160" s="228">
        <v>2.8</v>
      </c>
      <c r="F160" s="231"/>
      <c r="G160" s="232">
        <f>ROUND(E160*F160,2)</f>
        <v>0</v>
      </c>
      <c r="H160" s="231"/>
      <c r="I160" s="232">
        <f>ROUND(E160*H160,2)</f>
        <v>0</v>
      </c>
      <c r="J160" s="231"/>
      <c r="K160" s="232">
        <f>ROUND(E160*J160,2)</f>
        <v>0</v>
      </c>
      <c r="L160" s="232">
        <v>15</v>
      </c>
      <c r="M160" s="232">
        <f>G160*(1+L160/100)</f>
        <v>0</v>
      </c>
      <c r="N160" s="222">
        <v>1.3999999999999999E-4</v>
      </c>
      <c r="O160" s="222">
        <f>ROUND(E160*N160,5)</f>
        <v>3.8999999999999999E-4</v>
      </c>
      <c r="P160" s="222">
        <v>0</v>
      </c>
      <c r="Q160" s="222">
        <f>ROUND(E160*P160,5)</f>
        <v>0</v>
      </c>
      <c r="R160" s="222"/>
      <c r="S160" s="222"/>
      <c r="T160" s="223">
        <v>0.15</v>
      </c>
      <c r="U160" s="222">
        <f>ROUND(E160*T160,2)</f>
        <v>0.42</v>
      </c>
      <c r="V160" s="212"/>
      <c r="W160" s="212"/>
      <c r="X160" s="212"/>
      <c r="Y160" s="212"/>
      <c r="Z160" s="212"/>
      <c r="AA160" s="212"/>
      <c r="AB160" s="212"/>
      <c r="AC160" s="212"/>
      <c r="AD160" s="212"/>
      <c r="AE160" s="212" t="s">
        <v>136</v>
      </c>
      <c r="AF160" s="212"/>
      <c r="AG160" s="212"/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1" x14ac:dyDescent="0.2">
      <c r="A161" s="213"/>
      <c r="B161" s="219"/>
      <c r="C161" s="265" t="s">
        <v>377</v>
      </c>
      <c r="D161" s="224"/>
      <c r="E161" s="229">
        <v>2.8</v>
      </c>
      <c r="F161" s="232"/>
      <c r="G161" s="232"/>
      <c r="H161" s="232"/>
      <c r="I161" s="232"/>
      <c r="J161" s="232"/>
      <c r="K161" s="232"/>
      <c r="L161" s="232"/>
      <c r="M161" s="232"/>
      <c r="N161" s="222"/>
      <c r="O161" s="222"/>
      <c r="P161" s="222"/>
      <c r="Q161" s="222"/>
      <c r="R161" s="222"/>
      <c r="S161" s="222"/>
      <c r="T161" s="223"/>
      <c r="U161" s="222"/>
      <c r="V161" s="212"/>
      <c r="W161" s="212"/>
      <c r="X161" s="212"/>
      <c r="Y161" s="212"/>
      <c r="Z161" s="212"/>
      <c r="AA161" s="212"/>
      <c r="AB161" s="212"/>
      <c r="AC161" s="212"/>
      <c r="AD161" s="212"/>
      <c r="AE161" s="212" t="s">
        <v>138</v>
      </c>
      <c r="AF161" s="212">
        <v>0</v>
      </c>
      <c r="AG161" s="212"/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1" x14ac:dyDescent="0.2">
      <c r="A162" s="213">
        <v>106</v>
      </c>
      <c r="B162" s="219" t="s">
        <v>378</v>
      </c>
      <c r="C162" s="264" t="s">
        <v>379</v>
      </c>
      <c r="D162" s="221" t="s">
        <v>135</v>
      </c>
      <c r="E162" s="228">
        <v>22</v>
      </c>
      <c r="F162" s="231"/>
      <c r="G162" s="232">
        <f>ROUND(E162*F162,2)</f>
        <v>0</v>
      </c>
      <c r="H162" s="231"/>
      <c r="I162" s="232">
        <f>ROUND(E162*H162,2)</f>
        <v>0</v>
      </c>
      <c r="J162" s="231"/>
      <c r="K162" s="232">
        <f>ROUND(E162*J162,2)</f>
        <v>0</v>
      </c>
      <c r="L162" s="232">
        <v>15</v>
      </c>
      <c r="M162" s="232">
        <f>G162*(1+L162/100)</f>
        <v>0</v>
      </c>
      <c r="N162" s="222">
        <v>2.1000000000000001E-4</v>
      </c>
      <c r="O162" s="222">
        <f>ROUND(E162*N162,5)</f>
        <v>4.62E-3</v>
      </c>
      <c r="P162" s="222">
        <v>0</v>
      </c>
      <c r="Q162" s="222">
        <f>ROUND(E162*P162,5)</f>
        <v>0</v>
      </c>
      <c r="R162" s="222"/>
      <c r="S162" s="222"/>
      <c r="T162" s="223">
        <v>0.05</v>
      </c>
      <c r="U162" s="222">
        <f>ROUND(E162*T162,2)</f>
        <v>1.1000000000000001</v>
      </c>
      <c r="V162" s="212"/>
      <c r="W162" s="212"/>
      <c r="X162" s="212"/>
      <c r="Y162" s="212"/>
      <c r="Z162" s="212"/>
      <c r="AA162" s="212"/>
      <c r="AB162" s="212"/>
      <c r="AC162" s="212"/>
      <c r="AD162" s="212"/>
      <c r="AE162" s="212" t="s">
        <v>136</v>
      </c>
      <c r="AF162" s="212"/>
      <c r="AG162" s="212"/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1" x14ac:dyDescent="0.2">
      <c r="A163" s="213">
        <v>107</v>
      </c>
      <c r="B163" s="219" t="s">
        <v>380</v>
      </c>
      <c r="C163" s="264" t="s">
        <v>381</v>
      </c>
      <c r="D163" s="221" t="s">
        <v>135</v>
      </c>
      <c r="E163" s="228">
        <v>22</v>
      </c>
      <c r="F163" s="231"/>
      <c r="G163" s="232">
        <f>ROUND(E163*F163,2)</f>
        <v>0</v>
      </c>
      <c r="H163" s="231"/>
      <c r="I163" s="232">
        <f>ROUND(E163*H163,2)</f>
        <v>0</v>
      </c>
      <c r="J163" s="231"/>
      <c r="K163" s="232">
        <f>ROUND(E163*J163,2)</f>
        <v>0</v>
      </c>
      <c r="L163" s="232">
        <v>15</v>
      </c>
      <c r="M163" s="232">
        <f>G163*(1+L163/100)</f>
        <v>0</v>
      </c>
      <c r="N163" s="222">
        <v>7.6139999999999999E-2</v>
      </c>
      <c r="O163" s="222">
        <f>ROUND(E163*N163,5)</f>
        <v>1.6750799999999999</v>
      </c>
      <c r="P163" s="222">
        <v>0</v>
      </c>
      <c r="Q163" s="222">
        <f>ROUND(E163*P163,5)</f>
        <v>0</v>
      </c>
      <c r="R163" s="222"/>
      <c r="S163" s="222"/>
      <c r="T163" s="223">
        <v>1.32961</v>
      </c>
      <c r="U163" s="222">
        <f>ROUND(E163*T163,2)</f>
        <v>29.25</v>
      </c>
      <c r="V163" s="212"/>
      <c r="W163" s="212"/>
      <c r="X163" s="212"/>
      <c r="Y163" s="212"/>
      <c r="Z163" s="212"/>
      <c r="AA163" s="212"/>
      <c r="AB163" s="212"/>
      <c r="AC163" s="212"/>
      <c r="AD163" s="212"/>
      <c r="AE163" s="212" t="s">
        <v>154</v>
      </c>
      <c r="AF163" s="212"/>
      <c r="AG163" s="212"/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outlineLevel="1" x14ac:dyDescent="0.2">
      <c r="A164" s="213">
        <v>108</v>
      </c>
      <c r="B164" s="219" t="s">
        <v>382</v>
      </c>
      <c r="C164" s="264" t="s">
        <v>383</v>
      </c>
      <c r="D164" s="221" t="s">
        <v>0</v>
      </c>
      <c r="E164" s="228">
        <v>282</v>
      </c>
      <c r="F164" s="231"/>
      <c r="G164" s="232">
        <f>ROUND(E164*F164,2)</f>
        <v>0</v>
      </c>
      <c r="H164" s="231"/>
      <c r="I164" s="232">
        <f>ROUND(E164*H164,2)</f>
        <v>0</v>
      </c>
      <c r="J164" s="231"/>
      <c r="K164" s="232">
        <f>ROUND(E164*J164,2)</f>
        <v>0</v>
      </c>
      <c r="L164" s="232">
        <v>15</v>
      </c>
      <c r="M164" s="232">
        <f>G164*(1+L164/100)</f>
        <v>0</v>
      </c>
      <c r="N164" s="222">
        <v>0</v>
      </c>
      <c r="O164" s="222">
        <f>ROUND(E164*N164,5)</f>
        <v>0</v>
      </c>
      <c r="P164" s="222">
        <v>0</v>
      </c>
      <c r="Q164" s="222">
        <f>ROUND(E164*P164,5)</f>
        <v>0</v>
      </c>
      <c r="R164" s="222"/>
      <c r="S164" s="222"/>
      <c r="T164" s="223">
        <v>0</v>
      </c>
      <c r="U164" s="222">
        <f>ROUND(E164*T164,2)</f>
        <v>0</v>
      </c>
      <c r="V164" s="212"/>
      <c r="W164" s="212"/>
      <c r="X164" s="212"/>
      <c r="Y164" s="212"/>
      <c r="Z164" s="212"/>
      <c r="AA164" s="212"/>
      <c r="AB164" s="212"/>
      <c r="AC164" s="212"/>
      <c r="AD164" s="212"/>
      <c r="AE164" s="212" t="s">
        <v>136</v>
      </c>
      <c r="AF164" s="212"/>
      <c r="AG164" s="212"/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x14ac:dyDescent="0.2">
      <c r="A165" s="214" t="s">
        <v>131</v>
      </c>
      <c r="B165" s="220" t="s">
        <v>94</v>
      </c>
      <c r="C165" s="266" t="s">
        <v>95</v>
      </c>
      <c r="D165" s="225"/>
      <c r="E165" s="230"/>
      <c r="F165" s="233"/>
      <c r="G165" s="233">
        <f>SUMIF(AE166:AE174,"&lt;&gt;NOR",G166:G174)</f>
        <v>0</v>
      </c>
      <c r="H165" s="233"/>
      <c r="I165" s="233">
        <f>SUM(I166:I174)</f>
        <v>0</v>
      </c>
      <c r="J165" s="233"/>
      <c r="K165" s="233">
        <f>SUM(K166:K174)</f>
        <v>0</v>
      </c>
      <c r="L165" s="233"/>
      <c r="M165" s="233">
        <f>SUM(M166:M174)</f>
        <v>0</v>
      </c>
      <c r="N165" s="226"/>
      <c r="O165" s="226">
        <f>SUM(O166:O174)</f>
        <v>0.46946999999999994</v>
      </c>
      <c r="P165" s="226"/>
      <c r="Q165" s="226">
        <f>SUM(Q166:Q174)</f>
        <v>0.16239999999999999</v>
      </c>
      <c r="R165" s="226"/>
      <c r="S165" s="226"/>
      <c r="T165" s="227"/>
      <c r="U165" s="226">
        <f>SUM(U166:U174)</f>
        <v>103.12</v>
      </c>
      <c r="AE165" t="s">
        <v>132</v>
      </c>
    </row>
    <row r="166" spans="1:60" outlineLevel="1" x14ac:dyDescent="0.2">
      <c r="A166" s="213">
        <v>109</v>
      </c>
      <c r="B166" s="219" t="s">
        <v>384</v>
      </c>
      <c r="C166" s="264" t="s">
        <v>385</v>
      </c>
      <c r="D166" s="221" t="s">
        <v>135</v>
      </c>
      <c r="E166" s="228">
        <v>162.4</v>
      </c>
      <c r="F166" s="231"/>
      <c r="G166" s="232">
        <f>ROUND(E166*F166,2)</f>
        <v>0</v>
      </c>
      <c r="H166" s="231"/>
      <c r="I166" s="232">
        <f>ROUND(E166*H166,2)</f>
        <v>0</v>
      </c>
      <c r="J166" s="231"/>
      <c r="K166" s="232">
        <f>ROUND(E166*J166,2)</f>
        <v>0</v>
      </c>
      <c r="L166" s="232">
        <v>15</v>
      </c>
      <c r="M166" s="232">
        <f>G166*(1+L166/100)</f>
        <v>0</v>
      </c>
      <c r="N166" s="222">
        <v>0</v>
      </c>
      <c r="O166" s="222">
        <f>ROUND(E166*N166,5)</f>
        <v>0</v>
      </c>
      <c r="P166" s="222">
        <v>1E-3</v>
      </c>
      <c r="Q166" s="222">
        <f>ROUND(E166*P166,5)</f>
        <v>0.16239999999999999</v>
      </c>
      <c r="R166" s="222"/>
      <c r="S166" s="222"/>
      <c r="T166" s="223">
        <v>0.105</v>
      </c>
      <c r="U166" s="222">
        <f>ROUND(E166*T166,2)</f>
        <v>17.05</v>
      </c>
      <c r="V166" s="212"/>
      <c r="W166" s="212"/>
      <c r="X166" s="212"/>
      <c r="Y166" s="212"/>
      <c r="Z166" s="212"/>
      <c r="AA166" s="212"/>
      <c r="AB166" s="212"/>
      <c r="AC166" s="212"/>
      <c r="AD166" s="212"/>
      <c r="AE166" s="212" t="s">
        <v>136</v>
      </c>
      <c r="AF166" s="212"/>
      <c r="AG166" s="212"/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1" x14ac:dyDescent="0.2">
      <c r="A167" s="213">
        <v>110</v>
      </c>
      <c r="B167" s="219" t="s">
        <v>386</v>
      </c>
      <c r="C167" s="264" t="s">
        <v>387</v>
      </c>
      <c r="D167" s="221" t="s">
        <v>161</v>
      </c>
      <c r="E167" s="228">
        <v>152</v>
      </c>
      <c r="F167" s="231"/>
      <c r="G167" s="232">
        <f>ROUND(E167*F167,2)</f>
        <v>0</v>
      </c>
      <c r="H167" s="231"/>
      <c r="I167" s="232">
        <f>ROUND(E167*H167,2)</f>
        <v>0</v>
      </c>
      <c r="J167" s="231"/>
      <c r="K167" s="232">
        <f>ROUND(E167*J167,2)</f>
        <v>0</v>
      </c>
      <c r="L167" s="232">
        <v>15</v>
      </c>
      <c r="M167" s="232">
        <f>G167*(1+L167/100)</f>
        <v>0</v>
      </c>
      <c r="N167" s="222">
        <v>0</v>
      </c>
      <c r="O167" s="222">
        <f>ROUND(E167*N167,5)</f>
        <v>0</v>
      </c>
      <c r="P167" s="222">
        <v>0</v>
      </c>
      <c r="Q167" s="222">
        <f>ROUND(E167*P167,5)</f>
        <v>0</v>
      </c>
      <c r="R167" s="222"/>
      <c r="S167" s="222"/>
      <c r="T167" s="223">
        <v>3.5000000000000003E-2</v>
      </c>
      <c r="U167" s="222">
        <f>ROUND(E167*T167,2)</f>
        <v>5.32</v>
      </c>
      <c r="V167" s="212"/>
      <c r="W167" s="212"/>
      <c r="X167" s="212"/>
      <c r="Y167" s="212"/>
      <c r="Z167" s="212"/>
      <c r="AA167" s="212"/>
      <c r="AB167" s="212"/>
      <c r="AC167" s="212"/>
      <c r="AD167" s="212"/>
      <c r="AE167" s="212" t="s">
        <v>136</v>
      </c>
      <c r="AF167" s="212"/>
      <c r="AG167" s="212"/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ht="22.5" outlineLevel="1" x14ac:dyDescent="0.2">
      <c r="A168" s="213"/>
      <c r="B168" s="219"/>
      <c r="C168" s="265" t="s">
        <v>388</v>
      </c>
      <c r="D168" s="224"/>
      <c r="E168" s="229">
        <v>152</v>
      </c>
      <c r="F168" s="232"/>
      <c r="G168" s="232"/>
      <c r="H168" s="232"/>
      <c r="I168" s="232"/>
      <c r="J168" s="232"/>
      <c r="K168" s="232"/>
      <c r="L168" s="232"/>
      <c r="M168" s="232"/>
      <c r="N168" s="222"/>
      <c r="O168" s="222"/>
      <c r="P168" s="222"/>
      <c r="Q168" s="222"/>
      <c r="R168" s="222"/>
      <c r="S168" s="222"/>
      <c r="T168" s="223"/>
      <c r="U168" s="222"/>
      <c r="V168" s="212"/>
      <c r="W168" s="212"/>
      <c r="X168" s="212"/>
      <c r="Y168" s="212"/>
      <c r="Z168" s="212"/>
      <c r="AA168" s="212"/>
      <c r="AB168" s="212"/>
      <c r="AC168" s="212"/>
      <c r="AD168" s="212"/>
      <c r="AE168" s="212" t="s">
        <v>138</v>
      </c>
      <c r="AF168" s="212">
        <v>0</v>
      </c>
      <c r="AG168" s="212"/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ht="22.5" outlineLevel="1" x14ac:dyDescent="0.2">
      <c r="A169" s="213">
        <v>111</v>
      </c>
      <c r="B169" s="219" t="s">
        <v>389</v>
      </c>
      <c r="C169" s="264" t="s">
        <v>390</v>
      </c>
      <c r="D169" s="221" t="s">
        <v>135</v>
      </c>
      <c r="E169" s="228">
        <v>162.4</v>
      </c>
      <c r="F169" s="231"/>
      <c r="G169" s="232">
        <f>ROUND(E169*F169,2)</f>
        <v>0</v>
      </c>
      <c r="H169" s="231"/>
      <c r="I169" s="232">
        <f>ROUND(E169*H169,2)</f>
        <v>0</v>
      </c>
      <c r="J169" s="231"/>
      <c r="K169" s="232">
        <f>ROUND(E169*J169,2)</f>
        <v>0</v>
      </c>
      <c r="L169" s="232">
        <v>15</v>
      </c>
      <c r="M169" s="232">
        <f>G169*(1+L169/100)</f>
        <v>0</v>
      </c>
      <c r="N169" s="222">
        <v>2.5000000000000001E-4</v>
      </c>
      <c r="O169" s="222">
        <f>ROUND(E169*N169,5)</f>
        <v>4.0599999999999997E-2</v>
      </c>
      <c r="P169" s="222">
        <v>0</v>
      </c>
      <c r="Q169" s="222">
        <f>ROUND(E169*P169,5)</f>
        <v>0</v>
      </c>
      <c r="R169" s="222"/>
      <c r="S169" s="222"/>
      <c r="T169" s="223">
        <v>0.38</v>
      </c>
      <c r="U169" s="222">
        <f>ROUND(E169*T169,2)</f>
        <v>61.71</v>
      </c>
      <c r="V169" s="212"/>
      <c r="W169" s="212"/>
      <c r="X169" s="212"/>
      <c r="Y169" s="212"/>
      <c r="Z169" s="212"/>
      <c r="AA169" s="212"/>
      <c r="AB169" s="212"/>
      <c r="AC169" s="212"/>
      <c r="AD169" s="212"/>
      <c r="AE169" s="212" t="s">
        <v>136</v>
      </c>
      <c r="AF169" s="212"/>
      <c r="AG169" s="212"/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1" x14ac:dyDescent="0.2">
      <c r="A170" s="213">
        <v>112</v>
      </c>
      <c r="B170" s="219" t="s">
        <v>391</v>
      </c>
      <c r="C170" s="264" t="s">
        <v>392</v>
      </c>
      <c r="D170" s="221" t="s">
        <v>135</v>
      </c>
      <c r="E170" s="228">
        <v>170.52</v>
      </c>
      <c r="F170" s="231"/>
      <c r="G170" s="232">
        <f>ROUND(E170*F170,2)</f>
        <v>0</v>
      </c>
      <c r="H170" s="231"/>
      <c r="I170" s="232">
        <f>ROUND(E170*H170,2)</f>
        <v>0</v>
      </c>
      <c r="J170" s="231"/>
      <c r="K170" s="232">
        <f>ROUND(E170*J170,2)</f>
        <v>0</v>
      </c>
      <c r="L170" s="232">
        <v>15</v>
      </c>
      <c r="M170" s="232">
        <f>G170*(1+L170/100)</f>
        <v>0</v>
      </c>
      <c r="N170" s="222">
        <v>2.4499999999999999E-3</v>
      </c>
      <c r="O170" s="222">
        <f>ROUND(E170*N170,5)</f>
        <v>0.41776999999999997</v>
      </c>
      <c r="P170" s="222">
        <v>0</v>
      </c>
      <c r="Q170" s="222">
        <f>ROUND(E170*P170,5)</f>
        <v>0</v>
      </c>
      <c r="R170" s="222"/>
      <c r="S170" s="222"/>
      <c r="T170" s="223">
        <v>0</v>
      </c>
      <c r="U170" s="222">
        <f>ROUND(E170*T170,2)</f>
        <v>0</v>
      </c>
      <c r="V170" s="212"/>
      <c r="W170" s="212"/>
      <c r="X170" s="212"/>
      <c r="Y170" s="212"/>
      <c r="Z170" s="212"/>
      <c r="AA170" s="212"/>
      <c r="AB170" s="212"/>
      <c r="AC170" s="212"/>
      <c r="AD170" s="212"/>
      <c r="AE170" s="212" t="s">
        <v>253</v>
      </c>
      <c r="AF170" s="212"/>
      <c r="AG170" s="212"/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1" x14ac:dyDescent="0.2">
      <c r="A171" s="213"/>
      <c r="B171" s="219"/>
      <c r="C171" s="265" t="s">
        <v>393</v>
      </c>
      <c r="D171" s="224"/>
      <c r="E171" s="229">
        <v>170.52</v>
      </c>
      <c r="F171" s="232"/>
      <c r="G171" s="232"/>
      <c r="H171" s="232"/>
      <c r="I171" s="232"/>
      <c r="J171" s="232"/>
      <c r="K171" s="232"/>
      <c r="L171" s="232"/>
      <c r="M171" s="232"/>
      <c r="N171" s="222"/>
      <c r="O171" s="222"/>
      <c r="P171" s="222"/>
      <c r="Q171" s="222"/>
      <c r="R171" s="222"/>
      <c r="S171" s="222"/>
      <c r="T171" s="223"/>
      <c r="U171" s="222"/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 t="s">
        <v>138</v>
      </c>
      <c r="AF171" s="212">
        <v>0</v>
      </c>
      <c r="AG171" s="212"/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ht="22.5" outlineLevel="1" x14ac:dyDescent="0.2">
      <c r="A172" s="213">
        <v>113</v>
      </c>
      <c r="B172" s="219" t="s">
        <v>394</v>
      </c>
      <c r="C172" s="264" t="s">
        <v>395</v>
      </c>
      <c r="D172" s="221" t="s">
        <v>161</v>
      </c>
      <c r="E172" s="228">
        <v>138.80000000000001</v>
      </c>
      <c r="F172" s="231"/>
      <c r="G172" s="232">
        <f>ROUND(E172*F172,2)</f>
        <v>0</v>
      </c>
      <c r="H172" s="231"/>
      <c r="I172" s="232">
        <f>ROUND(E172*H172,2)</f>
        <v>0</v>
      </c>
      <c r="J172" s="231"/>
      <c r="K172" s="232">
        <f>ROUND(E172*J172,2)</f>
        <v>0</v>
      </c>
      <c r="L172" s="232">
        <v>15</v>
      </c>
      <c r="M172" s="232">
        <f>G172*(1+L172/100)</f>
        <v>0</v>
      </c>
      <c r="N172" s="222">
        <v>8.0000000000000007E-5</v>
      </c>
      <c r="O172" s="222">
        <f>ROUND(E172*N172,5)</f>
        <v>1.11E-2</v>
      </c>
      <c r="P172" s="222">
        <v>0</v>
      </c>
      <c r="Q172" s="222">
        <f>ROUND(E172*P172,5)</f>
        <v>0</v>
      </c>
      <c r="R172" s="222"/>
      <c r="S172" s="222"/>
      <c r="T172" s="223">
        <v>0.13719999999999999</v>
      </c>
      <c r="U172" s="222">
        <f>ROUND(E172*T172,2)</f>
        <v>19.04</v>
      </c>
      <c r="V172" s="212"/>
      <c r="W172" s="212"/>
      <c r="X172" s="212"/>
      <c r="Y172" s="212"/>
      <c r="Z172" s="212"/>
      <c r="AA172" s="212"/>
      <c r="AB172" s="212"/>
      <c r="AC172" s="212"/>
      <c r="AD172" s="212"/>
      <c r="AE172" s="212" t="s">
        <v>136</v>
      </c>
      <c r="AF172" s="212"/>
      <c r="AG172" s="212"/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1" x14ac:dyDescent="0.2">
      <c r="A173" s="213"/>
      <c r="B173" s="219"/>
      <c r="C173" s="265" t="s">
        <v>396</v>
      </c>
      <c r="D173" s="224"/>
      <c r="E173" s="229">
        <v>138.80000000000001</v>
      </c>
      <c r="F173" s="232"/>
      <c r="G173" s="232"/>
      <c r="H173" s="232"/>
      <c r="I173" s="232"/>
      <c r="J173" s="232"/>
      <c r="K173" s="232"/>
      <c r="L173" s="232"/>
      <c r="M173" s="232"/>
      <c r="N173" s="222"/>
      <c r="O173" s="222"/>
      <c r="P173" s="222"/>
      <c r="Q173" s="222"/>
      <c r="R173" s="222"/>
      <c r="S173" s="222"/>
      <c r="T173" s="223"/>
      <c r="U173" s="222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 t="s">
        <v>138</v>
      </c>
      <c r="AF173" s="212">
        <v>0</v>
      </c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1" x14ac:dyDescent="0.2">
      <c r="A174" s="213">
        <v>114</v>
      </c>
      <c r="B174" s="219" t="s">
        <v>397</v>
      </c>
      <c r="C174" s="264" t="s">
        <v>398</v>
      </c>
      <c r="D174" s="221" t="s">
        <v>0</v>
      </c>
      <c r="E174" s="228">
        <v>1070</v>
      </c>
      <c r="F174" s="231"/>
      <c r="G174" s="232">
        <f>ROUND(E174*F174,2)</f>
        <v>0</v>
      </c>
      <c r="H174" s="231"/>
      <c r="I174" s="232">
        <f>ROUND(E174*H174,2)</f>
        <v>0</v>
      </c>
      <c r="J174" s="231"/>
      <c r="K174" s="232">
        <f>ROUND(E174*J174,2)</f>
        <v>0</v>
      </c>
      <c r="L174" s="232">
        <v>15</v>
      </c>
      <c r="M174" s="232">
        <f>G174*(1+L174/100)</f>
        <v>0</v>
      </c>
      <c r="N174" s="222">
        <v>0</v>
      </c>
      <c r="O174" s="222">
        <f>ROUND(E174*N174,5)</f>
        <v>0</v>
      </c>
      <c r="P174" s="222">
        <v>0</v>
      </c>
      <c r="Q174" s="222">
        <f>ROUND(E174*P174,5)</f>
        <v>0</v>
      </c>
      <c r="R174" s="222"/>
      <c r="S174" s="222"/>
      <c r="T174" s="223">
        <v>0</v>
      </c>
      <c r="U174" s="222">
        <f>ROUND(E174*T174,2)</f>
        <v>0</v>
      </c>
      <c r="V174" s="212"/>
      <c r="W174" s="212"/>
      <c r="X174" s="212"/>
      <c r="Y174" s="212"/>
      <c r="Z174" s="212"/>
      <c r="AA174" s="212"/>
      <c r="AB174" s="212"/>
      <c r="AC174" s="212"/>
      <c r="AD174" s="212"/>
      <c r="AE174" s="212" t="s">
        <v>136</v>
      </c>
      <c r="AF174" s="212"/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x14ac:dyDescent="0.2">
      <c r="A175" s="214" t="s">
        <v>131</v>
      </c>
      <c r="B175" s="220" t="s">
        <v>96</v>
      </c>
      <c r="C175" s="266" t="s">
        <v>97</v>
      </c>
      <c r="D175" s="225"/>
      <c r="E175" s="230"/>
      <c r="F175" s="233"/>
      <c r="G175" s="233">
        <f>SUMIF(AE176:AE183,"&lt;&gt;NOR",G176:G183)</f>
        <v>0</v>
      </c>
      <c r="H175" s="233"/>
      <c r="I175" s="233">
        <f>SUM(I176:I183)</f>
        <v>0</v>
      </c>
      <c r="J175" s="233"/>
      <c r="K175" s="233">
        <f>SUM(K176:K183)</f>
        <v>0</v>
      </c>
      <c r="L175" s="233"/>
      <c r="M175" s="233">
        <f>SUM(M176:M183)</f>
        <v>0</v>
      </c>
      <c r="N175" s="226"/>
      <c r="O175" s="226">
        <f>SUM(O176:O183)</f>
        <v>0.98685999999999996</v>
      </c>
      <c r="P175" s="226"/>
      <c r="Q175" s="226">
        <f>SUM(Q176:Q183)</f>
        <v>6.1063999999999998</v>
      </c>
      <c r="R175" s="226"/>
      <c r="S175" s="226"/>
      <c r="T175" s="227"/>
      <c r="U175" s="226">
        <f>SUM(U176:U183)</f>
        <v>162.03</v>
      </c>
      <c r="AE175" t="s">
        <v>132</v>
      </c>
    </row>
    <row r="176" spans="1:60" outlineLevel="1" x14ac:dyDescent="0.2">
      <c r="A176" s="213">
        <v>115</v>
      </c>
      <c r="B176" s="219" t="s">
        <v>399</v>
      </c>
      <c r="C176" s="264" t="s">
        <v>400</v>
      </c>
      <c r="D176" s="221" t="s">
        <v>135</v>
      </c>
      <c r="E176" s="228">
        <v>89.8</v>
      </c>
      <c r="F176" s="231"/>
      <c r="G176" s="232">
        <f>ROUND(E176*F176,2)</f>
        <v>0</v>
      </c>
      <c r="H176" s="231"/>
      <c r="I176" s="232">
        <f>ROUND(E176*H176,2)</f>
        <v>0</v>
      </c>
      <c r="J176" s="231"/>
      <c r="K176" s="232">
        <f>ROUND(E176*J176,2)</f>
        <v>0</v>
      </c>
      <c r="L176" s="232">
        <v>15</v>
      </c>
      <c r="M176" s="232">
        <f>G176*(1+L176/100)</f>
        <v>0</v>
      </c>
      <c r="N176" s="222">
        <v>0</v>
      </c>
      <c r="O176" s="222">
        <f>ROUND(E176*N176,5)</f>
        <v>0</v>
      </c>
      <c r="P176" s="222">
        <v>6.8000000000000005E-2</v>
      </c>
      <c r="Q176" s="222">
        <f>ROUND(E176*P176,5)</f>
        <v>6.1063999999999998</v>
      </c>
      <c r="R176" s="222"/>
      <c r="S176" s="222"/>
      <c r="T176" s="223">
        <v>0.66937999999999998</v>
      </c>
      <c r="U176" s="222">
        <f>ROUND(E176*T176,2)</f>
        <v>60.11</v>
      </c>
      <c r="V176" s="212"/>
      <c r="W176" s="212"/>
      <c r="X176" s="212"/>
      <c r="Y176" s="212"/>
      <c r="Z176" s="212"/>
      <c r="AA176" s="212"/>
      <c r="AB176" s="212"/>
      <c r="AC176" s="212"/>
      <c r="AD176" s="212"/>
      <c r="AE176" s="212" t="s">
        <v>154</v>
      </c>
      <c r="AF176" s="212"/>
      <c r="AG176" s="212"/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1" x14ac:dyDescent="0.2">
      <c r="A177" s="213"/>
      <c r="B177" s="219"/>
      <c r="C177" s="265" t="s">
        <v>401</v>
      </c>
      <c r="D177" s="224"/>
      <c r="E177" s="229">
        <v>59.2</v>
      </c>
      <c r="F177" s="232"/>
      <c r="G177" s="232"/>
      <c r="H177" s="232"/>
      <c r="I177" s="232"/>
      <c r="J177" s="232"/>
      <c r="K177" s="232"/>
      <c r="L177" s="232"/>
      <c r="M177" s="232"/>
      <c r="N177" s="222"/>
      <c r="O177" s="222"/>
      <c r="P177" s="222"/>
      <c r="Q177" s="222"/>
      <c r="R177" s="222"/>
      <c r="S177" s="222"/>
      <c r="T177" s="223"/>
      <c r="U177" s="222"/>
      <c r="V177" s="212"/>
      <c r="W177" s="212"/>
      <c r="X177" s="212"/>
      <c r="Y177" s="212"/>
      <c r="Z177" s="212"/>
      <c r="AA177" s="212"/>
      <c r="AB177" s="212"/>
      <c r="AC177" s="212"/>
      <c r="AD177" s="212"/>
      <c r="AE177" s="212" t="s">
        <v>138</v>
      </c>
      <c r="AF177" s="212">
        <v>0</v>
      </c>
      <c r="AG177" s="212"/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1" x14ac:dyDescent="0.2">
      <c r="A178" s="213"/>
      <c r="B178" s="219"/>
      <c r="C178" s="265" t="s">
        <v>402</v>
      </c>
      <c r="D178" s="224"/>
      <c r="E178" s="229">
        <v>30.6</v>
      </c>
      <c r="F178" s="232"/>
      <c r="G178" s="232"/>
      <c r="H178" s="232"/>
      <c r="I178" s="232"/>
      <c r="J178" s="232"/>
      <c r="K178" s="232"/>
      <c r="L178" s="232"/>
      <c r="M178" s="232"/>
      <c r="N178" s="222"/>
      <c r="O178" s="222"/>
      <c r="P178" s="222"/>
      <c r="Q178" s="222"/>
      <c r="R178" s="222"/>
      <c r="S178" s="222"/>
      <c r="T178" s="223"/>
      <c r="U178" s="222"/>
      <c r="V178" s="212"/>
      <c r="W178" s="212"/>
      <c r="X178" s="212"/>
      <c r="Y178" s="212"/>
      <c r="Z178" s="212"/>
      <c r="AA178" s="212"/>
      <c r="AB178" s="212"/>
      <c r="AC178" s="212"/>
      <c r="AD178" s="212"/>
      <c r="AE178" s="212" t="s">
        <v>138</v>
      </c>
      <c r="AF178" s="212">
        <v>0</v>
      </c>
      <c r="AG178" s="212"/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1" x14ac:dyDescent="0.2">
      <c r="A179" s="213">
        <v>116</v>
      </c>
      <c r="B179" s="219" t="s">
        <v>403</v>
      </c>
      <c r="C179" s="264" t="s">
        <v>404</v>
      </c>
      <c r="D179" s="221" t="s">
        <v>135</v>
      </c>
      <c r="E179" s="228">
        <v>89.8</v>
      </c>
      <c r="F179" s="231"/>
      <c r="G179" s="232">
        <f>ROUND(E179*F179,2)</f>
        <v>0</v>
      </c>
      <c r="H179" s="231"/>
      <c r="I179" s="232">
        <f>ROUND(E179*H179,2)</f>
        <v>0</v>
      </c>
      <c r="J179" s="231"/>
      <c r="K179" s="232">
        <f>ROUND(E179*J179,2)</f>
        <v>0</v>
      </c>
      <c r="L179" s="232">
        <v>15</v>
      </c>
      <c r="M179" s="232">
        <f>G179*(1+L179/100)</f>
        <v>0</v>
      </c>
      <c r="N179" s="222">
        <v>0</v>
      </c>
      <c r="O179" s="222">
        <f>ROUND(E179*N179,5)</f>
        <v>0</v>
      </c>
      <c r="P179" s="222">
        <v>0</v>
      </c>
      <c r="Q179" s="222">
        <f>ROUND(E179*P179,5)</f>
        <v>0</v>
      </c>
      <c r="R179" s="222"/>
      <c r="S179" s="222"/>
      <c r="T179" s="223">
        <v>0.33</v>
      </c>
      <c r="U179" s="222">
        <f>ROUND(E179*T179,2)</f>
        <v>29.63</v>
      </c>
      <c r="V179" s="212"/>
      <c r="W179" s="212"/>
      <c r="X179" s="212"/>
      <c r="Y179" s="212"/>
      <c r="Z179" s="212"/>
      <c r="AA179" s="212"/>
      <c r="AB179" s="212"/>
      <c r="AC179" s="212"/>
      <c r="AD179" s="212"/>
      <c r="AE179" s="212" t="s">
        <v>136</v>
      </c>
      <c r="AF179" s="212"/>
      <c r="AG179" s="212"/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1" x14ac:dyDescent="0.2">
      <c r="A180" s="213">
        <v>117</v>
      </c>
      <c r="B180" s="219" t="s">
        <v>405</v>
      </c>
      <c r="C180" s="264" t="s">
        <v>406</v>
      </c>
      <c r="D180" s="221" t="s">
        <v>135</v>
      </c>
      <c r="E180" s="228">
        <v>59.2</v>
      </c>
      <c r="F180" s="231"/>
      <c r="G180" s="232">
        <f>ROUND(E180*F180,2)</f>
        <v>0</v>
      </c>
      <c r="H180" s="231"/>
      <c r="I180" s="232">
        <f>ROUND(E180*H180,2)</f>
        <v>0</v>
      </c>
      <c r="J180" s="231"/>
      <c r="K180" s="232">
        <f>ROUND(E180*J180,2)</f>
        <v>0</v>
      </c>
      <c r="L180" s="232">
        <v>15</v>
      </c>
      <c r="M180" s="232">
        <f>G180*(1+L180/100)</f>
        <v>0</v>
      </c>
      <c r="N180" s="222">
        <v>1.6670000000000001E-2</v>
      </c>
      <c r="O180" s="222">
        <f>ROUND(E180*N180,5)</f>
        <v>0.98685999999999996</v>
      </c>
      <c r="P180" s="222">
        <v>0</v>
      </c>
      <c r="Q180" s="222">
        <f>ROUND(E180*P180,5)</f>
        <v>0</v>
      </c>
      <c r="R180" s="222"/>
      <c r="S180" s="222"/>
      <c r="T180" s="223">
        <v>1.1210899999999999</v>
      </c>
      <c r="U180" s="222">
        <f>ROUND(E180*T180,2)</f>
        <v>66.37</v>
      </c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 t="s">
        <v>154</v>
      </c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1" x14ac:dyDescent="0.2">
      <c r="A181" s="213"/>
      <c r="B181" s="219"/>
      <c r="C181" s="265" t="s">
        <v>401</v>
      </c>
      <c r="D181" s="224"/>
      <c r="E181" s="229">
        <v>59.2</v>
      </c>
      <c r="F181" s="232"/>
      <c r="G181" s="232"/>
      <c r="H181" s="232"/>
      <c r="I181" s="232"/>
      <c r="J181" s="232"/>
      <c r="K181" s="232"/>
      <c r="L181" s="232"/>
      <c r="M181" s="232"/>
      <c r="N181" s="222"/>
      <c r="O181" s="222"/>
      <c r="P181" s="222"/>
      <c r="Q181" s="222"/>
      <c r="R181" s="222"/>
      <c r="S181" s="222"/>
      <c r="T181" s="223"/>
      <c r="U181" s="222"/>
      <c r="V181" s="212"/>
      <c r="W181" s="212"/>
      <c r="X181" s="212"/>
      <c r="Y181" s="212"/>
      <c r="Z181" s="212"/>
      <c r="AA181" s="212"/>
      <c r="AB181" s="212"/>
      <c r="AC181" s="212"/>
      <c r="AD181" s="212"/>
      <c r="AE181" s="212" t="s">
        <v>138</v>
      </c>
      <c r="AF181" s="212">
        <v>0</v>
      </c>
      <c r="AG181" s="212"/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1" x14ac:dyDescent="0.2">
      <c r="A182" s="213">
        <v>118</v>
      </c>
      <c r="B182" s="219" t="s">
        <v>407</v>
      </c>
      <c r="C182" s="264" t="s">
        <v>408</v>
      </c>
      <c r="D182" s="221" t="s">
        <v>135</v>
      </c>
      <c r="E182" s="228">
        <v>59.2</v>
      </c>
      <c r="F182" s="231"/>
      <c r="G182" s="232">
        <f>ROUND(E182*F182,2)</f>
        <v>0</v>
      </c>
      <c r="H182" s="231"/>
      <c r="I182" s="232">
        <f>ROUND(E182*H182,2)</f>
        <v>0</v>
      </c>
      <c r="J182" s="231"/>
      <c r="K182" s="232">
        <f>ROUND(E182*J182,2)</f>
        <v>0</v>
      </c>
      <c r="L182" s="232">
        <v>15</v>
      </c>
      <c r="M182" s="232">
        <f>G182*(1+L182/100)</f>
        <v>0</v>
      </c>
      <c r="N182" s="222">
        <v>0</v>
      </c>
      <c r="O182" s="222">
        <f>ROUND(E182*N182,5)</f>
        <v>0</v>
      </c>
      <c r="P182" s="222">
        <v>0</v>
      </c>
      <c r="Q182" s="222">
        <f>ROUND(E182*P182,5)</f>
        <v>0</v>
      </c>
      <c r="R182" s="222"/>
      <c r="S182" s="222"/>
      <c r="T182" s="223">
        <v>0.1</v>
      </c>
      <c r="U182" s="222">
        <f>ROUND(E182*T182,2)</f>
        <v>5.92</v>
      </c>
      <c r="V182" s="212"/>
      <c r="W182" s="212"/>
      <c r="X182" s="212"/>
      <c r="Y182" s="212"/>
      <c r="Z182" s="212"/>
      <c r="AA182" s="212"/>
      <c r="AB182" s="212"/>
      <c r="AC182" s="212"/>
      <c r="AD182" s="212"/>
      <c r="AE182" s="212" t="s">
        <v>136</v>
      </c>
      <c r="AF182" s="212"/>
      <c r="AG182" s="212"/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1" x14ac:dyDescent="0.2">
      <c r="A183" s="213">
        <v>119</v>
      </c>
      <c r="B183" s="219" t="s">
        <v>409</v>
      </c>
      <c r="C183" s="264" t="s">
        <v>410</v>
      </c>
      <c r="D183" s="221" t="s">
        <v>0</v>
      </c>
      <c r="E183" s="228">
        <v>972</v>
      </c>
      <c r="F183" s="231"/>
      <c r="G183" s="232">
        <f>ROUND(E183*F183,2)</f>
        <v>0</v>
      </c>
      <c r="H183" s="231"/>
      <c r="I183" s="232">
        <f>ROUND(E183*H183,2)</f>
        <v>0</v>
      </c>
      <c r="J183" s="231"/>
      <c r="K183" s="232">
        <f>ROUND(E183*J183,2)</f>
        <v>0</v>
      </c>
      <c r="L183" s="232">
        <v>15</v>
      </c>
      <c r="M183" s="232">
        <f>G183*(1+L183/100)</f>
        <v>0</v>
      </c>
      <c r="N183" s="222">
        <v>0</v>
      </c>
      <c r="O183" s="222">
        <f>ROUND(E183*N183,5)</f>
        <v>0</v>
      </c>
      <c r="P183" s="222">
        <v>0</v>
      </c>
      <c r="Q183" s="222">
        <f>ROUND(E183*P183,5)</f>
        <v>0</v>
      </c>
      <c r="R183" s="222"/>
      <c r="S183" s="222"/>
      <c r="T183" s="223">
        <v>0</v>
      </c>
      <c r="U183" s="222">
        <f>ROUND(E183*T183,2)</f>
        <v>0</v>
      </c>
      <c r="V183" s="212"/>
      <c r="W183" s="212"/>
      <c r="X183" s="212"/>
      <c r="Y183" s="212"/>
      <c r="Z183" s="212"/>
      <c r="AA183" s="212"/>
      <c r="AB183" s="212"/>
      <c r="AC183" s="212"/>
      <c r="AD183" s="212"/>
      <c r="AE183" s="212" t="s">
        <v>136</v>
      </c>
      <c r="AF183" s="212"/>
      <c r="AG183" s="212"/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x14ac:dyDescent="0.2">
      <c r="A184" s="214" t="s">
        <v>131</v>
      </c>
      <c r="B184" s="220" t="s">
        <v>98</v>
      </c>
      <c r="C184" s="266" t="s">
        <v>99</v>
      </c>
      <c r="D184" s="225"/>
      <c r="E184" s="230"/>
      <c r="F184" s="233"/>
      <c r="G184" s="233">
        <f>SUMIF(AE185:AE189,"&lt;&gt;NOR",G185:G189)</f>
        <v>0</v>
      </c>
      <c r="H184" s="233"/>
      <c r="I184" s="233">
        <f>SUM(I185:I189)</f>
        <v>0</v>
      </c>
      <c r="J184" s="233"/>
      <c r="K184" s="233">
        <f>SUM(K185:K189)</f>
        <v>0</v>
      </c>
      <c r="L184" s="233"/>
      <c r="M184" s="233">
        <f>SUM(M185:M189)</f>
        <v>0</v>
      </c>
      <c r="N184" s="226"/>
      <c r="O184" s="226">
        <f>SUM(O185:O189)</f>
        <v>0.16932</v>
      </c>
      <c r="P184" s="226"/>
      <c r="Q184" s="226">
        <f>SUM(Q185:Q189)</f>
        <v>0</v>
      </c>
      <c r="R184" s="226"/>
      <c r="S184" s="226"/>
      <c r="T184" s="227"/>
      <c r="U184" s="226">
        <f>SUM(U185:U189)</f>
        <v>103.86000000000001</v>
      </c>
      <c r="AE184" t="s">
        <v>132</v>
      </c>
    </row>
    <row r="185" spans="1:60" outlineLevel="1" x14ac:dyDescent="0.2">
      <c r="A185" s="213">
        <v>120</v>
      </c>
      <c r="B185" s="219" t="s">
        <v>411</v>
      </c>
      <c r="C185" s="264" t="s">
        <v>412</v>
      </c>
      <c r="D185" s="221" t="s">
        <v>135</v>
      </c>
      <c r="E185" s="228">
        <v>222</v>
      </c>
      <c r="F185" s="231"/>
      <c r="G185" s="232">
        <f>ROUND(E185*F185,2)</f>
        <v>0</v>
      </c>
      <c r="H185" s="231"/>
      <c r="I185" s="232">
        <f>ROUND(E185*H185,2)</f>
        <v>0</v>
      </c>
      <c r="J185" s="231"/>
      <c r="K185" s="232">
        <f>ROUND(E185*J185,2)</f>
        <v>0</v>
      </c>
      <c r="L185" s="232">
        <v>15</v>
      </c>
      <c r="M185" s="232">
        <f>G185*(1+L185/100)</f>
        <v>0</v>
      </c>
      <c r="N185" s="222">
        <v>5.0000000000000002E-5</v>
      </c>
      <c r="O185" s="222">
        <f>ROUND(E185*N185,5)</f>
        <v>1.11E-2</v>
      </c>
      <c r="P185" s="222">
        <v>0</v>
      </c>
      <c r="Q185" s="222">
        <f>ROUND(E185*P185,5)</f>
        <v>0</v>
      </c>
      <c r="R185" s="222"/>
      <c r="S185" s="222"/>
      <c r="T185" s="223">
        <v>3.2480000000000002E-2</v>
      </c>
      <c r="U185" s="222">
        <f>ROUND(E185*T185,2)</f>
        <v>7.21</v>
      </c>
      <c r="V185" s="212"/>
      <c r="W185" s="212"/>
      <c r="X185" s="212"/>
      <c r="Y185" s="212"/>
      <c r="Z185" s="212"/>
      <c r="AA185" s="212"/>
      <c r="AB185" s="212"/>
      <c r="AC185" s="212"/>
      <c r="AD185" s="212"/>
      <c r="AE185" s="212" t="s">
        <v>136</v>
      </c>
      <c r="AF185" s="212"/>
      <c r="AG185" s="212"/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1" x14ac:dyDescent="0.2">
      <c r="A186" s="213"/>
      <c r="B186" s="219"/>
      <c r="C186" s="265" t="s">
        <v>413</v>
      </c>
      <c r="D186" s="224"/>
      <c r="E186" s="229">
        <v>222</v>
      </c>
      <c r="F186" s="232"/>
      <c r="G186" s="232"/>
      <c r="H186" s="232"/>
      <c r="I186" s="232"/>
      <c r="J186" s="232"/>
      <c r="K186" s="232"/>
      <c r="L186" s="232"/>
      <c r="M186" s="232"/>
      <c r="N186" s="222"/>
      <c r="O186" s="222"/>
      <c r="P186" s="222"/>
      <c r="Q186" s="222"/>
      <c r="R186" s="222"/>
      <c r="S186" s="222"/>
      <c r="T186" s="223"/>
      <c r="U186" s="222"/>
      <c r="V186" s="212"/>
      <c r="W186" s="212"/>
      <c r="X186" s="212"/>
      <c r="Y186" s="212"/>
      <c r="Z186" s="212"/>
      <c r="AA186" s="212"/>
      <c r="AB186" s="212"/>
      <c r="AC186" s="212"/>
      <c r="AD186" s="212"/>
      <c r="AE186" s="212" t="s">
        <v>138</v>
      </c>
      <c r="AF186" s="212">
        <v>0</v>
      </c>
      <c r="AG186" s="212"/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1" x14ac:dyDescent="0.2">
      <c r="A187" s="213">
        <v>121</v>
      </c>
      <c r="B187" s="219" t="s">
        <v>414</v>
      </c>
      <c r="C187" s="264" t="s">
        <v>415</v>
      </c>
      <c r="D187" s="221" t="s">
        <v>135</v>
      </c>
      <c r="E187" s="228">
        <v>719.2</v>
      </c>
      <c r="F187" s="231"/>
      <c r="G187" s="232">
        <f>ROUND(E187*F187,2)</f>
        <v>0</v>
      </c>
      <c r="H187" s="231"/>
      <c r="I187" s="232">
        <f>ROUND(E187*H187,2)</f>
        <v>0</v>
      </c>
      <c r="J187" s="231"/>
      <c r="K187" s="232">
        <f>ROUND(E187*J187,2)</f>
        <v>0</v>
      </c>
      <c r="L187" s="232">
        <v>15</v>
      </c>
      <c r="M187" s="232">
        <f>G187*(1+L187/100)</f>
        <v>0</v>
      </c>
      <c r="N187" s="222">
        <v>6.9999999999999994E-5</v>
      </c>
      <c r="O187" s="222">
        <f>ROUND(E187*N187,5)</f>
        <v>5.0340000000000003E-2</v>
      </c>
      <c r="P187" s="222">
        <v>0</v>
      </c>
      <c r="Q187" s="222">
        <f>ROUND(E187*P187,5)</f>
        <v>0</v>
      </c>
      <c r="R187" s="222"/>
      <c r="S187" s="222"/>
      <c r="T187" s="223">
        <v>3.2480000000000002E-2</v>
      </c>
      <c r="U187" s="222">
        <f>ROUND(E187*T187,2)</f>
        <v>23.36</v>
      </c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 t="s">
        <v>136</v>
      </c>
      <c r="AF187" s="212"/>
      <c r="AG187" s="212"/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1" x14ac:dyDescent="0.2">
      <c r="A188" s="213"/>
      <c r="B188" s="219"/>
      <c r="C188" s="265" t="s">
        <v>416</v>
      </c>
      <c r="D188" s="224"/>
      <c r="E188" s="229">
        <v>719.2</v>
      </c>
      <c r="F188" s="232"/>
      <c r="G188" s="232"/>
      <c r="H188" s="232"/>
      <c r="I188" s="232"/>
      <c r="J188" s="232"/>
      <c r="K188" s="232"/>
      <c r="L188" s="232"/>
      <c r="M188" s="232"/>
      <c r="N188" s="222"/>
      <c r="O188" s="222"/>
      <c r="P188" s="222"/>
      <c r="Q188" s="222"/>
      <c r="R188" s="222"/>
      <c r="S188" s="222"/>
      <c r="T188" s="223"/>
      <c r="U188" s="222"/>
      <c r="V188" s="212"/>
      <c r="W188" s="212"/>
      <c r="X188" s="212"/>
      <c r="Y188" s="212"/>
      <c r="Z188" s="212"/>
      <c r="AA188" s="212"/>
      <c r="AB188" s="212"/>
      <c r="AC188" s="212"/>
      <c r="AD188" s="212"/>
      <c r="AE188" s="212" t="s">
        <v>138</v>
      </c>
      <c r="AF188" s="212">
        <v>0</v>
      </c>
      <c r="AG188" s="212"/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1" x14ac:dyDescent="0.2">
      <c r="A189" s="213">
        <v>122</v>
      </c>
      <c r="B189" s="219" t="s">
        <v>417</v>
      </c>
      <c r="C189" s="264" t="s">
        <v>418</v>
      </c>
      <c r="D189" s="221" t="s">
        <v>135</v>
      </c>
      <c r="E189" s="228">
        <v>719.2</v>
      </c>
      <c r="F189" s="231"/>
      <c r="G189" s="232">
        <f>ROUND(E189*F189,2)</f>
        <v>0</v>
      </c>
      <c r="H189" s="231"/>
      <c r="I189" s="232">
        <f>ROUND(E189*H189,2)</f>
        <v>0</v>
      </c>
      <c r="J189" s="231"/>
      <c r="K189" s="232">
        <f>ROUND(E189*J189,2)</f>
        <v>0</v>
      </c>
      <c r="L189" s="232">
        <v>15</v>
      </c>
      <c r="M189" s="232">
        <f>G189*(1+L189/100)</f>
        <v>0</v>
      </c>
      <c r="N189" s="222">
        <v>1.4999999999999999E-4</v>
      </c>
      <c r="O189" s="222">
        <f>ROUND(E189*N189,5)</f>
        <v>0.10788</v>
      </c>
      <c r="P189" s="222">
        <v>0</v>
      </c>
      <c r="Q189" s="222">
        <f>ROUND(E189*P189,5)</f>
        <v>0</v>
      </c>
      <c r="R189" s="222"/>
      <c r="S189" s="222"/>
      <c r="T189" s="223">
        <v>0.10191</v>
      </c>
      <c r="U189" s="222">
        <f>ROUND(E189*T189,2)</f>
        <v>73.290000000000006</v>
      </c>
      <c r="V189" s="212"/>
      <c r="W189" s="212"/>
      <c r="X189" s="212"/>
      <c r="Y189" s="212"/>
      <c r="Z189" s="212"/>
      <c r="AA189" s="212"/>
      <c r="AB189" s="212"/>
      <c r="AC189" s="212"/>
      <c r="AD189" s="212"/>
      <c r="AE189" s="212" t="s">
        <v>136</v>
      </c>
      <c r="AF189" s="212"/>
      <c r="AG189" s="212"/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x14ac:dyDescent="0.2">
      <c r="A190" s="214" t="s">
        <v>131</v>
      </c>
      <c r="B190" s="220" t="s">
        <v>100</v>
      </c>
      <c r="C190" s="266" t="s">
        <v>101</v>
      </c>
      <c r="D190" s="225"/>
      <c r="E190" s="230"/>
      <c r="F190" s="233"/>
      <c r="G190" s="233">
        <f>SUMIF(AE191:AE209,"&lt;&gt;NOR",G191:G209)</f>
        <v>0</v>
      </c>
      <c r="H190" s="233"/>
      <c r="I190" s="233">
        <f>SUM(I191:I209)</f>
        <v>0</v>
      </c>
      <c r="J190" s="233"/>
      <c r="K190" s="233">
        <f>SUM(K191:K209)</f>
        <v>0</v>
      </c>
      <c r="L190" s="233"/>
      <c r="M190" s="233">
        <f>SUM(M191:M209)</f>
        <v>0</v>
      </c>
      <c r="N190" s="226"/>
      <c r="O190" s="226">
        <f>SUM(O191:O209)</f>
        <v>0.18392</v>
      </c>
      <c r="P190" s="226"/>
      <c r="Q190" s="226">
        <f>SUM(Q191:Q209)</f>
        <v>0</v>
      </c>
      <c r="R190" s="226"/>
      <c r="S190" s="226"/>
      <c r="T190" s="227"/>
      <c r="U190" s="226">
        <f>SUM(U191:U209)</f>
        <v>131.01</v>
      </c>
      <c r="AE190" t="s">
        <v>132</v>
      </c>
    </row>
    <row r="191" spans="1:60" outlineLevel="1" x14ac:dyDescent="0.2">
      <c r="A191" s="213">
        <v>123</v>
      </c>
      <c r="B191" s="219" t="s">
        <v>419</v>
      </c>
      <c r="C191" s="264" t="s">
        <v>420</v>
      </c>
      <c r="D191" s="221" t="s">
        <v>172</v>
      </c>
      <c r="E191" s="228">
        <v>20</v>
      </c>
      <c r="F191" s="231"/>
      <c r="G191" s="232">
        <f>ROUND(E191*F191,2)</f>
        <v>0</v>
      </c>
      <c r="H191" s="231"/>
      <c r="I191" s="232">
        <f>ROUND(E191*H191,2)</f>
        <v>0</v>
      </c>
      <c r="J191" s="231"/>
      <c r="K191" s="232">
        <f>ROUND(E191*J191,2)</f>
        <v>0</v>
      </c>
      <c r="L191" s="232">
        <v>15</v>
      </c>
      <c r="M191" s="232">
        <f>G191*(1+L191/100)</f>
        <v>0</v>
      </c>
      <c r="N191" s="222">
        <v>1.9E-3</v>
      </c>
      <c r="O191" s="222">
        <f>ROUND(E191*N191,5)</f>
        <v>3.7999999999999999E-2</v>
      </c>
      <c r="P191" s="222">
        <v>0</v>
      </c>
      <c r="Q191" s="222">
        <f>ROUND(E191*P191,5)</f>
        <v>0</v>
      </c>
      <c r="R191" s="222"/>
      <c r="S191" s="222"/>
      <c r="T191" s="223">
        <v>0</v>
      </c>
      <c r="U191" s="222">
        <f>ROUND(E191*T191,2)</f>
        <v>0</v>
      </c>
      <c r="V191" s="212"/>
      <c r="W191" s="212"/>
      <c r="X191" s="212"/>
      <c r="Y191" s="212"/>
      <c r="Z191" s="212"/>
      <c r="AA191" s="212"/>
      <c r="AB191" s="212"/>
      <c r="AC191" s="212"/>
      <c r="AD191" s="212"/>
      <c r="AE191" s="212" t="s">
        <v>253</v>
      </c>
      <c r="AF191" s="212"/>
      <c r="AG191" s="212"/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outlineLevel="1" x14ac:dyDescent="0.2">
      <c r="A192" s="213">
        <v>124</v>
      </c>
      <c r="B192" s="219" t="s">
        <v>421</v>
      </c>
      <c r="C192" s="264" t="s">
        <v>422</v>
      </c>
      <c r="D192" s="221" t="s">
        <v>172</v>
      </c>
      <c r="E192" s="228">
        <v>4</v>
      </c>
      <c r="F192" s="231"/>
      <c r="G192" s="232">
        <f>ROUND(E192*F192,2)</f>
        <v>0</v>
      </c>
      <c r="H192" s="231"/>
      <c r="I192" s="232">
        <f>ROUND(E192*H192,2)</f>
        <v>0</v>
      </c>
      <c r="J192" s="231"/>
      <c r="K192" s="232">
        <f>ROUND(E192*J192,2)</f>
        <v>0</v>
      </c>
      <c r="L192" s="232">
        <v>15</v>
      </c>
      <c r="M192" s="232">
        <f>G192*(1+L192/100)</f>
        <v>0</v>
      </c>
      <c r="N192" s="222">
        <v>1.0999999999999999E-2</v>
      </c>
      <c r="O192" s="222">
        <f>ROUND(E192*N192,5)</f>
        <v>4.3999999999999997E-2</v>
      </c>
      <c r="P192" s="222">
        <v>0</v>
      </c>
      <c r="Q192" s="222">
        <f>ROUND(E192*P192,5)</f>
        <v>0</v>
      </c>
      <c r="R192" s="222"/>
      <c r="S192" s="222"/>
      <c r="T192" s="223">
        <v>0</v>
      </c>
      <c r="U192" s="222">
        <f>ROUND(E192*T192,2)</f>
        <v>0</v>
      </c>
      <c r="V192" s="212"/>
      <c r="W192" s="212"/>
      <c r="X192" s="212"/>
      <c r="Y192" s="212"/>
      <c r="Z192" s="212"/>
      <c r="AA192" s="212"/>
      <c r="AB192" s="212"/>
      <c r="AC192" s="212"/>
      <c r="AD192" s="212"/>
      <c r="AE192" s="212" t="s">
        <v>253</v>
      </c>
      <c r="AF192" s="212"/>
      <c r="AG192" s="212"/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1" x14ac:dyDescent="0.2">
      <c r="A193" s="213">
        <v>125</v>
      </c>
      <c r="B193" s="219" t="s">
        <v>423</v>
      </c>
      <c r="C193" s="264" t="s">
        <v>424</v>
      </c>
      <c r="D193" s="221" t="s">
        <v>161</v>
      </c>
      <c r="E193" s="228">
        <v>200</v>
      </c>
      <c r="F193" s="231"/>
      <c r="G193" s="232">
        <f>ROUND(E193*F193,2)</f>
        <v>0</v>
      </c>
      <c r="H193" s="231"/>
      <c r="I193" s="232">
        <f>ROUND(E193*H193,2)</f>
        <v>0</v>
      </c>
      <c r="J193" s="231"/>
      <c r="K193" s="232">
        <f>ROUND(E193*J193,2)</f>
        <v>0</v>
      </c>
      <c r="L193" s="232">
        <v>15</v>
      </c>
      <c r="M193" s="232">
        <f>G193*(1+L193/100)</f>
        <v>0</v>
      </c>
      <c r="N193" s="222">
        <v>1.6000000000000001E-4</v>
      </c>
      <c r="O193" s="222">
        <f>ROUND(E193*N193,5)</f>
        <v>3.2000000000000001E-2</v>
      </c>
      <c r="P193" s="222">
        <v>0</v>
      </c>
      <c r="Q193" s="222">
        <f>ROUND(E193*P193,5)</f>
        <v>0</v>
      </c>
      <c r="R193" s="222"/>
      <c r="S193" s="222"/>
      <c r="T193" s="223">
        <v>0</v>
      </c>
      <c r="U193" s="222">
        <f>ROUND(E193*T193,2)</f>
        <v>0</v>
      </c>
      <c r="V193" s="212"/>
      <c r="W193" s="212"/>
      <c r="X193" s="212"/>
      <c r="Y193" s="212"/>
      <c r="Z193" s="212"/>
      <c r="AA193" s="212"/>
      <c r="AB193" s="212"/>
      <c r="AC193" s="212"/>
      <c r="AD193" s="212"/>
      <c r="AE193" s="212" t="s">
        <v>253</v>
      </c>
      <c r="AF193" s="212"/>
      <c r="AG193" s="212"/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1" x14ac:dyDescent="0.2">
      <c r="A194" s="213">
        <v>126</v>
      </c>
      <c r="B194" s="219" t="s">
        <v>425</v>
      </c>
      <c r="C194" s="264" t="s">
        <v>426</v>
      </c>
      <c r="D194" s="221" t="s">
        <v>161</v>
      </c>
      <c r="E194" s="228">
        <v>200</v>
      </c>
      <c r="F194" s="231"/>
      <c r="G194" s="232">
        <f>ROUND(E194*F194,2)</f>
        <v>0</v>
      </c>
      <c r="H194" s="231"/>
      <c r="I194" s="232">
        <f>ROUND(E194*H194,2)</f>
        <v>0</v>
      </c>
      <c r="J194" s="231"/>
      <c r="K194" s="232">
        <f>ROUND(E194*J194,2)</f>
        <v>0</v>
      </c>
      <c r="L194" s="232">
        <v>15</v>
      </c>
      <c r="M194" s="232">
        <f>G194*(1+L194/100)</f>
        <v>0</v>
      </c>
      <c r="N194" s="222">
        <v>1.2999999999999999E-4</v>
      </c>
      <c r="O194" s="222">
        <f>ROUND(E194*N194,5)</f>
        <v>2.5999999999999999E-2</v>
      </c>
      <c r="P194" s="222">
        <v>0</v>
      </c>
      <c r="Q194" s="222">
        <f>ROUND(E194*P194,5)</f>
        <v>0</v>
      </c>
      <c r="R194" s="222"/>
      <c r="S194" s="222"/>
      <c r="T194" s="223">
        <v>0</v>
      </c>
      <c r="U194" s="222">
        <f>ROUND(E194*T194,2)</f>
        <v>0</v>
      </c>
      <c r="V194" s="212"/>
      <c r="W194" s="212"/>
      <c r="X194" s="212"/>
      <c r="Y194" s="212"/>
      <c r="Z194" s="212"/>
      <c r="AA194" s="212"/>
      <c r="AB194" s="212"/>
      <c r="AC194" s="212"/>
      <c r="AD194" s="212"/>
      <c r="AE194" s="212" t="s">
        <v>253</v>
      </c>
      <c r="AF194" s="212"/>
      <c r="AG194" s="212"/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1" x14ac:dyDescent="0.2">
      <c r="A195" s="213">
        <v>127</v>
      </c>
      <c r="B195" s="219" t="s">
        <v>427</v>
      </c>
      <c r="C195" s="264" t="s">
        <v>428</v>
      </c>
      <c r="D195" s="221" t="s">
        <v>161</v>
      </c>
      <c r="E195" s="228">
        <v>200</v>
      </c>
      <c r="F195" s="231"/>
      <c r="G195" s="232">
        <f>ROUND(E195*F195,2)</f>
        <v>0</v>
      </c>
      <c r="H195" s="231"/>
      <c r="I195" s="232">
        <f>ROUND(E195*H195,2)</f>
        <v>0</v>
      </c>
      <c r="J195" s="231"/>
      <c r="K195" s="232">
        <f>ROUND(E195*J195,2)</f>
        <v>0</v>
      </c>
      <c r="L195" s="232">
        <v>15</v>
      </c>
      <c r="M195" s="232">
        <f>G195*(1+L195/100)</f>
        <v>0</v>
      </c>
      <c r="N195" s="222">
        <v>1.4999999999999999E-4</v>
      </c>
      <c r="O195" s="222">
        <f>ROUND(E195*N195,5)</f>
        <v>0.03</v>
      </c>
      <c r="P195" s="222">
        <v>0</v>
      </c>
      <c r="Q195" s="222">
        <f>ROUND(E195*P195,5)</f>
        <v>0</v>
      </c>
      <c r="R195" s="222"/>
      <c r="S195" s="222"/>
      <c r="T195" s="223">
        <v>0</v>
      </c>
      <c r="U195" s="222">
        <f>ROUND(E195*T195,2)</f>
        <v>0</v>
      </c>
      <c r="V195" s="212"/>
      <c r="W195" s="212"/>
      <c r="X195" s="212"/>
      <c r="Y195" s="212"/>
      <c r="Z195" s="212"/>
      <c r="AA195" s="212"/>
      <c r="AB195" s="212"/>
      <c r="AC195" s="212"/>
      <c r="AD195" s="212"/>
      <c r="AE195" s="212" t="s">
        <v>253</v>
      </c>
      <c r="AF195" s="212"/>
      <c r="AG195" s="212"/>
      <c r="AH195" s="212"/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 ht="22.5" outlineLevel="1" x14ac:dyDescent="0.2">
      <c r="A196" s="213">
        <v>128</v>
      </c>
      <c r="B196" s="219" t="s">
        <v>429</v>
      </c>
      <c r="C196" s="264" t="s">
        <v>430</v>
      </c>
      <c r="D196" s="221" t="s">
        <v>172</v>
      </c>
      <c r="E196" s="228">
        <v>20</v>
      </c>
      <c r="F196" s="231"/>
      <c r="G196" s="232">
        <f>ROUND(E196*F196,2)</f>
        <v>0</v>
      </c>
      <c r="H196" s="231"/>
      <c r="I196" s="232">
        <f>ROUND(E196*H196,2)</f>
        <v>0</v>
      </c>
      <c r="J196" s="231"/>
      <c r="K196" s="232">
        <f>ROUND(E196*J196,2)</f>
        <v>0</v>
      </c>
      <c r="L196" s="232">
        <v>15</v>
      </c>
      <c r="M196" s="232">
        <f>G196*(1+L196/100)</f>
        <v>0</v>
      </c>
      <c r="N196" s="222">
        <v>9.0000000000000006E-5</v>
      </c>
      <c r="O196" s="222">
        <f>ROUND(E196*N196,5)</f>
        <v>1.8E-3</v>
      </c>
      <c r="P196" s="222">
        <v>0</v>
      </c>
      <c r="Q196" s="222">
        <f>ROUND(E196*P196,5)</f>
        <v>0</v>
      </c>
      <c r="R196" s="222"/>
      <c r="S196" s="222"/>
      <c r="T196" s="223">
        <v>0.39017000000000002</v>
      </c>
      <c r="U196" s="222">
        <f>ROUND(E196*T196,2)</f>
        <v>7.8</v>
      </c>
      <c r="V196" s="212"/>
      <c r="W196" s="212"/>
      <c r="X196" s="212"/>
      <c r="Y196" s="212"/>
      <c r="Z196" s="212"/>
      <c r="AA196" s="212"/>
      <c r="AB196" s="212"/>
      <c r="AC196" s="212"/>
      <c r="AD196" s="212"/>
      <c r="AE196" s="212" t="s">
        <v>136</v>
      </c>
      <c r="AF196" s="212"/>
      <c r="AG196" s="212"/>
      <c r="AH196" s="212"/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ht="22.5" outlineLevel="1" x14ac:dyDescent="0.2">
      <c r="A197" s="213">
        <v>129</v>
      </c>
      <c r="B197" s="219" t="s">
        <v>431</v>
      </c>
      <c r="C197" s="264" t="s">
        <v>432</v>
      </c>
      <c r="D197" s="221" t="s">
        <v>172</v>
      </c>
      <c r="E197" s="228">
        <v>8</v>
      </c>
      <c r="F197" s="231"/>
      <c r="G197" s="232">
        <f>ROUND(E197*F197,2)</f>
        <v>0</v>
      </c>
      <c r="H197" s="231"/>
      <c r="I197" s="232">
        <f>ROUND(E197*H197,2)</f>
        <v>0</v>
      </c>
      <c r="J197" s="231"/>
      <c r="K197" s="232">
        <f>ROUND(E197*J197,2)</f>
        <v>0</v>
      </c>
      <c r="L197" s="232">
        <v>15</v>
      </c>
      <c r="M197" s="232">
        <f>G197*(1+L197/100)</f>
        <v>0</v>
      </c>
      <c r="N197" s="222">
        <v>0</v>
      </c>
      <c r="O197" s="222">
        <f>ROUND(E197*N197,5)</f>
        <v>0</v>
      </c>
      <c r="P197" s="222">
        <v>0</v>
      </c>
      <c r="Q197" s="222">
        <f>ROUND(E197*P197,5)</f>
        <v>0</v>
      </c>
      <c r="R197" s="222"/>
      <c r="S197" s="222"/>
      <c r="T197" s="223">
        <v>0.40083000000000002</v>
      </c>
      <c r="U197" s="222">
        <f>ROUND(E197*T197,2)</f>
        <v>3.21</v>
      </c>
      <c r="V197" s="212"/>
      <c r="W197" s="212"/>
      <c r="X197" s="212"/>
      <c r="Y197" s="212"/>
      <c r="Z197" s="212"/>
      <c r="AA197" s="212"/>
      <c r="AB197" s="212"/>
      <c r="AC197" s="212"/>
      <c r="AD197" s="212"/>
      <c r="AE197" s="212" t="s">
        <v>136</v>
      </c>
      <c r="AF197" s="212"/>
      <c r="AG197" s="212"/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1" x14ac:dyDescent="0.2">
      <c r="A198" s="213">
        <v>130</v>
      </c>
      <c r="B198" s="219" t="s">
        <v>433</v>
      </c>
      <c r="C198" s="264" t="s">
        <v>434</v>
      </c>
      <c r="D198" s="221" t="s">
        <v>172</v>
      </c>
      <c r="E198" s="228">
        <v>60</v>
      </c>
      <c r="F198" s="231"/>
      <c r="G198" s="232">
        <f>ROUND(E198*F198,2)</f>
        <v>0</v>
      </c>
      <c r="H198" s="231"/>
      <c r="I198" s="232">
        <f>ROUND(E198*H198,2)</f>
        <v>0</v>
      </c>
      <c r="J198" s="231"/>
      <c r="K198" s="232">
        <f>ROUND(E198*J198,2)</f>
        <v>0</v>
      </c>
      <c r="L198" s="232">
        <v>15</v>
      </c>
      <c r="M198" s="232">
        <f>G198*(1+L198/100)</f>
        <v>0</v>
      </c>
      <c r="N198" s="222">
        <v>1.0000000000000001E-5</v>
      </c>
      <c r="O198" s="222">
        <f>ROUND(E198*N198,5)</f>
        <v>5.9999999999999995E-4</v>
      </c>
      <c r="P198" s="222">
        <v>0</v>
      </c>
      <c r="Q198" s="222">
        <f>ROUND(E198*P198,5)</f>
        <v>0</v>
      </c>
      <c r="R198" s="222"/>
      <c r="S198" s="222"/>
      <c r="T198" s="223">
        <v>0</v>
      </c>
      <c r="U198" s="222">
        <f>ROUND(E198*T198,2)</f>
        <v>0</v>
      </c>
      <c r="V198" s="212"/>
      <c r="W198" s="212"/>
      <c r="X198" s="212"/>
      <c r="Y198" s="212"/>
      <c r="Z198" s="212"/>
      <c r="AA198" s="212"/>
      <c r="AB198" s="212"/>
      <c r="AC198" s="212"/>
      <c r="AD198" s="212"/>
      <c r="AE198" s="212" t="s">
        <v>253</v>
      </c>
      <c r="AF198" s="212"/>
      <c r="AG198" s="212"/>
      <c r="AH198" s="212"/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1" x14ac:dyDescent="0.2">
      <c r="A199" s="213">
        <v>131</v>
      </c>
      <c r="B199" s="219" t="s">
        <v>435</v>
      </c>
      <c r="C199" s="264" t="s">
        <v>436</v>
      </c>
      <c r="D199" s="221" t="s">
        <v>172</v>
      </c>
      <c r="E199" s="228">
        <v>24</v>
      </c>
      <c r="F199" s="231"/>
      <c r="G199" s="232">
        <f>ROUND(E199*F199,2)</f>
        <v>0</v>
      </c>
      <c r="H199" s="231"/>
      <c r="I199" s="232">
        <f>ROUND(E199*H199,2)</f>
        <v>0</v>
      </c>
      <c r="J199" s="231"/>
      <c r="K199" s="232">
        <f>ROUND(E199*J199,2)</f>
        <v>0</v>
      </c>
      <c r="L199" s="232">
        <v>15</v>
      </c>
      <c r="M199" s="232">
        <f>G199*(1+L199/100)</f>
        <v>0</v>
      </c>
      <c r="N199" s="222">
        <v>5.0000000000000002E-5</v>
      </c>
      <c r="O199" s="222">
        <f>ROUND(E199*N199,5)</f>
        <v>1.1999999999999999E-3</v>
      </c>
      <c r="P199" s="222">
        <v>0</v>
      </c>
      <c r="Q199" s="222">
        <f>ROUND(E199*P199,5)</f>
        <v>0</v>
      </c>
      <c r="R199" s="222"/>
      <c r="S199" s="222"/>
      <c r="T199" s="223">
        <v>0</v>
      </c>
      <c r="U199" s="222">
        <f>ROUND(E199*T199,2)</f>
        <v>0</v>
      </c>
      <c r="V199" s="212"/>
      <c r="W199" s="212"/>
      <c r="X199" s="212"/>
      <c r="Y199" s="212"/>
      <c r="Z199" s="212"/>
      <c r="AA199" s="212"/>
      <c r="AB199" s="212"/>
      <c r="AC199" s="212"/>
      <c r="AD199" s="212"/>
      <c r="AE199" s="212" t="s">
        <v>253</v>
      </c>
      <c r="AF199" s="212"/>
      <c r="AG199" s="212"/>
      <c r="AH199" s="212"/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1" x14ac:dyDescent="0.2">
      <c r="A200" s="213">
        <v>132</v>
      </c>
      <c r="B200" s="219" t="s">
        <v>437</v>
      </c>
      <c r="C200" s="264" t="s">
        <v>438</v>
      </c>
      <c r="D200" s="221" t="s">
        <v>172</v>
      </c>
      <c r="E200" s="228">
        <v>16</v>
      </c>
      <c r="F200" s="231"/>
      <c r="G200" s="232">
        <f>ROUND(E200*F200,2)</f>
        <v>0</v>
      </c>
      <c r="H200" s="231"/>
      <c r="I200" s="232">
        <f>ROUND(E200*H200,2)</f>
        <v>0</v>
      </c>
      <c r="J200" s="231"/>
      <c r="K200" s="232">
        <f>ROUND(E200*J200,2)</f>
        <v>0</v>
      </c>
      <c r="L200" s="232">
        <v>15</v>
      </c>
      <c r="M200" s="232">
        <f>G200*(1+L200/100)</f>
        <v>0</v>
      </c>
      <c r="N200" s="222">
        <v>0</v>
      </c>
      <c r="O200" s="222">
        <f>ROUND(E200*N200,5)</f>
        <v>0</v>
      </c>
      <c r="P200" s="222">
        <v>0</v>
      </c>
      <c r="Q200" s="222">
        <f>ROUND(E200*P200,5)</f>
        <v>0</v>
      </c>
      <c r="R200" s="222"/>
      <c r="S200" s="222"/>
      <c r="T200" s="223">
        <v>0</v>
      </c>
      <c r="U200" s="222">
        <f>ROUND(E200*T200,2)</f>
        <v>0</v>
      </c>
      <c r="V200" s="212"/>
      <c r="W200" s="212"/>
      <c r="X200" s="212"/>
      <c r="Y200" s="212"/>
      <c r="Z200" s="212"/>
      <c r="AA200" s="212"/>
      <c r="AB200" s="212"/>
      <c r="AC200" s="212"/>
      <c r="AD200" s="212"/>
      <c r="AE200" s="212" t="s">
        <v>253</v>
      </c>
      <c r="AF200" s="212"/>
      <c r="AG200" s="212"/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1" x14ac:dyDescent="0.2">
      <c r="A201" s="213">
        <v>133</v>
      </c>
      <c r="B201" s="219" t="s">
        <v>439</v>
      </c>
      <c r="C201" s="264" t="s">
        <v>440</v>
      </c>
      <c r="D201" s="221" t="s">
        <v>172</v>
      </c>
      <c r="E201" s="228">
        <v>8</v>
      </c>
      <c r="F201" s="231"/>
      <c r="G201" s="232">
        <f>ROUND(E201*F201,2)</f>
        <v>0</v>
      </c>
      <c r="H201" s="231"/>
      <c r="I201" s="232">
        <f>ROUND(E201*H201,2)</f>
        <v>0</v>
      </c>
      <c r="J201" s="231"/>
      <c r="K201" s="232">
        <f>ROUND(E201*J201,2)</f>
        <v>0</v>
      </c>
      <c r="L201" s="232">
        <v>15</v>
      </c>
      <c r="M201" s="232">
        <f>G201*(1+L201/100)</f>
        <v>0</v>
      </c>
      <c r="N201" s="222">
        <v>0</v>
      </c>
      <c r="O201" s="222">
        <f>ROUND(E201*N201,5)</f>
        <v>0</v>
      </c>
      <c r="P201" s="222">
        <v>0</v>
      </c>
      <c r="Q201" s="222">
        <f>ROUND(E201*P201,5)</f>
        <v>0</v>
      </c>
      <c r="R201" s="222"/>
      <c r="S201" s="222"/>
      <c r="T201" s="223">
        <v>0</v>
      </c>
      <c r="U201" s="222">
        <f>ROUND(E201*T201,2)</f>
        <v>0</v>
      </c>
      <c r="V201" s="212"/>
      <c r="W201" s="212"/>
      <c r="X201" s="212"/>
      <c r="Y201" s="212"/>
      <c r="Z201" s="212"/>
      <c r="AA201" s="212"/>
      <c r="AB201" s="212"/>
      <c r="AC201" s="212"/>
      <c r="AD201" s="212"/>
      <c r="AE201" s="212" t="s">
        <v>253</v>
      </c>
      <c r="AF201" s="212"/>
      <c r="AG201" s="212"/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ht="22.5" outlineLevel="1" x14ac:dyDescent="0.2">
      <c r="A202" s="213">
        <v>134</v>
      </c>
      <c r="B202" s="219" t="s">
        <v>441</v>
      </c>
      <c r="C202" s="264" t="s">
        <v>442</v>
      </c>
      <c r="D202" s="221" t="s">
        <v>172</v>
      </c>
      <c r="E202" s="228">
        <v>16</v>
      </c>
      <c r="F202" s="231"/>
      <c r="G202" s="232">
        <f>ROUND(E202*F202,2)</f>
        <v>0</v>
      </c>
      <c r="H202" s="231"/>
      <c r="I202" s="232">
        <f>ROUND(E202*H202,2)</f>
        <v>0</v>
      </c>
      <c r="J202" s="231"/>
      <c r="K202" s="232">
        <f>ROUND(E202*J202,2)</f>
        <v>0</v>
      </c>
      <c r="L202" s="232">
        <v>15</v>
      </c>
      <c r="M202" s="232">
        <f>G202*(1+L202/100)</f>
        <v>0</v>
      </c>
      <c r="N202" s="222">
        <v>1.0000000000000001E-5</v>
      </c>
      <c r="O202" s="222">
        <f>ROUND(E202*N202,5)</f>
        <v>1.6000000000000001E-4</v>
      </c>
      <c r="P202" s="222">
        <v>0</v>
      </c>
      <c r="Q202" s="222">
        <f>ROUND(E202*P202,5)</f>
        <v>0</v>
      </c>
      <c r="R202" s="222"/>
      <c r="S202" s="222"/>
      <c r="T202" s="223">
        <v>0</v>
      </c>
      <c r="U202" s="222">
        <f>ROUND(E202*T202,2)</f>
        <v>0</v>
      </c>
      <c r="V202" s="212"/>
      <c r="W202" s="212"/>
      <c r="X202" s="212"/>
      <c r="Y202" s="212"/>
      <c r="Z202" s="212"/>
      <c r="AA202" s="212"/>
      <c r="AB202" s="212"/>
      <c r="AC202" s="212"/>
      <c r="AD202" s="212"/>
      <c r="AE202" s="212" t="s">
        <v>253</v>
      </c>
      <c r="AF202" s="212"/>
      <c r="AG202" s="212"/>
      <c r="AH202" s="212"/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ht="22.5" outlineLevel="1" x14ac:dyDescent="0.2">
      <c r="A203" s="213">
        <v>135</v>
      </c>
      <c r="B203" s="219" t="s">
        <v>443</v>
      </c>
      <c r="C203" s="264" t="s">
        <v>444</v>
      </c>
      <c r="D203" s="221" t="s">
        <v>172</v>
      </c>
      <c r="E203" s="228">
        <v>8</v>
      </c>
      <c r="F203" s="231"/>
      <c r="G203" s="232">
        <f>ROUND(E203*F203,2)</f>
        <v>0</v>
      </c>
      <c r="H203" s="231"/>
      <c r="I203" s="232">
        <f>ROUND(E203*H203,2)</f>
        <v>0</v>
      </c>
      <c r="J203" s="231"/>
      <c r="K203" s="232">
        <f>ROUND(E203*J203,2)</f>
        <v>0</v>
      </c>
      <c r="L203" s="232">
        <v>15</v>
      </c>
      <c r="M203" s="232">
        <f>G203*(1+L203/100)</f>
        <v>0</v>
      </c>
      <c r="N203" s="222">
        <v>5.0000000000000002E-5</v>
      </c>
      <c r="O203" s="222">
        <f>ROUND(E203*N203,5)</f>
        <v>4.0000000000000002E-4</v>
      </c>
      <c r="P203" s="222">
        <v>0</v>
      </c>
      <c r="Q203" s="222">
        <f>ROUND(E203*P203,5)</f>
        <v>0</v>
      </c>
      <c r="R203" s="222"/>
      <c r="S203" s="222"/>
      <c r="T203" s="223">
        <v>0</v>
      </c>
      <c r="U203" s="222">
        <f>ROUND(E203*T203,2)</f>
        <v>0</v>
      </c>
      <c r="V203" s="212"/>
      <c r="W203" s="212"/>
      <c r="X203" s="212"/>
      <c r="Y203" s="212"/>
      <c r="Z203" s="212"/>
      <c r="AA203" s="212"/>
      <c r="AB203" s="212"/>
      <c r="AC203" s="212"/>
      <c r="AD203" s="212"/>
      <c r="AE203" s="212" t="s">
        <v>253</v>
      </c>
      <c r="AF203" s="212"/>
      <c r="AG203" s="212"/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1" x14ac:dyDescent="0.2">
      <c r="A204" s="213">
        <v>136</v>
      </c>
      <c r="B204" s="219" t="s">
        <v>445</v>
      </c>
      <c r="C204" s="264" t="s">
        <v>446</v>
      </c>
      <c r="D204" s="221" t="s">
        <v>172</v>
      </c>
      <c r="E204" s="228">
        <v>24</v>
      </c>
      <c r="F204" s="231"/>
      <c r="G204" s="232">
        <f>ROUND(E204*F204,2)</f>
        <v>0</v>
      </c>
      <c r="H204" s="231"/>
      <c r="I204" s="232">
        <f>ROUND(E204*H204,2)</f>
        <v>0</v>
      </c>
      <c r="J204" s="231"/>
      <c r="K204" s="232">
        <f>ROUND(E204*J204,2)</f>
        <v>0</v>
      </c>
      <c r="L204" s="232">
        <v>15</v>
      </c>
      <c r="M204" s="232">
        <f>G204*(1+L204/100)</f>
        <v>0</v>
      </c>
      <c r="N204" s="222">
        <v>1E-4</v>
      </c>
      <c r="O204" s="222">
        <f>ROUND(E204*N204,5)</f>
        <v>2.3999999999999998E-3</v>
      </c>
      <c r="P204" s="222">
        <v>0</v>
      </c>
      <c r="Q204" s="222">
        <f>ROUND(E204*P204,5)</f>
        <v>0</v>
      </c>
      <c r="R204" s="222"/>
      <c r="S204" s="222"/>
      <c r="T204" s="223">
        <v>0</v>
      </c>
      <c r="U204" s="222">
        <f>ROUND(E204*T204,2)</f>
        <v>0</v>
      </c>
      <c r="V204" s="212"/>
      <c r="W204" s="212"/>
      <c r="X204" s="212"/>
      <c r="Y204" s="212"/>
      <c r="Z204" s="212"/>
      <c r="AA204" s="212"/>
      <c r="AB204" s="212"/>
      <c r="AC204" s="212"/>
      <c r="AD204" s="212"/>
      <c r="AE204" s="212" t="s">
        <v>253</v>
      </c>
      <c r="AF204" s="212"/>
      <c r="AG204" s="212"/>
      <c r="AH204" s="212"/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outlineLevel="1" x14ac:dyDescent="0.2">
      <c r="A205" s="213">
        <v>137</v>
      </c>
      <c r="B205" s="219" t="s">
        <v>447</v>
      </c>
      <c r="C205" s="264" t="s">
        <v>448</v>
      </c>
      <c r="D205" s="221" t="s">
        <v>172</v>
      </c>
      <c r="E205" s="228">
        <v>8</v>
      </c>
      <c r="F205" s="231"/>
      <c r="G205" s="232">
        <f>ROUND(E205*F205,2)</f>
        <v>0</v>
      </c>
      <c r="H205" s="231"/>
      <c r="I205" s="232">
        <f>ROUND(E205*H205,2)</f>
        <v>0</v>
      </c>
      <c r="J205" s="231"/>
      <c r="K205" s="232">
        <f>ROUND(E205*J205,2)</f>
        <v>0</v>
      </c>
      <c r="L205" s="232">
        <v>15</v>
      </c>
      <c r="M205" s="232">
        <f>G205*(1+L205/100)</f>
        <v>0</v>
      </c>
      <c r="N205" s="222">
        <v>1.0000000000000001E-5</v>
      </c>
      <c r="O205" s="222">
        <f>ROUND(E205*N205,5)</f>
        <v>8.0000000000000007E-5</v>
      </c>
      <c r="P205" s="222">
        <v>0</v>
      </c>
      <c r="Q205" s="222">
        <f>ROUND(E205*P205,5)</f>
        <v>0</v>
      </c>
      <c r="R205" s="222"/>
      <c r="S205" s="222"/>
      <c r="T205" s="223">
        <v>0</v>
      </c>
      <c r="U205" s="222">
        <f>ROUND(E205*T205,2)</f>
        <v>0</v>
      </c>
      <c r="V205" s="212"/>
      <c r="W205" s="212"/>
      <c r="X205" s="212"/>
      <c r="Y205" s="212"/>
      <c r="Z205" s="212"/>
      <c r="AA205" s="212"/>
      <c r="AB205" s="212"/>
      <c r="AC205" s="212"/>
      <c r="AD205" s="212"/>
      <c r="AE205" s="212" t="s">
        <v>253</v>
      </c>
      <c r="AF205" s="212"/>
      <c r="AG205" s="212"/>
      <c r="AH205" s="212"/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1" x14ac:dyDescent="0.2">
      <c r="A206" s="213">
        <v>138</v>
      </c>
      <c r="B206" s="219" t="s">
        <v>449</v>
      </c>
      <c r="C206" s="264" t="s">
        <v>450</v>
      </c>
      <c r="D206" s="221" t="s">
        <v>172</v>
      </c>
      <c r="E206" s="228">
        <v>8</v>
      </c>
      <c r="F206" s="231"/>
      <c r="G206" s="232">
        <f>ROUND(E206*F206,2)</f>
        <v>0</v>
      </c>
      <c r="H206" s="231"/>
      <c r="I206" s="232">
        <f>ROUND(E206*H206,2)</f>
        <v>0</v>
      </c>
      <c r="J206" s="231"/>
      <c r="K206" s="232">
        <f>ROUND(E206*J206,2)</f>
        <v>0</v>
      </c>
      <c r="L206" s="232">
        <v>15</v>
      </c>
      <c r="M206" s="232">
        <f>G206*(1+L206/100)</f>
        <v>0</v>
      </c>
      <c r="N206" s="222">
        <v>1.0000000000000001E-5</v>
      </c>
      <c r="O206" s="222">
        <f>ROUND(E206*N206,5)</f>
        <v>8.0000000000000007E-5</v>
      </c>
      <c r="P206" s="222">
        <v>0</v>
      </c>
      <c r="Q206" s="222">
        <f>ROUND(E206*P206,5)</f>
        <v>0</v>
      </c>
      <c r="R206" s="222"/>
      <c r="S206" s="222"/>
      <c r="T206" s="223">
        <v>0</v>
      </c>
      <c r="U206" s="222">
        <f>ROUND(E206*T206,2)</f>
        <v>0</v>
      </c>
      <c r="V206" s="212"/>
      <c r="W206" s="212"/>
      <c r="X206" s="212"/>
      <c r="Y206" s="212"/>
      <c r="Z206" s="212"/>
      <c r="AA206" s="212"/>
      <c r="AB206" s="212"/>
      <c r="AC206" s="212"/>
      <c r="AD206" s="212"/>
      <c r="AE206" s="212" t="s">
        <v>253</v>
      </c>
      <c r="AF206" s="212"/>
      <c r="AG206" s="212"/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1" x14ac:dyDescent="0.2">
      <c r="A207" s="213">
        <v>139</v>
      </c>
      <c r="B207" s="219" t="s">
        <v>451</v>
      </c>
      <c r="C207" s="264" t="s">
        <v>452</v>
      </c>
      <c r="D207" s="221" t="s">
        <v>172</v>
      </c>
      <c r="E207" s="228">
        <v>4</v>
      </c>
      <c r="F207" s="231"/>
      <c r="G207" s="232">
        <f>ROUND(E207*F207,2)</f>
        <v>0</v>
      </c>
      <c r="H207" s="231"/>
      <c r="I207" s="232">
        <f>ROUND(E207*H207,2)</f>
        <v>0</v>
      </c>
      <c r="J207" s="231"/>
      <c r="K207" s="232">
        <f>ROUND(E207*J207,2)</f>
        <v>0</v>
      </c>
      <c r="L207" s="232">
        <v>15</v>
      </c>
      <c r="M207" s="232">
        <f>G207*(1+L207/100)</f>
        <v>0</v>
      </c>
      <c r="N207" s="222">
        <v>1.6999999999999999E-3</v>
      </c>
      <c r="O207" s="222">
        <f>ROUND(E207*N207,5)</f>
        <v>6.7999999999999996E-3</v>
      </c>
      <c r="P207" s="222">
        <v>0</v>
      </c>
      <c r="Q207" s="222">
        <f>ROUND(E207*P207,5)</f>
        <v>0</v>
      </c>
      <c r="R207" s="222"/>
      <c r="S207" s="222"/>
      <c r="T207" s="223">
        <v>0</v>
      </c>
      <c r="U207" s="222">
        <f>ROUND(E207*T207,2)</f>
        <v>0</v>
      </c>
      <c r="V207" s="212"/>
      <c r="W207" s="212"/>
      <c r="X207" s="212"/>
      <c r="Y207" s="212"/>
      <c r="Z207" s="212"/>
      <c r="AA207" s="212"/>
      <c r="AB207" s="212"/>
      <c r="AC207" s="212"/>
      <c r="AD207" s="212"/>
      <c r="AE207" s="212" t="s">
        <v>253</v>
      </c>
      <c r="AF207" s="212"/>
      <c r="AG207" s="212"/>
      <c r="AH207" s="212"/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1" x14ac:dyDescent="0.2">
      <c r="A208" s="213">
        <v>140</v>
      </c>
      <c r="B208" s="219" t="s">
        <v>453</v>
      </c>
      <c r="C208" s="264" t="s">
        <v>454</v>
      </c>
      <c r="D208" s="221" t="s">
        <v>172</v>
      </c>
      <c r="E208" s="228">
        <v>4</v>
      </c>
      <c r="F208" s="231"/>
      <c r="G208" s="232">
        <f>ROUND(E208*F208,2)</f>
        <v>0</v>
      </c>
      <c r="H208" s="231"/>
      <c r="I208" s="232">
        <f>ROUND(E208*H208,2)</f>
        <v>0</v>
      </c>
      <c r="J208" s="231"/>
      <c r="K208" s="232">
        <f>ROUND(E208*J208,2)</f>
        <v>0</v>
      </c>
      <c r="L208" s="232">
        <v>15</v>
      </c>
      <c r="M208" s="232">
        <f>G208*(1+L208/100)</f>
        <v>0</v>
      </c>
      <c r="N208" s="222">
        <v>1E-4</v>
      </c>
      <c r="O208" s="222">
        <f>ROUND(E208*N208,5)</f>
        <v>4.0000000000000002E-4</v>
      </c>
      <c r="P208" s="222">
        <v>0</v>
      </c>
      <c r="Q208" s="222">
        <f>ROUND(E208*P208,5)</f>
        <v>0</v>
      </c>
      <c r="R208" s="222"/>
      <c r="S208" s="222"/>
      <c r="T208" s="223">
        <v>0</v>
      </c>
      <c r="U208" s="222">
        <f>ROUND(E208*T208,2)</f>
        <v>0</v>
      </c>
      <c r="V208" s="212"/>
      <c r="W208" s="212"/>
      <c r="X208" s="212"/>
      <c r="Y208" s="212"/>
      <c r="Z208" s="212"/>
      <c r="AA208" s="212"/>
      <c r="AB208" s="212"/>
      <c r="AC208" s="212"/>
      <c r="AD208" s="212"/>
      <c r="AE208" s="212" t="s">
        <v>253</v>
      </c>
      <c r="AF208" s="212"/>
      <c r="AG208" s="212"/>
      <c r="AH208" s="212"/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1" x14ac:dyDescent="0.2">
      <c r="A209" s="213">
        <v>141</v>
      </c>
      <c r="B209" s="219" t="s">
        <v>455</v>
      </c>
      <c r="C209" s="264" t="s">
        <v>456</v>
      </c>
      <c r="D209" s="221" t="s">
        <v>457</v>
      </c>
      <c r="E209" s="228">
        <v>60</v>
      </c>
      <c r="F209" s="231"/>
      <c r="G209" s="232">
        <f>ROUND(E209*F209,2)</f>
        <v>0</v>
      </c>
      <c r="H209" s="231"/>
      <c r="I209" s="232">
        <f>ROUND(E209*H209,2)</f>
        <v>0</v>
      </c>
      <c r="J209" s="231"/>
      <c r="K209" s="232">
        <f>ROUND(E209*J209,2)</f>
        <v>0</v>
      </c>
      <c r="L209" s="232">
        <v>15</v>
      </c>
      <c r="M209" s="232">
        <f>G209*(1+L209/100)</f>
        <v>0</v>
      </c>
      <c r="N209" s="222">
        <v>0</v>
      </c>
      <c r="O209" s="222">
        <f>ROUND(E209*N209,5)</f>
        <v>0</v>
      </c>
      <c r="P209" s="222">
        <v>0</v>
      </c>
      <c r="Q209" s="222">
        <f>ROUND(E209*P209,5)</f>
        <v>0</v>
      </c>
      <c r="R209" s="222"/>
      <c r="S209" s="222"/>
      <c r="T209" s="223">
        <v>2</v>
      </c>
      <c r="U209" s="222">
        <f>ROUND(E209*T209,2)</f>
        <v>120</v>
      </c>
      <c r="V209" s="212"/>
      <c r="W209" s="212"/>
      <c r="X209" s="212"/>
      <c r="Y209" s="212"/>
      <c r="Z209" s="212"/>
      <c r="AA209" s="212"/>
      <c r="AB209" s="212"/>
      <c r="AC209" s="212"/>
      <c r="AD209" s="212"/>
      <c r="AE209" s="212" t="s">
        <v>136</v>
      </c>
      <c r="AF209" s="212"/>
      <c r="AG209" s="212"/>
      <c r="AH209" s="212"/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x14ac:dyDescent="0.2">
      <c r="A210" s="214" t="s">
        <v>131</v>
      </c>
      <c r="B210" s="220" t="s">
        <v>102</v>
      </c>
      <c r="C210" s="266" t="s">
        <v>103</v>
      </c>
      <c r="D210" s="225"/>
      <c r="E210" s="230"/>
      <c r="F210" s="233"/>
      <c r="G210" s="233">
        <f>SUMIF(AE211:AE212,"&lt;&gt;NOR",G211:G212)</f>
        <v>0</v>
      </c>
      <c r="H210" s="233"/>
      <c r="I210" s="233">
        <f>SUM(I211:I212)</f>
        <v>0</v>
      </c>
      <c r="J210" s="233"/>
      <c r="K210" s="233">
        <f>SUM(K211:K212)</f>
        <v>0</v>
      </c>
      <c r="L210" s="233"/>
      <c r="M210" s="233">
        <f>SUM(M211:M212)</f>
        <v>0</v>
      </c>
      <c r="N210" s="226"/>
      <c r="O210" s="226">
        <f>SUM(O211:O212)</f>
        <v>0</v>
      </c>
      <c r="P210" s="226"/>
      <c r="Q210" s="226">
        <f>SUM(Q211:Q212)</f>
        <v>0</v>
      </c>
      <c r="R210" s="226"/>
      <c r="S210" s="226"/>
      <c r="T210" s="227"/>
      <c r="U210" s="226">
        <f>SUM(U211:U212)</f>
        <v>6.2</v>
      </c>
      <c r="AE210" t="s">
        <v>132</v>
      </c>
    </row>
    <row r="211" spans="1:60" outlineLevel="1" x14ac:dyDescent="0.2">
      <c r="A211" s="213">
        <v>142</v>
      </c>
      <c r="B211" s="219" t="s">
        <v>458</v>
      </c>
      <c r="C211" s="264" t="s">
        <v>459</v>
      </c>
      <c r="D211" s="221" t="s">
        <v>172</v>
      </c>
      <c r="E211" s="228">
        <v>4</v>
      </c>
      <c r="F211" s="231"/>
      <c r="G211" s="232">
        <f>ROUND(E211*F211,2)</f>
        <v>0</v>
      </c>
      <c r="H211" s="231"/>
      <c r="I211" s="232">
        <f>ROUND(E211*H211,2)</f>
        <v>0</v>
      </c>
      <c r="J211" s="231"/>
      <c r="K211" s="232">
        <f>ROUND(E211*J211,2)</f>
        <v>0</v>
      </c>
      <c r="L211" s="232">
        <v>15</v>
      </c>
      <c r="M211" s="232">
        <f>G211*(1+L211/100)</f>
        <v>0</v>
      </c>
      <c r="N211" s="222">
        <v>0</v>
      </c>
      <c r="O211" s="222">
        <f>ROUND(E211*N211,5)</f>
        <v>0</v>
      </c>
      <c r="P211" s="222">
        <v>0</v>
      </c>
      <c r="Q211" s="222">
        <f>ROUND(E211*P211,5)</f>
        <v>0</v>
      </c>
      <c r="R211" s="222"/>
      <c r="S211" s="222"/>
      <c r="T211" s="223">
        <v>1.55</v>
      </c>
      <c r="U211" s="222">
        <f>ROUND(E211*T211,2)</f>
        <v>6.2</v>
      </c>
      <c r="V211" s="212"/>
      <c r="W211" s="212"/>
      <c r="X211" s="212"/>
      <c r="Y211" s="212"/>
      <c r="Z211" s="212"/>
      <c r="AA211" s="212"/>
      <c r="AB211" s="212"/>
      <c r="AC211" s="212"/>
      <c r="AD211" s="212"/>
      <c r="AE211" s="212" t="s">
        <v>136</v>
      </c>
      <c r="AF211" s="212"/>
      <c r="AG211" s="212"/>
      <c r="AH211" s="212"/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1" x14ac:dyDescent="0.2">
      <c r="A212" s="213">
        <v>143</v>
      </c>
      <c r="B212" s="219" t="s">
        <v>460</v>
      </c>
      <c r="C212" s="264" t="s">
        <v>461</v>
      </c>
      <c r="D212" s="221" t="s">
        <v>172</v>
      </c>
      <c r="E212" s="228">
        <v>4</v>
      </c>
      <c r="F212" s="231"/>
      <c r="G212" s="232">
        <f>ROUND(E212*F212,2)</f>
        <v>0</v>
      </c>
      <c r="H212" s="231"/>
      <c r="I212" s="232">
        <f>ROUND(E212*H212,2)</f>
        <v>0</v>
      </c>
      <c r="J212" s="231"/>
      <c r="K212" s="232">
        <f>ROUND(E212*J212,2)</f>
        <v>0</v>
      </c>
      <c r="L212" s="232">
        <v>15</v>
      </c>
      <c r="M212" s="232">
        <f>G212*(1+L212/100)</f>
        <v>0</v>
      </c>
      <c r="N212" s="222">
        <v>0</v>
      </c>
      <c r="O212" s="222">
        <f>ROUND(E212*N212,5)</f>
        <v>0</v>
      </c>
      <c r="P212" s="222">
        <v>0</v>
      </c>
      <c r="Q212" s="222">
        <f>ROUND(E212*P212,5)</f>
        <v>0</v>
      </c>
      <c r="R212" s="222"/>
      <c r="S212" s="222"/>
      <c r="T212" s="223">
        <v>0</v>
      </c>
      <c r="U212" s="222">
        <f>ROUND(E212*T212,2)</f>
        <v>0</v>
      </c>
      <c r="V212" s="212"/>
      <c r="W212" s="212"/>
      <c r="X212" s="212"/>
      <c r="Y212" s="212"/>
      <c r="Z212" s="212"/>
      <c r="AA212" s="212"/>
      <c r="AB212" s="212"/>
      <c r="AC212" s="212"/>
      <c r="AD212" s="212"/>
      <c r="AE212" s="212" t="s">
        <v>253</v>
      </c>
      <c r="AF212" s="212"/>
      <c r="AG212" s="212"/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x14ac:dyDescent="0.2">
      <c r="A213" s="214" t="s">
        <v>131</v>
      </c>
      <c r="B213" s="220" t="s">
        <v>104</v>
      </c>
      <c r="C213" s="266" t="s">
        <v>26</v>
      </c>
      <c r="D213" s="225"/>
      <c r="E213" s="230"/>
      <c r="F213" s="233"/>
      <c r="G213" s="233">
        <f>SUMIF(AE214:AE214,"&lt;&gt;NOR",G214:G214)</f>
        <v>0</v>
      </c>
      <c r="H213" s="233"/>
      <c r="I213" s="233">
        <f>SUM(I214:I214)</f>
        <v>0</v>
      </c>
      <c r="J213" s="233"/>
      <c r="K213" s="233">
        <f>SUM(K214:K214)</f>
        <v>0</v>
      </c>
      <c r="L213" s="233"/>
      <c r="M213" s="233">
        <f>SUM(M214:M214)</f>
        <v>0</v>
      </c>
      <c r="N213" s="226"/>
      <c r="O213" s="226">
        <f>SUM(O214:O214)</f>
        <v>0</v>
      </c>
      <c r="P213" s="226"/>
      <c r="Q213" s="226">
        <f>SUM(Q214:Q214)</f>
        <v>0</v>
      </c>
      <c r="R213" s="226"/>
      <c r="S213" s="226"/>
      <c r="T213" s="227"/>
      <c r="U213" s="226">
        <f>SUM(U214:U214)</f>
        <v>0</v>
      </c>
      <c r="AE213" t="s">
        <v>132</v>
      </c>
    </row>
    <row r="214" spans="1:60" outlineLevel="1" x14ac:dyDescent="0.2">
      <c r="A214" s="242">
        <v>144</v>
      </c>
      <c r="B214" s="243" t="s">
        <v>462</v>
      </c>
      <c r="C214" s="267" t="s">
        <v>463</v>
      </c>
      <c r="D214" s="244" t="s">
        <v>464</v>
      </c>
      <c r="E214" s="245">
        <v>4</v>
      </c>
      <c r="F214" s="246"/>
      <c r="G214" s="247">
        <f>ROUND(E214*F214,2)</f>
        <v>0</v>
      </c>
      <c r="H214" s="246"/>
      <c r="I214" s="247">
        <f>ROUND(E214*H214,2)</f>
        <v>0</v>
      </c>
      <c r="J214" s="246"/>
      <c r="K214" s="247">
        <f>ROUND(E214*J214,2)</f>
        <v>0</v>
      </c>
      <c r="L214" s="247">
        <v>15</v>
      </c>
      <c r="M214" s="247">
        <f>G214*(1+L214/100)</f>
        <v>0</v>
      </c>
      <c r="N214" s="248">
        <v>0</v>
      </c>
      <c r="O214" s="248">
        <f>ROUND(E214*N214,5)</f>
        <v>0</v>
      </c>
      <c r="P214" s="248">
        <v>0</v>
      </c>
      <c r="Q214" s="248">
        <f>ROUND(E214*P214,5)</f>
        <v>0</v>
      </c>
      <c r="R214" s="248"/>
      <c r="S214" s="248"/>
      <c r="T214" s="249">
        <v>0</v>
      </c>
      <c r="U214" s="248">
        <f>ROUND(E214*T214,2)</f>
        <v>0</v>
      </c>
      <c r="V214" s="212"/>
      <c r="W214" s="212"/>
      <c r="X214" s="212"/>
      <c r="Y214" s="212"/>
      <c r="Z214" s="212"/>
      <c r="AA214" s="212"/>
      <c r="AB214" s="212"/>
      <c r="AC214" s="212"/>
      <c r="AD214" s="212"/>
      <c r="AE214" s="212" t="s">
        <v>136</v>
      </c>
      <c r="AF214" s="212"/>
      <c r="AG214" s="212"/>
      <c r="AH214" s="212"/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x14ac:dyDescent="0.2">
      <c r="A215" s="6"/>
      <c r="B215" s="7" t="s">
        <v>465</v>
      </c>
      <c r="C215" s="268" t="s">
        <v>465</v>
      </c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AC215">
        <v>15</v>
      </c>
      <c r="AD215">
        <v>21</v>
      </c>
    </row>
    <row r="216" spans="1:60" x14ac:dyDescent="0.2">
      <c r="A216" s="250"/>
      <c r="B216" s="251">
        <v>26</v>
      </c>
      <c r="C216" s="269" t="s">
        <v>465</v>
      </c>
      <c r="D216" s="252"/>
      <c r="E216" s="252"/>
      <c r="F216" s="252"/>
      <c r="G216" s="263">
        <f>G8+G16+G23+G33+G35+G40+G42+G48+G61+G65+G67+G73+G81+G95+G105+G126+G135+G143+G159+G165+G175+G184+G190+G210+G213</f>
        <v>0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AC216">
        <f>SUMIF(L7:L214,AC215,G7:G214)</f>
        <v>0</v>
      </c>
      <c r="AD216">
        <f>SUMIF(L7:L214,AD215,G7:G214)</f>
        <v>0</v>
      </c>
      <c r="AE216" t="s">
        <v>466</v>
      </c>
    </row>
    <row r="217" spans="1:60" x14ac:dyDescent="0.2">
      <c r="A217" s="6"/>
      <c r="B217" s="7" t="s">
        <v>465</v>
      </c>
      <c r="C217" s="268" t="s">
        <v>465</v>
      </c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60" x14ac:dyDescent="0.2">
      <c r="A218" s="6"/>
      <c r="B218" s="7" t="s">
        <v>465</v>
      </c>
      <c r="C218" s="268" t="s">
        <v>465</v>
      </c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60" x14ac:dyDescent="0.2">
      <c r="A219" s="253">
        <v>33</v>
      </c>
      <c r="B219" s="253"/>
      <c r="C219" s="270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60" x14ac:dyDescent="0.2">
      <c r="A220" s="254"/>
      <c r="B220" s="255"/>
      <c r="C220" s="271"/>
      <c r="D220" s="255"/>
      <c r="E220" s="255"/>
      <c r="F220" s="255"/>
      <c r="G220" s="25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AE220" t="s">
        <v>467</v>
      </c>
    </row>
    <row r="221" spans="1:60" x14ac:dyDescent="0.2">
      <c r="A221" s="257"/>
      <c r="B221" s="258"/>
      <c r="C221" s="272"/>
      <c r="D221" s="258"/>
      <c r="E221" s="258"/>
      <c r="F221" s="258"/>
      <c r="G221" s="259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60" x14ac:dyDescent="0.2">
      <c r="A222" s="257"/>
      <c r="B222" s="258"/>
      <c r="C222" s="272"/>
      <c r="D222" s="258"/>
      <c r="E222" s="258"/>
      <c r="F222" s="258"/>
      <c r="G222" s="259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60" x14ac:dyDescent="0.2">
      <c r="A223" s="257"/>
      <c r="B223" s="258"/>
      <c r="C223" s="272"/>
      <c r="D223" s="258"/>
      <c r="E223" s="258"/>
      <c r="F223" s="258"/>
      <c r="G223" s="259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60" x14ac:dyDescent="0.2">
      <c r="A224" s="260"/>
      <c r="B224" s="261"/>
      <c r="C224" s="273"/>
      <c r="D224" s="261"/>
      <c r="E224" s="261"/>
      <c r="F224" s="261"/>
      <c r="G224" s="262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31" x14ac:dyDescent="0.2">
      <c r="A225" s="6"/>
      <c r="B225" s="7" t="s">
        <v>465</v>
      </c>
      <c r="C225" s="268" t="s">
        <v>465</v>
      </c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31" x14ac:dyDescent="0.2">
      <c r="C226" s="274"/>
      <c r="AE226" t="s">
        <v>468</v>
      </c>
    </row>
  </sheetData>
  <mergeCells count="6">
    <mergeCell ref="A1:G1"/>
    <mergeCell ref="C2:G2"/>
    <mergeCell ref="C3:G3"/>
    <mergeCell ref="C4:G4"/>
    <mergeCell ref="A219:C219"/>
    <mergeCell ref="A220:G224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2014-02-28T09:52:57Z</cp:lastPrinted>
  <dcterms:created xsi:type="dcterms:W3CDTF">2009-04-08T07:15:50Z</dcterms:created>
  <dcterms:modified xsi:type="dcterms:W3CDTF">2019-03-11T20:16:24Z</dcterms:modified>
</cp:coreProperties>
</file>